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SAF\IAT\2024\1_EM\Clasificaciones\Ejecutivo\CONAC\"/>
    </mc:Choice>
  </mc:AlternateContent>
  <xr:revisionPtr revIDLastSave="0" documentId="8_{B93A7467-B53D-4C94-83EE-736669759C08}" xr6:coauthVersionLast="47" xr6:coauthVersionMax="47" xr10:uidLastSave="{00000000-0000-0000-0000-000000000000}"/>
  <bookViews>
    <workbookView xWindow="-108" yWindow="-108" windowWidth="23256" windowHeight="12456" xr2:uid="{F7646DB0-AA78-47C2-9F04-8DD2DA0D6717}"/>
  </bookViews>
  <sheets>
    <sheet name="Objeto del Gasto" sheetId="1" r:id="rId1"/>
  </sheets>
  <externalReferences>
    <externalReference r:id="rId2"/>
  </externalReferences>
  <definedNames>
    <definedName name="_xlnm.Print_Area" localSheetId="0">'Objeto del Gasto'!$B$1:$K$96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 localSheetId="0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int_Titles" localSheetId="0">'Objeto del Gasto'!$1:$9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_xlnm.Print_Titles" localSheetId="0">'Objeto del Gasto'!$1:$9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9" i="1" l="1"/>
  <c r="K89" i="1" s="1"/>
  <c r="E89" i="1"/>
  <c r="I88" i="1"/>
  <c r="K88" i="1" s="1"/>
  <c r="E88" i="1"/>
  <c r="I87" i="1"/>
  <c r="I82" i="1" s="1"/>
  <c r="E87" i="1"/>
  <c r="I86" i="1"/>
  <c r="K86" i="1" s="1"/>
  <c r="E86" i="1"/>
  <c r="I85" i="1"/>
  <c r="K85" i="1" s="1"/>
  <c r="E85" i="1"/>
  <c r="K84" i="1"/>
  <c r="I84" i="1"/>
  <c r="E84" i="1"/>
  <c r="I83" i="1"/>
  <c r="K83" i="1" s="1"/>
  <c r="E83" i="1"/>
  <c r="J82" i="1"/>
  <c r="H82" i="1"/>
  <c r="G82" i="1"/>
  <c r="F82" i="1"/>
  <c r="E82" i="1" s="1"/>
  <c r="D82" i="1"/>
  <c r="I80" i="1"/>
  <c r="K80" i="1" s="1"/>
  <c r="E80" i="1"/>
  <c r="I79" i="1"/>
  <c r="K79" i="1" s="1"/>
  <c r="E79" i="1"/>
  <c r="I78" i="1"/>
  <c r="K78" i="1" s="1"/>
  <c r="K77" i="1" s="1"/>
  <c r="E78" i="1"/>
  <c r="I77" i="1"/>
  <c r="H77" i="1"/>
  <c r="G77" i="1"/>
  <c r="F77" i="1"/>
  <c r="E77" i="1" s="1"/>
  <c r="D77" i="1"/>
  <c r="I75" i="1"/>
  <c r="K75" i="1" s="1"/>
  <c r="E75" i="1"/>
  <c r="I74" i="1"/>
  <c r="K74" i="1" s="1"/>
  <c r="E74" i="1"/>
  <c r="I73" i="1"/>
  <c r="K73" i="1" s="1"/>
  <c r="E73" i="1"/>
  <c r="I72" i="1"/>
  <c r="I68" i="1" s="1"/>
  <c r="E72" i="1"/>
  <c r="I71" i="1"/>
  <c r="K71" i="1" s="1"/>
  <c r="E71" i="1"/>
  <c r="I70" i="1"/>
  <c r="K70" i="1" s="1"/>
  <c r="E70" i="1"/>
  <c r="K69" i="1"/>
  <c r="I69" i="1"/>
  <c r="E69" i="1"/>
  <c r="J68" i="1"/>
  <c r="H68" i="1"/>
  <c r="G68" i="1"/>
  <c r="F68" i="1"/>
  <c r="E68" i="1" s="1"/>
  <c r="D68" i="1"/>
  <c r="I66" i="1"/>
  <c r="K66" i="1" s="1"/>
  <c r="E66" i="1"/>
  <c r="K65" i="1"/>
  <c r="I65" i="1"/>
  <c r="E65" i="1"/>
  <c r="I64" i="1"/>
  <c r="K64" i="1" s="1"/>
  <c r="E64" i="1"/>
  <c r="J63" i="1"/>
  <c r="I63" i="1"/>
  <c r="H63" i="1"/>
  <c r="G63" i="1"/>
  <c r="F63" i="1"/>
  <c r="E63" i="1" s="1"/>
  <c r="D63" i="1"/>
  <c r="E62" i="1"/>
  <c r="I61" i="1"/>
  <c r="K61" i="1" s="1"/>
  <c r="E61" i="1"/>
  <c r="K60" i="1"/>
  <c r="I60" i="1"/>
  <c r="E60" i="1"/>
  <c r="I59" i="1"/>
  <c r="K59" i="1" s="1"/>
  <c r="E59" i="1"/>
  <c r="I58" i="1"/>
  <c r="K58" i="1" s="1"/>
  <c r="E58" i="1"/>
  <c r="K57" i="1"/>
  <c r="I57" i="1"/>
  <c r="E57" i="1"/>
  <c r="I56" i="1"/>
  <c r="K56" i="1" s="1"/>
  <c r="E56" i="1"/>
  <c r="I55" i="1"/>
  <c r="K55" i="1" s="1"/>
  <c r="E55" i="1"/>
  <c r="I54" i="1"/>
  <c r="K54" i="1" s="1"/>
  <c r="E54" i="1"/>
  <c r="K53" i="1"/>
  <c r="I53" i="1"/>
  <c r="I52" i="1" s="1"/>
  <c r="E53" i="1"/>
  <c r="J52" i="1"/>
  <c r="H52" i="1"/>
  <c r="G52" i="1"/>
  <c r="F52" i="1"/>
  <c r="E52" i="1" s="1"/>
  <c r="D52" i="1"/>
  <c r="K50" i="1"/>
  <c r="I50" i="1"/>
  <c r="E50" i="1"/>
  <c r="K49" i="1"/>
  <c r="I49" i="1"/>
  <c r="E49" i="1"/>
  <c r="I48" i="1"/>
  <c r="K48" i="1" s="1"/>
  <c r="E48" i="1"/>
  <c r="K47" i="1"/>
  <c r="I47" i="1"/>
  <c r="E47" i="1"/>
  <c r="I46" i="1"/>
  <c r="K46" i="1" s="1"/>
  <c r="E46" i="1"/>
  <c r="I45" i="1"/>
  <c r="K45" i="1" s="1"/>
  <c r="E45" i="1"/>
  <c r="I44" i="1"/>
  <c r="K44" i="1" s="1"/>
  <c r="E44" i="1"/>
  <c r="K43" i="1"/>
  <c r="I43" i="1"/>
  <c r="E43" i="1"/>
  <c r="K42" i="1"/>
  <c r="K41" i="1" s="1"/>
  <c r="I42" i="1"/>
  <c r="I41" i="1" s="1"/>
  <c r="E42" i="1"/>
  <c r="J41" i="1"/>
  <c r="H41" i="1"/>
  <c r="G41" i="1"/>
  <c r="F41" i="1"/>
  <c r="E41" i="1" s="1"/>
  <c r="D41" i="1"/>
  <c r="K39" i="1"/>
  <c r="I39" i="1"/>
  <c r="E39" i="1"/>
  <c r="I38" i="1"/>
  <c r="K38" i="1" s="1"/>
  <c r="E38" i="1"/>
  <c r="K37" i="1"/>
  <c r="I37" i="1"/>
  <c r="E37" i="1"/>
  <c r="I36" i="1"/>
  <c r="K36" i="1" s="1"/>
  <c r="E36" i="1"/>
  <c r="I35" i="1"/>
  <c r="K35" i="1" s="1"/>
  <c r="E35" i="1"/>
  <c r="I34" i="1"/>
  <c r="K34" i="1" s="1"/>
  <c r="E34" i="1"/>
  <c r="K33" i="1"/>
  <c r="I33" i="1"/>
  <c r="E33" i="1"/>
  <c r="K32" i="1"/>
  <c r="I32" i="1"/>
  <c r="I30" i="1" s="1"/>
  <c r="E32" i="1"/>
  <c r="I31" i="1"/>
  <c r="K31" i="1" s="1"/>
  <c r="E31" i="1"/>
  <c r="J30" i="1"/>
  <c r="H30" i="1"/>
  <c r="G30" i="1"/>
  <c r="F30" i="1"/>
  <c r="D30" i="1"/>
  <c r="E30" i="1" s="1"/>
  <c r="I28" i="1"/>
  <c r="K28" i="1" s="1"/>
  <c r="E28" i="1"/>
  <c r="K27" i="1"/>
  <c r="I27" i="1"/>
  <c r="E27" i="1"/>
  <c r="I26" i="1"/>
  <c r="K26" i="1" s="1"/>
  <c r="E26" i="1"/>
  <c r="I25" i="1"/>
  <c r="K25" i="1" s="1"/>
  <c r="E25" i="1"/>
  <c r="I24" i="1"/>
  <c r="K24" i="1" s="1"/>
  <c r="E24" i="1"/>
  <c r="K23" i="1"/>
  <c r="I23" i="1"/>
  <c r="E23" i="1"/>
  <c r="K22" i="1"/>
  <c r="I22" i="1"/>
  <c r="I19" i="1" s="1"/>
  <c r="E22" i="1"/>
  <c r="K21" i="1"/>
  <c r="I21" i="1"/>
  <c r="E21" i="1"/>
  <c r="K20" i="1"/>
  <c r="I20" i="1"/>
  <c r="E20" i="1"/>
  <c r="J19" i="1"/>
  <c r="H19" i="1"/>
  <c r="G19" i="1"/>
  <c r="F19" i="1"/>
  <c r="D19" i="1"/>
  <c r="E19" i="1" s="1"/>
  <c r="K17" i="1"/>
  <c r="I17" i="1"/>
  <c r="E17" i="1"/>
  <c r="I16" i="1"/>
  <c r="K16" i="1" s="1"/>
  <c r="E16" i="1"/>
  <c r="I15" i="1"/>
  <c r="K15" i="1" s="1"/>
  <c r="E15" i="1"/>
  <c r="I14" i="1"/>
  <c r="K14" i="1" s="1"/>
  <c r="E14" i="1"/>
  <c r="K13" i="1"/>
  <c r="I13" i="1"/>
  <c r="E13" i="1"/>
  <c r="K12" i="1"/>
  <c r="I12" i="1"/>
  <c r="I10" i="1" s="1"/>
  <c r="E12" i="1"/>
  <c r="I11" i="1"/>
  <c r="K11" i="1" s="1"/>
  <c r="K10" i="1" s="1"/>
  <c r="E11" i="1"/>
  <c r="J10" i="1"/>
  <c r="J91" i="1" s="1"/>
  <c r="H10" i="1"/>
  <c r="H91" i="1" s="1"/>
  <c r="G10" i="1"/>
  <c r="G91" i="1" s="1"/>
  <c r="F10" i="1"/>
  <c r="F91" i="1" s="1"/>
  <c r="D10" i="1"/>
  <c r="D91" i="1" s="1"/>
  <c r="K63" i="1" l="1"/>
  <c r="K19" i="1"/>
  <c r="K30" i="1"/>
  <c r="I91" i="1"/>
  <c r="K91" i="1" s="1"/>
  <c r="E91" i="1"/>
  <c r="K52" i="1"/>
  <c r="K87" i="1"/>
  <c r="K82" i="1" s="1"/>
  <c r="K72" i="1"/>
  <c r="K68" i="1" s="1"/>
  <c r="E10" i="1"/>
</calcChain>
</file>

<file path=xl/sharedStrings.xml><?xml version="1.0" encoding="utf-8"?>
<sst xmlns="http://schemas.openxmlformats.org/spreadsheetml/2006/main" count="150" uniqueCount="150">
  <si>
    <t>Gobierno de la Ciudad de México</t>
  </si>
  <si>
    <t>Estado Analítico del Ejercicio del Presupuesto de Egresos</t>
  </si>
  <si>
    <t>Clasificación por Objeto del Gasto (Capítulo y Concepto)</t>
  </si>
  <si>
    <t>Enero-Marzo 2024</t>
  </si>
  <si>
    <t>(Cifras en Pesos)</t>
  </si>
  <si>
    <t>Capítulo/Concepto</t>
  </si>
  <si>
    <t>Egresos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</si>
  <si>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</si>
  <si>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</si>
  <si>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</si>
  <si>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</si>
  <si>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</si>
  <si>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</si>
  <si>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</si>
  <si>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</si>
  <si>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</si>
  <si>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CONCEPTO</t>
  </si>
  <si>
    <t>Servicios Personales</t>
  </si>
  <si>
    <t>1100 Remuneraciones al personal de carácter permanente</t>
  </si>
  <si>
    <t>Remuneraciones al personal de carácter permanente</t>
  </si>
  <si>
    <t>1200 Remuneraciones al personal de carácter transitorio</t>
  </si>
  <si>
    <t>Remuneraciones al personal de carácter transitorio</t>
  </si>
  <si>
    <t>1300 Remuneraciones adicionales y especiales</t>
  </si>
  <si>
    <t>Remuneraciones adicionales y especiales</t>
  </si>
  <si>
    <t>1400 Seguridad Social</t>
  </si>
  <si>
    <t>Seguridad Social</t>
  </si>
  <si>
    <t>1500 Otras prestaciones sociales y económicas</t>
  </si>
  <si>
    <t>Otras prestaciones sociales y económicas</t>
  </si>
  <si>
    <t>1600 Previsiones</t>
  </si>
  <si>
    <t>Previsiones</t>
  </si>
  <si>
    <t>1700 Pago de estímulos a servidores públicos</t>
  </si>
  <si>
    <t>Pago de estímulos a servidores públicos</t>
  </si>
  <si>
    <t>Materiales y Suministros</t>
  </si>
  <si>
    <t>2100 Materiales de administración, emisión de documentos y artículos oficiales</t>
  </si>
  <si>
    <t>Materiales de administración, emisión de documentos y artículos oficiales</t>
  </si>
  <si>
    <t>2200 Alimentos y utensilios</t>
  </si>
  <si>
    <t>Alimentos y utensilios</t>
  </si>
  <si>
    <t>2300 Materias primas y materiales de producción y comercialización</t>
  </si>
  <si>
    <t>Materias primas y materiales de producción y comercialización</t>
  </si>
  <si>
    <t>2400 Materiales y artículos de construcción y de reparación</t>
  </si>
  <si>
    <t>Materiales y artículos de construcción y de reparación</t>
  </si>
  <si>
    <t>2500 Productos químicos, farmacéuticos y de laboratorio</t>
  </si>
  <si>
    <t>Productos químicos, farmacéuticos y de laboratorio</t>
  </si>
  <si>
    <t>2600 Combustibles, lubricantes y aditivos</t>
  </si>
  <si>
    <t>Combustibles, lubricantes y aditivos</t>
  </si>
  <si>
    <t>2700 Vestuario, blancos, prendas de protección y artículos deportivos</t>
  </si>
  <si>
    <t>Vestuario, blancos, prendas de protección y artículos deportivos</t>
  </si>
  <si>
    <t>2800 Materiales y suministros para seguridad</t>
  </si>
  <si>
    <t>Materiales y suministros para seguridad</t>
  </si>
  <si>
    <t>2900 Herramientas, refacciones y accesorios menores</t>
  </si>
  <si>
    <t>Herramientas, refacciones y accesorios menores</t>
  </si>
  <si>
    <t>Servicios Generales</t>
  </si>
  <si>
    <t>3100 Servicios básicos</t>
  </si>
  <si>
    <t>Servicios básicos</t>
  </si>
  <si>
    <t>3200 Servicios de arrendamiento</t>
  </si>
  <si>
    <t>Servicios de arrendamiento</t>
  </si>
  <si>
    <t>3300 Servicios profesionales, científicos, técnicos y otros servicios</t>
  </si>
  <si>
    <t>Servicios profesionales, científicos, técnicos y otros servicios</t>
  </si>
  <si>
    <t>3400 Servicios financieros, bancarios y comerciales</t>
  </si>
  <si>
    <t>Servicios financieros, bancarios y comerciales</t>
  </si>
  <si>
    <t>3500 Servicios de instalación, reparación, mantenimiento, y conservación</t>
  </si>
  <si>
    <t>Servicios de instalación, reparación, mantenimiento, y conservación</t>
  </si>
  <si>
    <t>3600 Servicios de comunicación social y publicidad</t>
  </si>
  <si>
    <t>Servicios de comunicación social y publicidad</t>
  </si>
  <si>
    <t>3700 Servicios de traslado y viáticos</t>
  </si>
  <si>
    <t>Servicios de traslado y viáticos</t>
  </si>
  <si>
    <t>3800 Servicios oficiales</t>
  </si>
  <si>
    <t>Servicios oficiales</t>
  </si>
  <si>
    <t>3900 Otros servicios generales</t>
  </si>
  <si>
    <t>Otros servicios generales</t>
  </si>
  <si>
    <t>Transferencias, Asignaciones, Subsidios y Otras Ayudas</t>
  </si>
  <si>
    <t>4100 Transferencias internas y asignaciones al sector público</t>
  </si>
  <si>
    <t>Transferencias internas y asignaciones al sector público</t>
  </si>
  <si>
    <t>4200 Transferencias al resto del sector público</t>
  </si>
  <si>
    <t>Transferencias al resto del sector público</t>
  </si>
  <si>
    <t>4300 Subsidios y subvenciones</t>
  </si>
  <si>
    <t>Subsidios y subvenciones</t>
  </si>
  <si>
    <t>4400 Ayudas sociales</t>
  </si>
  <si>
    <t>Ayudas sociales</t>
  </si>
  <si>
    <t>4500 Pensiones y jubilaciones</t>
  </si>
  <si>
    <t>Pensiones y Jubilaciones</t>
  </si>
  <si>
    <t>4600 Transferencias a fideicomisos, mandatos y otros análogos</t>
  </si>
  <si>
    <t>Transferencias a fideicomisos, mandatos y otros análogos</t>
  </si>
  <si>
    <t>Transferencias a la seguridad social</t>
  </si>
  <si>
    <t>Donativos</t>
  </si>
  <si>
    <t>4900 Transferencias al exterior</t>
  </si>
  <si>
    <t>Transferencias al exterior</t>
  </si>
  <si>
    <t>Bienes Muebles, Inmuebles e Intangibles</t>
  </si>
  <si>
    <t>5100 Mobiliario y equipo de administración</t>
  </si>
  <si>
    <t>Mobiliario y equipo de administración</t>
  </si>
  <si>
    <t>5200 Mobiliario y equipo educacional y recreativo</t>
  </si>
  <si>
    <t>Mobiliario y equipo educacional y recreativo</t>
  </si>
  <si>
    <t>5300 Equipo e instrumental médico y de laboratorio</t>
  </si>
  <si>
    <t>Equipo e instrumental médico y de laboratorio</t>
  </si>
  <si>
    <t>5400 Vehículos y equipo de transporte</t>
  </si>
  <si>
    <t>Vehículos y equipo de transporte</t>
  </si>
  <si>
    <t>5500 Equipo de defensa y seguridad</t>
  </si>
  <si>
    <t>Equipo de defensa y seguridad</t>
  </si>
  <si>
    <t>5600 Maquinaria, otros equipos y herramientas</t>
  </si>
  <si>
    <t>Maquinaria, otros equipos y herramientas</t>
  </si>
  <si>
    <t>5700 Activos biológicos</t>
  </si>
  <si>
    <t>Activos biológicos</t>
  </si>
  <si>
    <t>5800 Bienes inmuebles</t>
  </si>
  <si>
    <t>Bienes inmuebles</t>
  </si>
  <si>
    <t>5900 Activos intangibles</t>
  </si>
  <si>
    <t>Activos intangibles</t>
  </si>
  <si>
    <t>Inversión Pública</t>
  </si>
  <si>
    <t>6100 Obra pública en bienes de dominio público</t>
  </si>
  <si>
    <t>Obra pública en bienes de dominio público</t>
  </si>
  <si>
    <t>6200 Obra pública en bienes propios</t>
  </si>
  <si>
    <t>Obra pública en bienes propios</t>
  </si>
  <si>
    <t>6300 Proyectos productivos y acciones de fomento</t>
  </si>
  <si>
    <t>Proyectos productivos y acciones de fomento</t>
  </si>
  <si>
    <t>Inversiones Financieras y Otras Provisiones</t>
  </si>
  <si>
    <t>7100 Inversiones para el fomento de actividades productivas</t>
  </si>
  <si>
    <t>Inversión para el fomento de actividades productivas</t>
  </si>
  <si>
    <t>Acciones y participaciones de capital</t>
  </si>
  <si>
    <t>Compra de títulos y valores</t>
  </si>
  <si>
    <t>Concesión de préstamos</t>
  </si>
  <si>
    <t>7500 Inversiones en fideicomisos, mandatos y otros análogos</t>
  </si>
  <si>
    <t>Inversión en fideicomisos, mandatos y otros análogos</t>
  </si>
  <si>
    <t>7600 Otras inversiones financieras</t>
  </si>
  <si>
    <t>Otras inversiones financieras</t>
  </si>
  <si>
    <t>7900 Provisiones para Contingencias y Otras Erogaciones Especiales</t>
  </si>
  <si>
    <t>Provisiones para contingencias y otras erogaciones especiales</t>
  </si>
  <si>
    <t>Participaciones y Aportaciones</t>
  </si>
  <si>
    <t>Participaciones</t>
  </si>
  <si>
    <t>8300 Aportaciones</t>
  </si>
  <si>
    <t>Aportaciones</t>
  </si>
  <si>
    <t>8500 Convenios</t>
  </si>
  <si>
    <t>Convenios</t>
  </si>
  <si>
    <t>Deuda Pública</t>
  </si>
  <si>
    <t>9100 Amortización de la deuda pública</t>
  </si>
  <si>
    <t>Amortización de la deuda pública</t>
  </si>
  <si>
    <t>9200 Intereses de la deuda pública</t>
  </si>
  <si>
    <t>Intereses de la deuda pública</t>
  </si>
  <si>
    <t>9300 Comisiones de la deuda pública</t>
  </si>
  <si>
    <t>Comisiones de la deuda pública</t>
  </si>
  <si>
    <t>9400 Gastos de la deuda pública</t>
  </si>
  <si>
    <t>Gastos de la deuda pública</t>
  </si>
  <si>
    <t>9500 Costo por coberturas</t>
  </si>
  <si>
    <t>Costos por coberturas</t>
  </si>
  <si>
    <t>Apoyos financieros</t>
  </si>
  <si>
    <t>9900 Adeudos de ejercicios fiscales anteriores (ADEFAS)</t>
  </si>
  <si>
    <t>Adeudos de ejercicios fiscales anteriores (ADEFAS)</t>
  </si>
  <si>
    <t>Total</t>
  </si>
  <si>
    <t>Nota: Cifras Preliminares.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</si>
  <si>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</si>
  <si>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</si>
  <si>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t>Fuente:</t>
    </r>
    <r>
      <rPr>
        <sz val="8"/>
        <color rgb="FF000000"/>
        <rFont val="Source Sans Pro"/>
        <family val="2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</si>
</sst>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12">
    <font>
      <sz val="11"/>
      <color rgb="FF000000"/>
      <name val="Calibri"/>
    </font>
    <font>
      <sz val="11"/>
      <color rgb="FF000000"/>
      <name val="Source Sans Pro"/>
      <family val="2"/>
    </font>
    <font>
      <b/>
      <sz val="10"/>
      <color theme="0"/>
      <name val="Source Sans Pro"/>
      <family val="2"/>
    </font>
    <font>
      <b/>
      <sz val="10"/>
      <color rgb="FF000000"/>
      <name val="Source Sans Pro"/>
      <family val="2"/>
    </font>
    <font>
      <b/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sz val="10"/>
      <color rgb="FF000000"/>
      <name val="Arial"/>
      <family val="2"/>
    </font>
    <font>
      <sz val="9"/>
      <color rgb="FF000000"/>
      <name val="Source Sans Pro"/>
      <family val="2"/>
    </font>
    <font>
      <b/>
      <sz val="11"/>
      <color rgb="FF666699"/>
      <name val="Source Sans Pro"/>
      <family val="2"/>
    </font>
    <font>
      <sz val="10"/>
      <color rgb="FF000000"/>
      <name val="Gotham Rounded Book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rgb="FFDDDDDD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2" borderId="13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9" xfId="0" applyFill="1" applyBorder="1"/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16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9" fillId="4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165" fontId="7" fillId="0" borderId="16" xfId="0" applyNumberFormat="1" applyFont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4\1_EM\Clasificaciones\Ejecutivo\CONAC\conac_cdmx_201(1).xlsx" TargetMode="External"/><Relationship Id="rId1" Type="http://schemas.openxmlformats.org/officeDocument/2006/relationships/externalLinkPath" Target="conac_cdmx_201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AAE71-C89B-403B-9C59-A845C1FBEBDB}">
  <sheetPr>
    <tabColor rgb="FF00B050"/>
    <pageSetUpPr fitToPage="1"/>
  </sheetPr>
  <dimension ref="A1:P128"/>
  <sheetViews>
    <sheetView showGridLines="0" tabSelected="1" view="pageBreakPreview" topLeftCell="B53" zoomScale="85" zoomScaleNormal="85" workbookViewId="0">
      <selection activeCell="J85" sqref="J85"/>
    </sheetView>
  </sheetViews>
  <sheetFormatPr baseColWidth="10" defaultColWidth="11.5546875" defaultRowHeight="14.4"/>
  <cols>
    <col min="1" max="1" width="13.88671875" style="1" hidden="1" customWidth="1"/>
    <col min="2" max="2" width="52.5546875" style="44" customWidth="1"/>
    <col min="3" max="3" width="1.88671875" style="1" customWidth="1"/>
    <col min="4" max="11" width="19.44140625" style="1" customWidth="1"/>
    <col min="12" max="12" width="1.88671875" style="1" customWidth="1"/>
    <col min="13" max="13" width="17.5546875" style="1" customWidth="1"/>
    <col min="14" max="16" width="11.5546875" style="1"/>
  </cols>
  <sheetData>
    <row r="1" spans="1:16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>
      <c r="B5" s="5" t="s">
        <v>4</v>
      </c>
      <c r="C5" s="6"/>
      <c r="D5" s="6"/>
      <c r="E5" s="6"/>
      <c r="F5" s="6"/>
      <c r="G5" s="6"/>
      <c r="H5" s="6"/>
      <c r="I5" s="6"/>
      <c r="J5" s="6"/>
      <c r="K5" s="7"/>
    </row>
    <row r="6" spans="1:16">
      <c r="B6" s="2" t="s">
        <v>5</v>
      </c>
      <c r="C6" s="8"/>
      <c r="D6" s="9" t="s">
        <v>6</v>
      </c>
      <c r="E6" s="10"/>
      <c r="F6" s="10"/>
      <c r="G6" s="10"/>
      <c r="H6" s="10"/>
      <c r="I6" s="11" t="s">
        <v>7</v>
      </c>
      <c r="J6" s="12" t="s">
        <v>8</v>
      </c>
      <c r="K6" s="12" t="s">
        <v>9</v>
      </c>
    </row>
    <row r="7" spans="1:16" ht="27" customHeight="1">
      <c r="B7" s="5"/>
      <c r="C7" s="13"/>
      <c r="D7" s="14" t="s">
        <v>10</v>
      </c>
      <c r="E7" s="15" t="s">
        <v>11</v>
      </c>
      <c r="F7" s="14" t="s">
        <v>12</v>
      </c>
      <c r="G7" s="15" t="s">
        <v>13</v>
      </c>
      <c r="H7" s="16" t="s">
        <v>14</v>
      </c>
      <c r="I7" s="17"/>
      <c r="J7" s="18"/>
      <c r="K7" s="18"/>
    </row>
    <row r="8" spans="1:16">
      <c r="B8" s="19"/>
      <c r="C8" s="20"/>
      <c r="D8" s="21">
        <v>1</v>
      </c>
      <c r="E8" s="22">
        <v>2</v>
      </c>
      <c r="F8" s="23" t="s">
        <v>15</v>
      </c>
      <c r="G8" s="20">
        <v>4</v>
      </c>
      <c r="H8" s="24">
        <v>5</v>
      </c>
      <c r="I8" s="25"/>
      <c r="J8" s="26"/>
      <c r="K8" s="26"/>
    </row>
    <row r="9" spans="1:16" s="27" customFormat="1" ht="6.9" customHeight="1">
      <c r="E9" s="28"/>
      <c r="G9" s="28"/>
    </row>
    <row r="10" spans="1:16" s="34" customFormat="1">
      <c r="A10" s="29" t="s">
        <v>16</v>
      </c>
      <c r="B10" s="30" t="s">
        <v>17</v>
      </c>
      <c r="C10" s="30"/>
      <c r="D10" s="31">
        <f>SUM(D11:D17)</f>
        <v>87130376570</v>
      </c>
      <c r="E10" s="31">
        <f t="shared" ref="E10:E17" si="0">F10-D10</f>
        <v>-7425490752.9200134</v>
      </c>
      <c r="F10" s="31">
        <f t="shared" ref="F10:K10" si="1">SUM(F11:F17)</f>
        <v>79704885817.079987</v>
      </c>
      <c r="G10" s="31">
        <f t="shared" si="1"/>
        <v>18058287564.119999</v>
      </c>
      <c r="H10" s="31">
        <f t="shared" si="1"/>
        <v>18058287564.119999</v>
      </c>
      <c r="I10" s="31">
        <f t="shared" si="1"/>
        <v>61646598252.959991</v>
      </c>
      <c r="J10" s="31">
        <f t="shared" si="1"/>
        <v>2177206968.7200003</v>
      </c>
      <c r="K10" s="31">
        <f t="shared" si="1"/>
        <v>59469391284.240005</v>
      </c>
      <c r="L10" s="32"/>
      <c r="M10" s="32"/>
      <c r="N10" s="33"/>
      <c r="O10" s="33"/>
      <c r="P10" s="33"/>
    </row>
    <row r="11" spans="1:16">
      <c r="A11" s="35" t="s">
        <v>18</v>
      </c>
      <c r="B11" s="36" t="s">
        <v>19</v>
      </c>
      <c r="C11" s="37"/>
      <c r="D11" s="38">
        <v>25593366273</v>
      </c>
      <c r="E11" s="38">
        <f t="shared" si="0"/>
        <v>-2019251656.0499992</v>
      </c>
      <c r="F11" s="38">
        <v>23574114616.950001</v>
      </c>
      <c r="G11" s="38">
        <v>6145205568.8599997</v>
      </c>
      <c r="H11" s="38">
        <v>6145205568.8599997</v>
      </c>
      <c r="I11" s="38">
        <f t="shared" ref="I11:I17" si="2">+F11-H11</f>
        <v>17428909048.09</v>
      </c>
      <c r="J11" s="38">
        <v>9723304.2899999991</v>
      </c>
      <c r="K11" s="38">
        <f t="shared" ref="K11:K17" si="3">+I11-J11</f>
        <v>17419185743.799999</v>
      </c>
      <c r="L11" s="32"/>
      <c r="M11" s="39"/>
      <c r="N11" s="40"/>
      <c r="O11" s="40"/>
      <c r="P11" s="40"/>
    </row>
    <row r="12" spans="1:16">
      <c r="A12" s="35" t="s">
        <v>20</v>
      </c>
      <c r="B12" s="36" t="s">
        <v>21</v>
      </c>
      <c r="C12" s="37"/>
      <c r="D12" s="38">
        <v>12587377274</v>
      </c>
      <c r="E12" s="38">
        <f t="shared" si="0"/>
        <v>-754945491.38999939</v>
      </c>
      <c r="F12" s="38">
        <v>11832431782.610001</v>
      </c>
      <c r="G12" s="38">
        <v>3060852718.8600001</v>
      </c>
      <c r="H12" s="38">
        <v>3060852718.8600001</v>
      </c>
      <c r="I12" s="38">
        <f t="shared" si="2"/>
        <v>8771579063.75</v>
      </c>
      <c r="J12" s="38">
        <v>1090191847.77</v>
      </c>
      <c r="K12" s="38">
        <f t="shared" si="3"/>
        <v>7681387215.9799995</v>
      </c>
      <c r="L12" s="32"/>
      <c r="M12" s="39"/>
      <c r="N12" s="40"/>
      <c r="O12" s="40"/>
      <c r="P12" s="40"/>
    </row>
    <row r="13" spans="1:16">
      <c r="A13" s="35" t="s">
        <v>22</v>
      </c>
      <c r="B13" s="36" t="s">
        <v>23</v>
      </c>
      <c r="C13" s="37"/>
      <c r="D13" s="38">
        <v>16912064501</v>
      </c>
      <c r="E13" s="38">
        <f t="shared" si="0"/>
        <v>-740644175.55999947</v>
      </c>
      <c r="F13" s="38">
        <v>16171420325.440001</v>
      </c>
      <c r="G13" s="38">
        <v>3356939096.3499999</v>
      </c>
      <c r="H13" s="38">
        <v>3356939096.3499999</v>
      </c>
      <c r="I13" s="38">
        <f t="shared" si="2"/>
        <v>12814481229.09</v>
      </c>
      <c r="J13" s="38">
        <v>8112043.3200000003</v>
      </c>
      <c r="K13" s="38">
        <f t="shared" si="3"/>
        <v>12806369185.77</v>
      </c>
      <c r="L13" s="32"/>
      <c r="M13" s="39"/>
      <c r="N13" s="40"/>
      <c r="O13" s="40"/>
      <c r="P13" s="40"/>
    </row>
    <row r="14" spans="1:16">
      <c r="A14" s="35" t="s">
        <v>24</v>
      </c>
      <c r="B14" s="36" t="s">
        <v>25</v>
      </c>
      <c r="C14" s="37"/>
      <c r="D14" s="38">
        <v>9685193645</v>
      </c>
      <c r="E14" s="38">
        <f t="shared" si="0"/>
        <v>-602820539.34000015</v>
      </c>
      <c r="F14" s="38">
        <v>9082373105.6599998</v>
      </c>
      <c r="G14" s="38">
        <v>2048138766.0999999</v>
      </c>
      <c r="H14" s="38">
        <v>2048138766.0999999</v>
      </c>
      <c r="I14" s="38">
        <f t="shared" si="2"/>
        <v>7034234339.5599995</v>
      </c>
      <c r="J14" s="38">
        <v>1048164031.87</v>
      </c>
      <c r="K14" s="38">
        <f t="shared" si="3"/>
        <v>5986070307.6899996</v>
      </c>
      <c r="L14" s="32"/>
      <c r="M14" s="39"/>
      <c r="N14" s="40"/>
      <c r="O14" s="40"/>
      <c r="P14" s="40"/>
    </row>
    <row r="15" spans="1:16">
      <c r="A15" s="35" t="s">
        <v>26</v>
      </c>
      <c r="B15" s="36" t="s">
        <v>27</v>
      </c>
      <c r="C15" s="37"/>
      <c r="D15" s="38">
        <v>17307209437</v>
      </c>
      <c r="E15" s="38">
        <f t="shared" si="0"/>
        <v>-2563140562.2900009</v>
      </c>
      <c r="F15" s="38">
        <v>14744068874.709999</v>
      </c>
      <c r="G15" s="38">
        <v>3217654372.77</v>
      </c>
      <c r="H15" s="38">
        <v>3217654372.77</v>
      </c>
      <c r="I15" s="38">
        <f t="shared" si="2"/>
        <v>11526414501.939999</v>
      </c>
      <c r="J15" s="38">
        <v>19389512.030000001</v>
      </c>
      <c r="K15" s="38">
        <f t="shared" si="3"/>
        <v>11507024989.909998</v>
      </c>
      <c r="L15" s="32"/>
      <c r="M15" s="39"/>
      <c r="N15" s="40"/>
      <c r="O15" s="40"/>
      <c r="P15" s="40"/>
    </row>
    <row r="16" spans="1:16">
      <c r="A16" s="35" t="s">
        <v>28</v>
      </c>
      <c r="B16" s="36" t="s">
        <v>29</v>
      </c>
      <c r="C16" s="37"/>
      <c r="D16" s="38">
        <v>3901593071</v>
      </c>
      <c r="E16" s="38">
        <f t="shared" si="0"/>
        <v>-653109669.98999977</v>
      </c>
      <c r="F16" s="38">
        <v>3248483401.0100002</v>
      </c>
      <c r="G16" s="38">
        <v>0</v>
      </c>
      <c r="H16" s="38">
        <v>0</v>
      </c>
      <c r="I16" s="38">
        <f t="shared" si="2"/>
        <v>3248483401.0100002</v>
      </c>
      <c r="J16" s="38">
        <v>0</v>
      </c>
      <c r="K16" s="38">
        <f t="shared" si="3"/>
        <v>3248483401.0100002</v>
      </c>
      <c r="L16" s="32"/>
      <c r="M16" s="39"/>
      <c r="N16" s="40"/>
      <c r="O16" s="40"/>
      <c r="P16" s="40"/>
    </row>
    <row r="17" spans="1:16">
      <c r="A17" s="35" t="s">
        <v>30</v>
      </c>
      <c r="B17" s="36" t="s">
        <v>31</v>
      </c>
      <c r="C17" s="37"/>
      <c r="D17" s="38">
        <v>1143572369</v>
      </c>
      <c r="E17" s="38">
        <f t="shared" si="0"/>
        <v>-91578658.299999952</v>
      </c>
      <c r="F17" s="38">
        <v>1051993710.7</v>
      </c>
      <c r="G17" s="38">
        <v>229497041.18000001</v>
      </c>
      <c r="H17" s="38">
        <v>229497041.18000001</v>
      </c>
      <c r="I17" s="38">
        <f t="shared" si="2"/>
        <v>822496669.51999998</v>
      </c>
      <c r="J17" s="38">
        <v>1626229.44</v>
      </c>
      <c r="K17" s="38">
        <f t="shared" si="3"/>
        <v>820870440.07999992</v>
      </c>
      <c r="L17" s="32"/>
      <c r="M17" s="41"/>
      <c r="N17" s="32"/>
      <c r="O17" s="41"/>
      <c r="P17" s="32"/>
    </row>
    <row r="18" spans="1:16" ht="6.9" customHeight="1">
      <c r="B18" s="36"/>
      <c r="C18" s="37"/>
      <c r="D18" s="38"/>
      <c r="E18" s="38"/>
      <c r="F18" s="38"/>
      <c r="G18" s="38"/>
      <c r="H18" s="38"/>
      <c r="I18" s="38"/>
      <c r="J18" s="38"/>
      <c r="K18" s="38"/>
      <c r="L18" s="32"/>
      <c r="M18" s="41"/>
      <c r="N18" s="32"/>
      <c r="O18" s="41"/>
      <c r="P18" s="32"/>
    </row>
    <row r="19" spans="1:16" s="34" customFormat="1">
      <c r="B19" s="30" t="s">
        <v>32</v>
      </c>
      <c r="C19" s="30"/>
      <c r="D19" s="31">
        <f>SUM(D20:D28)</f>
        <v>11267618727</v>
      </c>
      <c r="E19" s="31">
        <f t="shared" ref="E19:E28" si="4">F19-D19</f>
        <v>-978685589.55000114</v>
      </c>
      <c r="F19" s="31">
        <f t="shared" ref="F19:K19" si="5">SUM(F20:F28)</f>
        <v>10288933137.449999</v>
      </c>
      <c r="G19" s="31">
        <f t="shared" si="5"/>
        <v>1034536804.12</v>
      </c>
      <c r="H19" s="31">
        <f t="shared" si="5"/>
        <v>1034536804.12</v>
      </c>
      <c r="I19" s="31">
        <f t="shared" si="5"/>
        <v>9254396333.3299999</v>
      </c>
      <c r="J19" s="31">
        <f t="shared" si="5"/>
        <v>5870174774.6400003</v>
      </c>
      <c r="K19" s="31">
        <f t="shared" si="5"/>
        <v>3384221558.6900005</v>
      </c>
      <c r="L19" s="32"/>
      <c r="M19" s="32"/>
      <c r="N19" s="33"/>
      <c r="O19" s="33"/>
      <c r="P19" s="33"/>
    </row>
    <row r="20" spans="1:16" ht="24" customHeight="1">
      <c r="A20" s="35" t="s">
        <v>33</v>
      </c>
      <c r="B20" s="36" t="s">
        <v>34</v>
      </c>
      <c r="C20" s="37"/>
      <c r="D20" s="38">
        <v>665422146</v>
      </c>
      <c r="E20" s="38">
        <f t="shared" si="4"/>
        <v>-119118525.75999999</v>
      </c>
      <c r="F20" s="38">
        <v>546303620.24000001</v>
      </c>
      <c r="G20" s="38">
        <v>41628050.950000003</v>
      </c>
      <c r="H20" s="38">
        <v>41628050.950000003</v>
      </c>
      <c r="I20" s="38">
        <f t="shared" ref="I20:I28" si="6">+F20-H20</f>
        <v>504675569.29000002</v>
      </c>
      <c r="J20" s="38">
        <v>146632578.74000001</v>
      </c>
      <c r="K20" s="38">
        <f t="shared" ref="K20:K28" si="7">+I20-J20</f>
        <v>358042990.55000001</v>
      </c>
      <c r="L20" s="32"/>
      <c r="M20" s="39"/>
      <c r="N20" s="40"/>
      <c r="O20" s="40"/>
      <c r="P20" s="40"/>
    </row>
    <row r="21" spans="1:16">
      <c r="A21" s="35" t="s">
        <v>35</v>
      </c>
      <c r="B21" s="36" t="s">
        <v>36</v>
      </c>
      <c r="C21" s="37"/>
      <c r="D21" s="38">
        <v>1663108288</v>
      </c>
      <c r="E21" s="38">
        <f t="shared" si="4"/>
        <v>-99199607.99000001</v>
      </c>
      <c r="F21" s="38">
        <v>1563908680.01</v>
      </c>
      <c r="G21" s="38">
        <v>222461007.62</v>
      </c>
      <c r="H21" s="38">
        <v>222461007.62</v>
      </c>
      <c r="I21" s="38">
        <f t="shared" si="6"/>
        <v>1341447672.3899999</v>
      </c>
      <c r="J21" s="38">
        <v>1262680285.6099999</v>
      </c>
      <c r="K21" s="38">
        <f t="shared" si="7"/>
        <v>78767386.779999971</v>
      </c>
      <c r="L21" s="32"/>
      <c r="M21" s="39"/>
      <c r="N21" s="40"/>
      <c r="O21" s="40"/>
      <c r="P21" s="40"/>
    </row>
    <row r="22" spans="1:16">
      <c r="A22" s="35" t="s">
        <v>37</v>
      </c>
      <c r="B22" s="36" t="s">
        <v>38</v>
      </c>
      <c r="C22" s="37"/>
      <c r="D22" s="38">
        <v>1194836448</v>
      </c>
      <c r="E22" s="38">
        <f t="shared" si="4"/>
        <v>3216377.0299999714</v>
      </c>
      <c r="F22" s="38">
        <v>1198052825.03</v>
      </c>
      <c r="G22" s="38">
        <v>153091260.06</v>
      </c>
      <c r="H22" s="38">
        <v>153091260.06</v>
      </c>
      <c r="I22" s="38">
        <f t="shared" si="6"/>
        <v>1044961564.97</v>
      </c>
      <c r="J22" s="38">
        <v>887959157.38</v>
      </c>
      <c r="K22" s="38">
        <f t="shared" si="7"/>
        <v>157002407.59000003</v>
      </c>
      <c r="L22" s="32"/>
      <c r="M22" s="39"/>
      <c r="N22" s="40"/>
      <c r="O22" s="40"/>
      <c r="P22" s="40"/>
    </row>
    <row r="23" spans="1:16">
      <c r="A23" s="35" t="s">
        <v>39</v>
      </c>
      <c r="B23" s="36" t="s">
        <v>40</v>
      </c>
      <c r="C23" s="37"/>
      <c r="D23" s="38">
        <v>2082543285</v>
      </c>
      <c r="E23" s="38">
        <f t="shared" si="4"/>
        <v>-238289923.31999993</v>
      </c>
      <c r="F23" s="38">
        <v>1844253361.6800001</v>
      </c>
      <c r="G23" s="38">
        <v>64710256.030000001</v>
      </c>
      <c r="H23" s="38">
        <v>64710256.030000001</v>
      </c>
      <c r="I23" s="38">
        <f t="shared" si="6"/>
        <v>1779543105.6500001</v>
      </c>
      <c r="J23" s="38">
        <v>520132137.57999998</v>
      </c>
      <c r="K23" s="38">
        <f t="shared" si="7"/>
        <v>1259410968.0700002</v>
      </c>
      <c r="L23" s="32"/>
      <c r="M23" s="39"/>
      <c r="N23" s="40"/>
      <c r="O23" s="40"/>
      <c r="P23" s="40"/>
    </row>
    <row r="24" spans="1:16">
      <c r="A24" s="35" t="s">
        <v>41</v>
      </c>
      <c r="B24" s="36" t="s">
        <v>42</v>
      </c>
      <c r="C24" s="37"/>
      <c r="D24" s="38">
        <v>1002095460</v>
      </c>
      <c r="E24" s="38">
        <f t="shared" si="4"/>
        <v>-516976262.35000002</v>
      </c>
      <c r="F24" s="38">
        <v>485119197.64999998</v>
      </c>
      <c r="G24" s="38">
        <v>28236494.710000001</v>
      </c>
      <c r="H24" s="38">
        <v>28236494.710000001</v>
      </c>
      <c r="I24" s="38">
        <f t="shared" si="6"/>
        <v>456882702.94</v>
      </c>
      <c r="J24" s="38">
        <v>163246482.38999999</v>
      </c>
      <c r="K24" s="38">
        <f t="shared" si="7"/>
        <v>293636220.55000001</v>
      </c>
      <c r="L24" s="32"/>
      <c r="M24" s="39"/>
      <c r="N24" s="40"/>
      <c r="O24" s="40"/>
      <c r="P24" s="40"/>
    </row>
    <row r="25" spans="1:16">
      <c r="A25" s="35" t="s">
        <v>43</v>
      </c>
      <c r="B25" s="36" t="s">
        <v>44</v>
      </c>
      <c r="C25" s="37"/>
      <c r="D25" s="38">
        <v>3161632952</v>
      </c>
      <c r="E25" s="38">
        <f t="shared" si="4"/>
        <v>-47574.320000171661</v>
      </c>
      <c r="F25" s="38">
        <v>3161585377.6799998</v>
      </c>
      <c r="G25" s="38">
        <v>465436974.18000001</v>
      </c>
      <c r="H25" s="38">
        <v>465436974.18000001</v>
      </c>
      <c r="I25" s="38">
        <f t="shared" si="6"/>
        <v>2696148403.5</v>
      </c>
      <c r="J25" s="38">
        <v>2593995350.1399999</v>
      </c>
      <c r="K25" s="38">
        <f t="shared" si="7"/>
        <v>102153053.36000013</v>
      </c>
      <c r="L25" s="32"/>
      <c r="M25" s="39"/>
      <c r="N25" s="40"/>
      <c r="O25" s="40"/>
      <c r="P25" s="40"/>
    </row>
    <row r="26" spans="1:16">
      <c r="A26" s="35" t="s">
        <v>45</v>
      </c>
      <c r="B26" s="36" t="s">
        <v>46</v>
      </c>
      <c r="C26" s="37"/>
      <c r="D26" s="38">
        <v>868372425</v>
      </c>
      <c r="E26" s="38">
        <f t="shared" si="4"/>
        <v>8864037.2599999905</v>
      </c>
      <c r="F26" s="38">
        <v>877236462.25999999</v>
      </c>
      <c r="G26" s="38">
        <v>51306304.450000003</v>
      </c>
      <c r="H26" s="38">
        <v>51306304.450000003</v>
      </c>
      <c r="I26" s="38">
        <f t="shared" si="6"/>
        <v>825930157.80999994</v>
      </c>
      <c r="J26" s="38">
        <v>257771529.84999999</v>
      </c>
      <c r="K26" s="38">
        <f t="shared" si="7"/>
        <v>568158627.95999992</v>
      </c>
      <c r="L26" s="32"/>
      <c r="M26" s="39"/>
      <c r="N26" s="40"/>
      <c r="O26" s="40"/>
      <c r="P26" s="40"/>
    </row>
    <row r="27" spans="1:16">
      <c r="A27" s="35" t="s">
        <v>47</v>
      </c>
      <c r="B27" s="36" t="s">
        <v>48</v>
      </c>
      <c r="C27" s="37"/>
      <c r="D27" s="38">
        <v>45880000</v>
      </c>
      <c r="E27" s="38">
        <f t="shared" si="4"/>
        <v>0</v>
      </c>
      <c r="F27" s="38">
        <v>45880000</v>
      </c>
      <c r="G27" s="38">
        <v>0</v>
      </c>
      <c r="H27" s="38">
        <v>0</v>
      </c>
      <c r="I27" s="38">
        <f t="shared" si="6"/>
        <v>45880000</v>
      </c>
      <c r="J27" s="38">
        <v>2000000</v>
      </c>
      <c r="K27" s="38">
        <f t="shared" si="7"/>
        <v>43880000</v>
      </c>
      <c r="L27" s="32"/>
      <c r="M27" s="39"/>
      <c r="N27" s="40"/>
      <c r="O27" s="40"/>
      <c r="P27" s="40"/>
    </row>
    <row r="28" spans="1:16">
      <c r="A28" s="35" t="s">
        <v>49</v>
      </c>
      <c r="B28" s="36" t="s">
        <v>50</v>
      </c>
      <c r="C28" s="37"/>
      <c r="D28" s="38">
        <v>583727723</v>
      </c>
      <c r="E28" s="38">
        <f t="shared" si="4"/>
        <v>-17134110.100000024</v>
      </c>
      <c r="F28" s="38">
        <v>566593612.89999998</v>
      </c>
      <c r="G28" s="38">
        <v>7666456.1200000001</v>
      </c>
      <c r="H28" s="38">
        <v>7666456.1200000001</v>
      </c>
      <c r="I28" s="38">
        <f t="shared" si="6"/>
        <v>558927156.77999997</v>
      </c>
      <c r="J28" s="38">
        <v>35757252.950000003</v>
      </c>
      <c r="K28" s="38">
        <f t="shared" si="7"/>
        <v>523169903.82999998</v>
      </c>
      <c r="L28" s="32"/>
      <c r="M28" s="39"/>
      <c r="N28" s="40"/>
      <c r="O28" s="40"/>
      <c r="P28" s="40"/>
    </row>
    <row r="29" spans="1:16" ht="6.9" customHeight="1"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2"/>
      <c r="M29" s="39"/>
      <c r="N29" s="40"/>
      <c r="O29" s="40"/>
      <c r="P29" s="40"/>
    </row>
    <row r="30" spans="1:16" s="34" customFormat="1">
      <c r="B30" s="30" t="s">
        <v>51</v>
      </c>
      <c r="C30" s="30"/>
      <c r="D30" s="31">
        <f>SUM(D31:D39)</f>
        <v>38374675726</v>
      </c>
      <c r="E30" s="31">
        <f t="shared" ref="E30:E39" si="8">F30-D30</f>
        <v>-1082611740.6799927</v>
      </c>
      <c r="F30" s="31">
        <f t="shared" ref="F30:K30" si="9">SUM(F31:F39)</f>
        <v>37292063985.320007</v>
      </c>
      <c r="G30" s="31">
        <f t="shared" si="9"/>
        <v>4894257846.9899998</v>
      </c>
      <c r="H30" s="31">
        <f t="shared" si="9"/>
        <v>4894257846.9899998</v>
      </c>
      <c r="I30" s="31">
        <f t="shared" si="9"/>
        <v>32397806138.330002</v>
      </c>
      <c r="J30" s="31">
        <f t="shared" si="9"/>
        <v>13363034329.710001</v>
      </c>
      <c r="K30" s="31">
        <f t="shared" si="9"/>
        <v>19034771808.620003</v>
      </c>
      <c r="L30" s="32"/>
      <c r="M30" s="32"/>
      <c r="N30" s="33"/>
      <c r="O30" s="33"/>
      <c r="P30" s="33"/>
    </row>
    <row r="31" spans="1:16">
      <c r="A31" s="35" t="s">
        <v>52</v>
      </c>
      <c r="B31" s="36" t="s">
        <v>53</v>
      </c>
      <c r="C31" s="37"/>
      <c r="D31" s="38">
        <v>11083212308</v>
      </c>
      <c r="E31" s="38">
        <f t="shared" si="8"/>
        <v>-62861158.5</v>
      </c>
      <c r="F31" s="38">
        <v>11020351149.5</v>
      </c>
      <c r="G31" s="38">
        <v>2240998277.21</v>
      </c>
      <c r="H31" s="38">
        <v>2240998277.21</v>
      </c>
      <c r="I31" s="38">
        <f t="shared" ref="I31:I39" si="10">+F31-H31</f>
        <v>8779352872.2900009</v>
      </c>
      <c r="J31" s="38">
        <v>992374637.41999996</v>
      </c>
      <c r="K31" s="38">
        <f t="shared" ref="K31:K39" si="11">+I31-J31</f>
        <v>7786978234.8700008</v>
      </c>
      <c r="L31" s="32"/>
      <c r="M31" s="39"/>
      <c r="N31" s="40"/>
      <c r="O31" s="40"/>
      <c r="P31" s="40"/>
    </row>
    <row r="32" spans="1:16">
      <c r="A32" s="35" t="s">
        <v>54</v>
      </c>
      <c r="B32" s="36" t="s">
        <v>55</v>
      </c>
      <c r="C32" s="37"/>
      <c r="D32" s="38">
        <v>3273395430</v>
      </c>
      <c r="E32" s="38">
        <f t="shared" si="8"/>
        <v>369779722.13999987</v>
      </c>
      <c r="F32" s="38">
        <v>3643175152.1399999</v>
      </c>
      <c r="G32" s="38">
        <v>396007970.38</v>
      </c>
      <c r="H32" s="38">
        <v>396007970.38</v>
      </c>
      <c r="I32" s="38">
        <f t="shared" si="10"/>
        <v>3247167181.7599998</v>
      </c>
      <c r="J32" s="38">
        <v>1698197131.55</v>
      </c>
      <c r="K32" s="38">
        <f t="shared" si="11"/>
        <v>1548970050.2099998</v>
      </c>
      <c r="L32" s="32"/>
      <c r="M32" s="39"/>
      <c r="N32" s="40"/>
      <c r="O32" s="40"/>
      <c r="P32" s="40"/>
    </row>
    <row r="33" spans="1:16">
      <c r="A33" s="35" t="s">
        <v>56</v>
      </c>
      <c r="B33" s="36" t="s">
        <v>57</v>
      </c>
      <c r="C33" s="37"/>
      <c r="D33" s="38">
        <v>6011147497</v>
      </c>
      <c r="E33" s="38">
        <f t="shared" si="8"/>
        <v>25519277.039999962</v>
      </c>
      <c r="F33" s="38">
        <v>6036666774.04</v>
      </c>
      <c r="G33" s="38">
        <v>694282581.99000001</v>
      </c>
      <c r="H33" s="38">
        <v>694282581.99000001</v>
      </c>
      <c r="I33" s="38">
        <f t="shared" si="10"/>
        <v>5342384192.0500002</v>
      </c>
      <c r="J33" s="38">
        <v>3464790043.5300002</v>
      </c>
      <c r="K33" s="38">
        <f t="shared" si="11"/>
        <v>1877594148.52</v>
      </c>
      <c r="L33" s="32"/>
      <c r="M33" s="39"/>
      <c r="N33" s="40"/>
      <c r="O33" s="40"/>
      <c r="P33" s="40"/>
    </row>
    <row r="34" spans="1:16">
      <c r="A34" s="35" t="s">
        <v>58</v>
      </c>
      <c r="B34" s="36" t="s">
        <v>59</v>
      </c>
      <c r="C34" s="37"/>
      <c r="D34" s="38">
        <v>1338235667</v>
      </c>
      <c r="E34" s="38">
        <f t="shared" si="8"/>
        <v>-1870497.4200000763</v>
      </c>
      <c r="F34" s="38">
        <v>1336365169.5799999</v>
      </c>
      <c r="G34" s="38">
        <v>181869435.40000001</v>
      </c>
      <c r="H34" s="38">
        <v>181869435.40000001</v>
      </c>
      <c r="I34" s="38">
        <f t="shared" si="10"/>
        <v>1154495734.1799998</v>
      </c>
      <c r="J34" s="38">
        <v>447219902.31</v>
      </c>
      <c r="K34" s="38">
        <f t="shared" si="11"/>
        <v>707275831.86999989</v>
      </c>
      <c r="L34" s="32"/>
      <c r="M34" s="39"/>
      <c r="N34" s="40"/>
      <c r="O34" s="40"/>
      <c r="P34" s="40"/>
    </row>
    <row r="35" spans="1:16" ht="21" customHeight="1">
      <c r="A35" s="35" t="s">
        <v>60</v>
      </c>
      <c r="B35" s="36" t="s">
        <v>61</v>
      </c>
      <c r="C35" s="37"/>
      <c r="D35" s="38">
        <v>5348651391</v>
      </c>
      <c r="E35" s="38">
        <f t="shared" si="8"/>
        <v>-681703440.73999977</v>
      </c>
      <c r="F35" s="38">
        <v>4666947950.2600002</v>
      </c>
      <c r="G35" s="38">
        <v>215943774.41999999</v>
      </c>
      <c r="H35" s="38">
        <v>215943774.41999999</v>
      </c>
      <c r="I35" s="38">
        <f t="shared" si="10"/>
        <v>4451004175.8400002</v>
      </c>
      <c r="J35" s="38">
        <v>2388127941.8099999</v>
      </c>
      <c r="K35" s="38">
        <f t="shared" si="11"/>
        <v>2062876234.0300002</v>
      </c>
      <c r="L35" s="32"/>
      <c r="M35" s="39"/>
      <c r="N35" s="40"/>
      <c r="O35" s="40"/>
      <c r="P35" s="40"/>
    </row>
    <row r="36" spans="1:16">
      <c r="A36" s="35" t="s">
        <v>62</v>
      </c>
      <c r="B36" s="36" t="s">
        <v>63</v>
      </c>
      <c r="C36" s="37"/>
      <c r="D36" s="38">
        <v>364468352</v>
      </c>
      <c r="E36" s="38">
        <f t="shared" si="8"/>
        <v>-5100000</v>
      </c>
      <c r="F36" s="38">
        <v>359368352</v>
      </c>
      <c r="G36" s="38">
        <v>53965846.329999998</v>
      </c>
      <c r="H36" s="38">
        <v>53965846.329999998</v>
      </c>
      <c r="I36" s="38">
        <f t="shared" si="10"/>
        <v>305402505.67000002</v>
      </c>
      <c r="J36" s="38">
        <v>102432350.16</v>
      </c>
      <c r="K36" s="38">
        <f t="shared" si="11"/>
        <v>202970155.51000002</v>
      </c>
      <c r="L36" s="32"/>
      <c r="M36" s="39"/>
      <c r="N36" s="40"/>
      <c r="O36" s="40"/>
      <c r="P36" s="40"/>
    </row>
    <row r="37" spans="1:16">
      <c r="A37" s="35" t="s">
        <v>64</v>
      </c>
      <c r="B37" s="36" t="s">
        <v>65</v>
      </c>
      <c r="C37" s="37"/>
      <c r="D37" s="38">
        <v>87846016</v>
      </c>
      <c r="E37" s="38">
        <f t="shared" si="8"/>
        <v>-993445</v>
      </c>
      <c r="F37" s="38">
        <v>86852571</v>
      </c>
      <c r="G37" s="38">
        <v>20645368.210000001</v>
      </c>
      <c r="H37" s="38">
        <v>20645368.210000001</v>
      </c>
      <c r="I37" s="38">
        <f t="shared" si="10"/>
        <v>66207202.789999999</v>
      </c>
      <c r="J37" s="38">
        <v>25156025.75</v>
      </c>
      <c r="K37" s="38">
        <f t="shared" si="11"/>
        <v>41051177.039999999</v>
      </c>
      <c r="L37" s="32"/>
      <c r="M37" s="39"/>
      <c r="N37" s="40"/>
      <c r="O37" s="40"/>
      <c r="P37" s="40"/>
    </row>
    <row r="38" spans="1:16">
      <c r="A38" s="35" t="s">
        <v>66</v>
      </c>
      <c r="B38" s="36" t="s">
        <v>67</v>
      </c>
      <c r="C38" s="37"/>
      <c r="D38" s="38">
        <v>755637084</v>
      </c>
      <c r="E38" s="38">
        <f t="shared" si="8"/>
        <v>-27694234.279999971</v>
      </c>
      <c r="F38" s="38">
        <v>727942849.72000003</v>
      </c>
      <c r="G38" s="38">
        <v>80716192.379999995</v>
      </c>
      <c r="H38" s="38">
        <v>80716192.379999995</v>
      </c>
      <c r="I38" s="38">
        <f t="shared" si="10"/>
        <v>647226657.34000003</v>
      </c>
      <c r="J38" s="38">
        <v>74575657.659999996</v>
      </c>
      <c r="K38" s="38">
        <f t="shared" si="11"/>
        <v>572650999.68000007</v>
      </c>
      <c r="L38" s="32"/>
      <c r="M38" s="39"/>
      <c r="N38" s="40"/>
      <c r="O38" s="40"/>
      <c r="P38" s="40"/>
    </row>
    <row r="39" spans="1:16">
      <c r="A39" s="35" t="s">
        <v>68</v>
      </c>
      <c r="B39" s="36" t="s">
        <v>69</v>
      </c>
      <c r="C39" s="37"/>
      <c r="D39" s="38">
        <v>10112081981</v>
      </c>
      <c r="E39" s="38">
        <f t="shared" si="8"/>
        <v>-697687963.92000008</v>
      </c>
      <c r="F39" s="38">
        <v>9414394017.0799999</v>
      </c>
      <c r="G39" s="38">
        <v>1009828400.67</v>
      </c>
      <c r="H39" s="38">
        <v>1009828400.67</v>
      </c>
      <c r="I39" s="38">
        <f t="shared" si="10"/>
        <v>8404565616.4099998</v>
      </c>
      <c r="J39" s="38">
        <v>4170160639.52</v>
      </c>
      <c r="K39" s="38">
        <f t="shared" si="11"/>
        <v>4234404976.8899999</v>
      </c>
      <c r="L39" s="32"/>
      <c r="M39" s="39"/>
      <c r="N39" s="40"/>
      <c r="O39" s="40"/>
      <c r="P39" s="40"/>
    </row>
    <row r="40" spans="1:16" ht="6.9" customHeight="1">
      <c r="B40" s="36"/>
      <c r="C40" s="37"/>
      <c r="D40" s="38"/>
      <c r="E40" s="38"/>
      <c r="F40" s="38"/>
      <c r="G40" s="38"/>
      <c r="H40" s="38"/>
      <c r="I40" s="38"/>
      <c r="J40" s="38"/>
      <c r="K40" s="38"/>
      <c r="L40" s="32"/>
      <c r="M40" s="39"/>
      <c r="N40" s="40"/>
      <c r="O40" s="40"/>
      <c r="P40" s="40"/>
    </row>
    <row r="41" spans="1:16" s="42" customFormat="1" ht="29.25" customHeight="1">
      <c r="B41" s="43" t="s">
        <v>70</v>
      </c>
      <c r="C41" s="30"/>
      <c r="D41" s="31">
        <f>SUM(D42:D50)</f>
        <v>90021715352</v>
      </c>
      <c r="E41" s="31">
        <f t="shared" ref="E41:E50" si="12">F41-D41</f>
        <v>12398796167.889999</v>
      </c>
      <c r="F41" s="31">
        <f t="shared" ref="F41:K41" si="13">SUM(F42:F50)</f>
        <v>102420511519.89</v>
      </c>
      <c r="G41" s="31">
        <f t="shared" si="13"/>
        <v>21738762093.410004</v>
      </c>
      <c r="H41" s="31">
        <f t="shared" si="13"/>
        <v>21738762093.410004</v>
      </c>
      <c r="I41" s="31">
        <f t="shared" si="13"/>
        <v>80681749426.479996</v>
      </c>
      <c r="J41" s="31">
        <f t="shared" si="13"/>
        <v>23577631036.880001</v>
      </c>
      <c r="K41" s="31">
        <f t="shared" si="13"/>
        <v>57104118389.599991</v>
      </c>
      <c r="L41" s="32"/>
      <c r="M41" s="32"/>
      <c r="N41" s="32"/>
      <c r="O41" s="32"/>
      <c r="P41" s="32"/>
    </row>
    <row r="42" spans="1:16">
      <c r="A42" s="35" t="s">
        <v>71</v>
      </c>
      <c r="B42" s="36" t="s">
        <v>72</v>
      </c>
      <c r="C42" s="37"/>
      <c r="D42" s="38">
        <v>80349259807</v>
      </c>
      <c r="E42" s="38">
        <f t="shared" si="12"/>
        <v>2780764906.6399994</v>
      </c>
      <c r="F42" s="38">
        <v>83130024713.639999</v>
      </c>
      <c r="G42" s="38">
        <v>18688331404.380001</v>
      </c>
      <c r="H42" s="38">
        <v>18688331404.380001</v>
      </c>
      <c r="I42" s="38">
        <f t="shared" ref="I42:I50" si="14">+F42-H42</f>
        <v>64441693309.259995</v>
      </c>
      <c r="J42" s="38">
        <v>20441649295.740002</v>
      </c>
      <c r="K42" s="38">
        <f t="shared" ref="K42:K50" si="15">+I42-J42</f>
        <v>44000044013.519989</v>
      </c>
      <c r="L42" s="32"/>
      <c r="M42" s="39"/>
      <c r="N42" s="40"/>
      <c r="O42" s="40"/>
      <c r="P42" s="40"/>
    </row>
    <row r="43" spans="1:16">
      <c r="A43" s="35" t="s">
        <v>73</v>
      </c>
      <c r="B43" s="36" t="s">
        <v>74</v>
      </c>
      <c r="C43" s="37"/>
      <c r="D43" s="38"/>
      <c r="E43" s="38">
        <f t="shared" si="12"/>
        <v>0</v>
      </c>
      <c r="F43" s="38"/>
      <c r="G43" s="38"/>
      <c r="H43" s="38"/>
      <c r="I43" s="38">
        <f t="shared" si="14"/>
        <v>0</v>
      </c>
      <c r="J43" s="38"/>
      <c r="K43" s="38">
        <f t="shared" si="15"/>
        <v>0</v>
      </c>
      <c r="L43" s="32"/>
      <c r="M43" s="44"/>
    </row>
    <row r="44" spans="1:16">
      <c r="A44" s="35" t="s">
        <v>75</v>
      </c>
      <c r="B44" s="36" t="s">
        <v>76</v>
      </c>
      <c r="C44" s="37"/>
      <c r="D44" s="38">
        <v>4196100000</v>
      </c>
      <c r="E44" s="38">
        <f t="shared" si="12"/>
        <v>0</v>
      </c>
      <c r="F44" s="38">
        <v>4196100000</v>
      </c>
      <c r="G44" s="38">
        <v>1681798569.74</v>
      </c>
      <c r="H44" s="38">
        <v>1681798569.74</v>
      </c>
      <c r="I44" s="38">
        <f t="shared" si="14"/>
        <v>2514301430.2600002</v>
      </c>
      <c r="J44" s="38">
        <v>0</v>
      </c>
      <c r="K44" s="38">
        <f t="shared" si="15"/>
        <v>2514301430.2600002</v>
      </c>
      <c r="L44" s="32"/>
      <c r="M44" s="44"/>
    </row>
    <row r="45" spans="1:16">
      <c r="A45" s="35" t="s">
        <v>77</v>
      </c>
      <c r="B45" s="36" t="s">
        <v>78</v>
      </c>
      <c r="C45" s="37"/>
      <c r="D45" s="38">
        <v>5476355545</v>
      </c>
      <c r="E45" s="38">
        <f t="shared" si="12"/>
        <v>227465503.60000038</v>
      </c>
      <c r="F45" s="38">
        <v>5703821048.6000004</v>
      </c>
      <c r="G45" s="38">
        <v>1150509919.29</v>
      </c>
      <c r="H45" s="38">
        <v>1150509919.29</v>
      </c>
      <c r="I45" s="38">
        <f t="shared" si="14"/>
        <v>4553311129.3100004</v>
      </c>
      <c r="J45" s="38">
        <v>3135980941.1399999</v>
      </c>
      <c r="K45" s="38">
        <f t="shared" si="15"/>
        <v>1417330188.1700006</v>
      </c>
      <c r="L45" s="32"/>
      <c r="M45" s="39"/>
      <c r="N45" s="40"/>
      <c r="O45" s="40"/>
      <c r="P45" s="40"/>
    </row>
    <row r="46" spans="1:16">
      <c r="A46" s="35" t="s">
        <v>79</v>
      </c>
      <c r="B46" s="36" t="s">
        <v>80</v>
      </c>
      <c r="C46" s="37"/>
      <c r="D46" s="38"/>
      <c r="E46" s="38">
        <f t="shared" si="12"/>
        <v>0</v>
      </c>
      <c r="F46" s="38"/>
      <c r="G46" s="38"/>
      <c r="H46" s="38"/>
      <c r="I46" s="38">
        <f t="shared" si="14"/>
        <v>0</v>
      </c>
      <c r="J46" s="38"/>
      <c r="K46" s="38">
        <f t="shared" si="15"/>
        <v>0</v>
      </c>
      <c r="L46" s="32"/>
      <c r="M46" s="44"/>
    </row>
    <row r="47" spans="1:16">
      <c r="A47" s="35" t="s">
        <v>81</v>
      </c>
      <c r="B47" s="36" t="s">
        <v>82</v>
      </c>
      <c r="C47" s="37"/>
      <c r="D47" s="38">
        <v>0</v>
      </c>
      <c r="E47" s="38">
        <f t="shared" si="12"/>
        <v>9390565757.6499996</v>
      </c>
      <c r="F47" s="38">
        <v>9390565757.6499996</v>
      </c>
      <c r="G47" s="38">
        <v>218122200</v>
      </c>
      <c r="H47" s="38">
        <v>218122200</v>
      </c>
      <c r="I47" s="38">
        <f t="shared" si="14"/>
        <v>9172443557.6499996</v>
      </c>
      <c r="J47" s="38">
        <v>800</v>
      </c>
      <c r="K47" s="38">
        <f t="shared" si="15"/>
        <v>9172442757.6499996</v>
      </c>
      <c r="L47" s="32"/>
      <c r="M47" s="44"/>
    </row>
    <row r="48" spans="1:16">
      <c r="B48" s="36" t="s">
        <v>83</v>
      </c>
      <c r="C48" s="37"/>
      <c r="D48" s="38"/>
      <c r="E48" s="38">
        <f t="shared" si="12"/>
        <v>0</v>
      </c>
      <c r="F48" s="38"/>
      <c r="G48" s="38"/>
      <c r="H48" s="38"/>
      <c r="I48" s="38">
        <f t="shared" si="14"/>
        <v>0</v>
      </c>
      <c r="J48" s="38"/>
      <c r="K48" s="38">
        <f t="shared" si="15"/>
        <v>0</v>
      </c>
      <c r="L48" s="32"/>
      <c r="M48" s="44"/>
    </row>
    <row r="49" spans="1:16">
      <c r="B49" s="36" t="s">
        <v>84</v>
      </c>
      <c r="C49" s="37"/>
      <c r="D49" s="38"/>
      <c r="E49" s="38">
        <f t="shared" si="12"/>
        <v>0</v>
      </c>
      <c r="F49" s="38"/>
      <c r="G49" s="38"/>
      <c r="H49" s="38"/>
      <c r="I49" s="38">
        <f t="shared" si="14"/>
        <v>0</v>
      </c>
      <c r="J49" s="38"/>
      <c r="K49" s="38">
        <f t="shared" si="15"/>
        <v>0</v>
      </c>
      <c r="L49" s="32"/>
      <c r="M49" s="39"/>
      <c r="N49" s="40"/>
      <c r="O49" s="40"/>
      <c r="P49" s="40"/>
    </row>
    <row r="50" spans="1:16">
      <c r="A50" s="35" t="s">
        <v>85</v>
      </c>
      <c r="B50" s="36" t="s">
        <v>86</v>
      </c>
      <c r="C50" s="37"/>
      <c r="D50" s="38"/>
      <c r="E50" s="38">
        <f t="shared" si="12"/>
        <v>0</v>
      </c>
      <c r="F50" s="38"/>
      <c r="G50" s="38"/>
      <c r="H50" s="38"/>
      <c r="I50" s="38">
        <f t="shared" si="14"/>
        <v>0</v>
      </c>
      <c r="J50" s="38"/>
      <c r="K50" s="38">
        <f t="shared" si="15"/>
        <v>0</v>
      </c>
      <c r="L50" s="32"/>
      <c r="M50" s="39"/>
      <c r="N50" s="40"/>
      <c r="O50" s="40"/>
      <c r="P50" s="40"/>
    </row>
    <row r="51" spans="1:16" ht="6.9" customHeight="1">
      <c r="B51" s="36"/>
      <c r="C51" s="37"/>
      <c r="D51" s="38"/>
      <c r="E51" s="38"/>
      <c r="F51" s="38"/>
      <c r="G51" s="38"/>
      <c r="H51" s="38"/>
      <c r="I51" s="38"/>
      <c r="J51" s="38"/>
      <c r="K51" s="38"/>
      <c r="L51" s="32"/>
      <c r="M51" s="39"/>
      <c r="N51" s="40"/>
      <c r="O51" s="40"/>
      <c r="P51" s="40"/>
    </row>
    <row r="52" spans="1:16" s="34" customFormat="1">
      <c r="B52" s="30" t="s">
        <v>87</v>
      </c>
      <c r="C52" s="30"/>
      <c r="D52" s="31">
        <f>SUM(D53:D61)</f>
        <v>1183395763</v>
      </c>
      <c r="E52" s="31">
        <f t="shared" ref="E52:E66" si="16">F52-D52</f>
        <v>-241049898.20000005</v>
      </c>
      <c r="F52" s="31">
        <f t="shared" ref="F52:K52" si="17">SUM(F53:F61)</f>
        <v>942345864.79999995</v>
      </c>
      <c r="G52" s="31">
        <f t="shared" si="17"/>
        <v>11896042.209999999</v>
      </c>
      <c r="H52" s="31">
        <f t="shared" si="17"/>
        <v>11896042.209999999</v>
      </c>
      <c r="I52" s="31">
        <f t="shared" si="17"/>
        <v>930449822.59000003</v>
      </c>
      <c r="J52" s="31">
        <f t="shared" si="17"/>
        <v>51950918.520000003</v>
      </c>
      <c r="K52" s="31">
        <f t="shared" si="17"/>
        <v>878498904.06999993</v>
      </c>
      <c r="L52" s="31"/>
      <c r="M52" s="32"/>
      <c r="N52" s="33"/>
      <c r="O52" s="33"/>
      <c r="P52" s="33"/>
    </row>
    <row r="53" spans="1:16">
      <c r="A53" s="35" t="s">
        <v>88</v>
      </c>
      <c r="B53" s="36" t="s">
        <v>89</v>
      </c>
      <c r="C53" s="37"/>
      <c r="D53" s="38">
        <v>318799018</v>
      </c>
      <c r="E53" s="38">
        <f t="shared" si="16"/>
        <v>-62104142.449999988</v>
      </c>
      <c r="F53" s="38">
        <v>256694875.55000001</v>
      </c>
      <c r="G53" s="38">
        <v>11836073.689999999</v>
      </c>
      <c r="H53" s="38">
        <v>11836073.689999999</v>
      </c>
      <c r="I53" s="38">
        <f t="shared" ref="I53:I61" si="18">+F53-H53</f>
        <v>244858801.86000001</v>
      </c>
      <c r="J53" s="38">
        <v>653885.04</v>
      </c>
      <c r="K53" s="38">
        <f t="shared" ref="K53:K61" si="19">+I53-J53</f>
        <v>244204916.82000002</v>
      </c>
      <c r="L53" s="32"/>
      <c r="M53" s="39"/>
      <c r="N53" s="40"/>
      <c r="O53" s="40"/>
      <c r="P53" s="40"/>
    </row>
    <row r="54" spans="1:16">
      <c r="A54" s="35" t="s">
        <v>90</v>
      </c>
      <c r="B54" s="36" t="s">
        <v>91</v>
      </c>
      <c r="C54" s="37"/>
      <c r="D54" s="38">
        <v>94101227</v>
      </c>
      <c r="E54" s="38">
        <f t="shared" si="16"/>
        <v>-26157387.980000004</v>
      </c>
      <c r="F54" s="38">
        <v>67943839.019999996</v>
      </c>
      <c r="G54" s="38">
        <v>0</v>
      </c>
      <c r="H54" s="38">
        <v>0</v>
      </c>
      <c r="I54" s="38">
        <f t="shared" si="18"/>
        <v>67943839.019999996</v>
      </c>
      <c r="J54" s="38">
        <v>640490.99</v>
      </c>
      <c r="K54" s="38">
        <f t="shared" si="19"/>
        <v>67303348.030000001</v>
      </c>
      <c r="L54" s="32"/>
      <c r="M54" s="39"/>
      <c r="N54" s="40"/>
      <c r="O54" s="40"/>
      <c r="P54" s="40"/>
    </row>
    <row r="55" spans="1:16">
      <c r="A55" s="35" t="s">
        <v>92</v>
      </c>
      <c r="B55" s="36" t="s">
        <v>93</v>
      </c>
      <c r="C55" s="37"/>
      <c r="D55" s="38">
        <v>62315000</v>
      </c>
      <c r="E55" s="38">
        <f t="shared" si="16"/>
        <v>-48895105.079999998</v>
      </c>
      <c r="F55" s="38">
        <v>13419894.92</v>
      </c>
      <c r="G55" s="38">
        <v>0</v>
      </c>
      <c r="H55" s="38">
        <v>0</v>
      </c>
      <c r="I55" s="38">
        <f t="shared" si="18"/>
        <v>13419894.92</v>
      </c>
      <c r="J55" s="38">
        <v>225165.28</v>
      </c>
      <c r="K55" s="38">
        <f t="shared" si="19"/>
        <v>13194729.640000001</v>
      </c>
      <c r="L55" s="32"/>
      <c r="M55" s="39"/>
      <c r="N55" s="40"/>
      <c r="O55" s="40"/>
      <c r="P55" s="40"/>
    </row>
    <row r="56" spans="1:16">
      <c r="A56" s="35" t="s">
        <v>94</v>
      </c>
      <c r="B56" s="36" t="s">
        <v>95</v>
      </c>
      <c r="C56" s="37"/>
      <c r="D56" s="38">
        <v>287240013</v>
      </c>
      <c r="E56" s="38">
        <f t="shared" si="16"/>
        <v>-107631000</v>
      </c>
      <c r="F56" s="38">
        <v>179609013</v>
      </c>
      <c r="G56" s="38">
        <v>0</v>
      </c>
      <c r="H56" s="38">
        <v>0</v>
      </c>
      <c r="I56" s="38">
        <f t="shared" si="18"/>
        <v>179609013</v>
      </c>
      <c r="J56" s="38">
        <v>0</v>
      </c>
      <c r="K56" s="38">
        <f t="shared" si="19"/>
        <v>179609013</v>
      </c>
      <c r="L56" s="32"/>
      <c r="M56" s="39"/>
      <c r="N56" s="40"/>
      <c r="O56" s="40"/>
      <c r="P56" s="40"/>
    </row>
    <row r="57" spans="1:16">
      <c r="A57" s="35" t="s">
        <v>96</v>
      </c>
      <c r="B57" s="36" t="s">
        <v>97</v>
      </c>
      <c r="C57" s="37"/>
      <c r="D57" s="38"/>
      <c r="E57" s="38">
        <f t="shared" si="16"/>
        <v>0</v>
      </c>
      <c r="F57" s="38"/>
      <c r="G57" s="38"/>
      <c r="H57" s="38"/>
      <c r="I57" s="38">
        <f t="shared" si="18"/>
        <v>0</v>
      </c>
      <c r="J57" s="38"/>
      <c r="K57" s="38">
        <f t="shared" si="19"/>
        <v>0</v>
      </c>
      <c r="L57" s="32"/>
      <c r="M57" s="39"/>
      <c r="N57" s="40"/>
      <c r="O57" s="40"/>
      <c r="P57" s="40"/>
    </row>
    <row r="58" spans="1:16">
      <c r="A58" s="35" t="s">
        <v>98</v>
      </c>
      <c r="B58" s="36" t="s">
        <v>99</v>
      </c>
      <c r="C58" s="37"/>
      <c r="D58" s="38">
        <v>396617505</v>
      </c>
      <c r="E58" s="38">
        <f t="shared" si="16"/>
        <v>5158737.3100000024</v>
      </c>
      <c r="F58" s="38">
        <v>401776242.31</v>
      </c>
      <c r="G58" s="38">
        <v>59968.52</v>
      </c>
      <c r="H58" s="38">
        <v>59968.52</v>
      </c>
      <c r="I58" s="38">
        <f t="shared" si="18"/>
        <v>401716273.79000002</v>
      </c>
      <c r="J58" s="38">
        <v>48750436.020000003</v>
      </c>
      <c r="K58" s="38">
        <f t="shared" si="19"/>
        <v>352965837.77000004</v>
      </c>
      <c r="L58" s="32"/>
      <c r="M58" s="39"/>
      <c r="N58" s="40"/>
      <c r="O58" s="40"/>
      <c r="P58" s="40"/>
    </row>
    <row r="59" spans="1:16">
      <c r="A59" s="35" t="s">
        <v>100</v>
      </c>
      <c r="B59" s="36" t="s">
        <v>101</v>
      </c>
      <c r="C59" s="37"/>
      <c r="D59" s="38"/>
      <c r="E59" s="38">
        <f t="shared" si="16"/>
        <v>0</v>
      </c>
      <c r="F59" s="38"/>
      <c r="G59" s="38"/>
      <c r="H59" s="38"/>
      <c r="I59" s="38">
        <f t="shared" si="18"/>
        <v>0</v>
      </c>
      <c r="J59" s="38"/>
      <c r="K59" s="38">
        <f t="shared" si="19"/>
        <v>0</v>
      </c>
      <c r="L59" s="32"/>
      <c r="M59" s="39"/>
      <c r="N59" s="40"/>
      <c r="O59" s="40"/>
      <c r="P59" s="40"/>
    </row>
    <row r="60" spans="1:16">
      <c r="A60" s="35" t="s">
        <v>102</v>
      </c>
      <c r="B60" s="36" t="s">
        <v>103</v>
      </c>
      <c r="C60" s="37"/>
      <c r="D60" s="38"/>
      <c r="E60" s="38">
        <f t="shared" si="16"/>
        <v>0</v>
      </c>
      <c r="F60" s="38"/>
      <c r="G60" s="38"/>
      <c r="H60" s="38"/>
      <c r="I60" s="38">
        <f t="shared" si="18"/>
        <v>0</v>
      </c>
      <c r="J60" s="38"/>
      <c r="K60" s="38">
        <f t="shared" si="19"/>
        <v>0</v>
      </c>
      <c r="L60" s="32"/>
      <c r="M60" s="39"/>
      <c r="N60" s="40"/>
      <c r="O60" s="40"/>
      <c r="P60" s="40"/>
    </row>
    <row r="61" spans="1:16">
      <c r="A61" s="35" t="s">
        <v>104</v>
      </c>
      <c r="B61" s="36" t="s">
        <v>105</v>
      </c>
      <c r="C61" s="37"/>
      <c r="D61" s="38">
        <v>24323000</v>
      </c>
      <c r="E61" s="38">
        <f t="shared" si="16"/>
        <v>-1421000</v>
      </c>
      <c r="F61" s="38">
        <v>22902000</v>
      </c>
      <c r="G61" s="38">
        <v>0</v>
      </c>
      <c r="H61" s="38">
        <v>0</v>
      </c>
      <c r="I61" s="38">
        <f t="shared" si="18"/>
        <v>22902000</v>
      </c>
      <c r="J61" s="38">
        <v>1680941.19</v>
      </c>
      <c r="K61" s="38">
        <f t="shared" si="19"/>
        <v>21221058.809999999</v>
      </c>
      <c r="L61" s="32"/>
      <c r="M61" s="39"/>
      <c r="N61" s="40"/>
      <c r="O61" s="40"/>
      <c r="P61" s="40"/>
    </row>
    <row r="62" spans="1:16" ht="6.9" customHeight="1">
      <c r="B62" s="36"/>
      <c r="C62" s="37"/>
      <c r="D62" s="38"/>
      <c r="E62" s="38">
        <f t="shared" si="16"/>
        <v>0</v>
      </c>
      <c r="F62" s="38"/>
      <c r="G62" s="38"/>
      <c r="H62" s="38"/>
      <c r="I62" s="38"/>
      <c r="J62" s="38"/>
      <c r="K62" s="38"/>
      <c r="L62" s="32"/>
      <c r="M62" s="39"/>
      <c r="N62" s="40"/>
      <c r="O62" s="40"/>
      <c r="P62" s="40"/>
    </row>
    <row r="63" spans="1:16" s="34" customFormat="1">
      <c r="B63" s="30" t="s">
        <v>106</v>
      </c>
      <c r="C63" s="30"/>
      <c r="D63" s="31">
        <f>SUM(D64:D66)</f>
        <v>13650218072</v>
      </c>
      <c r="E63" s="31">
        <f t="shared" si="16"/>
        <v>139372606.95999908</v>
      </c>
      <c r="F63" s="31">
        <f t="shared" ref="F63:K63" si="20">SUM(F64:F66)</f>
        <v>13789590678.959999</v>
      </c>
      <c r="G63" s="31">
        <f t="shared" si="20"/>
        <v>507463278.82000005</v>
      </c>
      <c r="H63" s="31">
        <f t="shared" si="20"/>
        <v>507463278.82000005</v>
      </c>
      <c r="I63" s="31">
        <f t="shared" si="20"/>
        <v>13282127400.139999</v>
      </c>
      <c r="J63" s="31">
        <f t="shared" si="20"/>
        <v>4329110929.2600002</v>
      </c>
      <c r="K63" s="31">
        <f t="shared" si="20"/>
        <v>8953016470.8799973</v>
      </c>
      <c r="L63" s="32"/>
      <c r="M63" s="32"/>
      <c r="N63" s="33"/>
      <c r="O63" s="33"/>
      <c r="P63" s="33"/>
    </row>
    <row r="64" spans="1:16">
      <c r="A64" s="35" t="s">
        <v>107</v>
      </c>
      <c r="B64" s="36" t="s">
        <v>108</v>
      </c>
      <c r="C64" s="37"/>
      <c r="D64" s="38">
        <v>12101078406</v>
      </c>
      <c r="E64" s="38">
        <f t="shared" si="16"/>
        <v>139372606.95999908</v>
      </c>
      <c r="F64" s="38">
        <v>12240451012.959999</v>
      </c>
      <c r="G64" s="38">
        <v>229535606.52000001</v>
      </c>
      <c r="H64" s="38">
        <v>229535606.52000001</v>
      </c>
      <c r="I64" s="38">
        <f>+F64-H64</f>
        <v>12010915406.439999</v>
      </c>
      <c r="J64" s="38">
        <v>3059621672.04</v>
      </c>
      <c r="K64" s="38">
        <f>+I64-J64</f>
        <v>8951293734.3999977</v>
      </c>
      <c r="L64" s="32"/>
      <c r="M64" s="39"/>
      <c r="N64" s="40"/>
      <c r="O64" s="40"/>
      <c r="P64" s="40"/>
    </row>
    <row r="65" spans="1:16">
      <c r="A65" s="35" t="s">
        <v>109</v>
      </c>
      <c r="B65" s="36" t="s">
        <v>110</v>
      </c>
      <c r="C65" s="37"/>
      <c r="D65" s="38"/>
      <c r="E65" s="38">
        <f t="shared" si="16"/>
        <v>0</v>
      </c>
      <c r="F65" s="38"/>
      <c r="G65" s="38"/>
      <c r="H65" s="38"/>
      <c r="I65" s="38">
        <f>+F65-H65</f>
        <v>0</v>
      </c>
      <c r="J65" s="38"/>
      <c r="K65" s="38">
        <f>+I65-J65</f>
        <v>0</v>
      </c>
      <c r="L65" s="32"/>
      <c r="M65" s="39"/>
      <c r="N65" s="40"/>
      <c r="O65" s="40"/>
      <c r="P65" s="40"/>
    </row>
    <row r="66" spans="1:16">
      <c r="A66" s="35" t="s">
        <v>111</v>
      </c>
      <c r="B66" s="36" t="s">
        <v>112</v>
      </c>
      <c r="C66" s="37"/>
      <c r="D66" s="38">
        <v>1549139666</v>
      </c>
      <c r="E66" s="38">
        <f t="shared" si="16"/>
        <v>0</v>
      </c>
      <c r="F66" s="38">
        <v>1549139666</v>
      </c>
      <c r="G66" s="38">
        <v>277927672.30000001</v>
      </c>
      <c r="H66" s="38">
        <v>277927672.30000001</v>
      </c>
      <c r="I66" s="38">
        <f>+F66-H66</f>
        <v>1271211993.7</v>
      </c>
      <c r="J66" s="38">
        <v>1269489257.22</v>
      </c>
      <c r="K66" s="38">
        <f>+I66-J66</f>
        <v>1722736.4800000191</v>
      </c>
      <c r="L66" s="32"/>
      <c r="M66" s="39"/>
      <c r="N66" s="40"/>
      <c r="O66" s="40"/>
      <c r="P66" s="40"/>
    </row>
    <row r="67" spans="1:16" ht="6.9" customHeight="1">
      <c r="B67" s="36"/>
      <c r="C67" s="37"/>
      <c r="D67" s="38"/>
      <c r="E67" s="38"/>
      <c r="F67" s="38"/>
      <c r="G67" s="38"/>
      <c r="H67" s="38"/>
      <c r="I67" s="38"/>
      <c r="J67" s="38"/>
      <c r="K67" s="38"/>
      <c r="L67" s="32"/>
      <c r="M67" s="39"/>
      <c r="N67" s="40"/>
      <c r="O67" s="40"/>
      <c r="P67" s="40"/>
    </row>
    <row r="68" spans="1:16" s="34" customFormat="1">
      <c r="B68" s="30" t="s">
        <v>113</v>
      </c>
      <c r="C68" s="30"/>
      <c r="D68" s="31">
        <f>SUM(D69:D75)</f>
        <v>1378942529</v>
      </c>
      <c r="E68" s="31">
        <f t="shared" ref="E68:E75" si="21">F68-D68</f>
        <v>-436335350.19000006</v>
      </c>
      <c r="F68" s="31">
        <f t="shared" ref="F68:K68" si="22">SUM(F69:F75)</f>
        <v>942607178.80999994</v>
      </c>
      <c r="G68" s="31">
        <f t="shared" si="22"/>
        <v>100000000</v>
      </c>
      <c r="H68" s="31">
        <f t="shared" si="22"/>
        <v>100000000</v>
      </c>
      <c r="I68" s="31">
        <f t="shared" si="22"/>
        <v>842607178.80999994</v>
      </c>
      <c r="J68" s="31">
        <f t="shared" si="22"/>
        <v>0</v>
      </c>
      <c r="K68" s="31">
        <f t="shared" si="22"/>
        <v>842607178.80999994</v>
      </c>
      <c r="L68" s="32"/>
      <c r="M68" s="32"/>
      <c r="N68" s="33"/>
      <c r="O68" s="33"/>
      <c r="P68" s="33"/>
    </row>
    <row r="69" spans="1:16">
      <c r="A69" s="35" t="s">
        <v>114</v>
      </c>
      <c r="B69" s="36" t="s">
        <v>115</v>
      </c>
      <c r="C69" s="37"/>
      <c r="D69" s="38"/>
      <c r="E69" s="38">
        <f t="shared" si="21"/>
        <v>0</v>
      </c>
      <c r="F69" s="38"/>
      <c r="G69" s="38"/>
      <c r="H69" s="38"/>
      <c r="I69" s="38">
        <f t="shared" ref="I69:I75" si="23">+F69-H69</f>
        <v>0</v>
      </c>
      <c r="J69" s="38"/>
      <c r="K69" s="38">
        <f t="shared" ref="K69:K75" si="24">+I69-J69</f>
        <v>0</v>
      </c>
      <c r="L69" s="32"/>
      <c r="M69" s="41"/>
      <c r="N69" s="32"/>
      <c r="O69" s="41"/>
      <c r="P69" s="32"/>
    </row>
    <row r="70" spans="1:16">
      <c r="B70" s="36" t="s">
        <v>116</v>
      </c>
      <c r="C70" s="37"/>
      <c r="D70" s="38"/>
      <c r="E70" s="38">
        <f t="shared" si="21"/>
        <v>0</v>
      </c>
      <c r="F70" s="38"/>
      <c r="G70" s="38"/>
      <c r="H70" s="38"/>
      <c r="I70" s="38">
        <f t="shared" si="23"/>
        <v>0</v>
      </c>
      <c r="J70" s="38"/>
      <c r="K70" s="38">
        <f t="shared" si="24"/>
        <v>0</v>
      </c>
      <c r="L70" s="32"/>
      <c r="M70" s="41"/>
      <c r="N70" s="32"/>
      <c r="O70" s="41"/>
      <c r="P70" s="32"/>
    </row>
    <row r="71" spans="1:16">
      <c r="B71" s="36" t="s">
        <v>117</v>
      </c>
      <c r="C71" s="37"/>
      <c r="D71" s="38"/>
      <c r="E71" s="38">
        <f t="shared" si="21"/>
        <v>0</v>
      </c>
      <c r="F71" s="38"/>
      <c r="G71" s="38"/>
      <c r="H71" s="38"/>
      <c r="I71" s="38">
        <f t="shared" si="23"/>
        <v>0</v>
      </c>
      <c r="J71" s="38"/>
      <c r="K71" s="38">
        <f t="shared" si="24"/>
        <v>0</v>
      </c>
      <c r="L71" s="32"/>
      <c r="M71" s="41"/>
      <c r="N71" s="32"/>
      <c r="O71" s="41"/>
      <c r="P71" s="32"/>
    </row>
    <row r="72" spans="1:16">
      <c r="B72" s="36" t="s">
        <v>118</v>
      </c>
      <c r="C72" s="37"/>
      <c r="D72" s="38"/>
      <c r="E72" s="38">
        <f t="shared" si="21"/>
        <v>0</v>
      </c>
      <c r="F72" s="38"/>
      <c r="G72" s="38"/>
      <c r="H72" s="38"/>
      <c r="I72" s="38">
        <f t="shared" si="23"/>
        <v>0</v>
      </c>
      <c r="J72" s="38"/>
      <c r="K72" s="38">
        <f t="shared" si="24"/>
        <v>0</v>
      </c>
      <c r="L72" s="32"/>
      <c r="M72" s="41"/>
      <c r="N72" s="32"/>
      <c r="O72" s="41"/>
      <c r="P72" s="32"/>
    </row>
    <row r="73" spans="1:16">
      <c r="A73" s="35" t="s">
        <v>119</v>
      </c>
      <c r="B73" s="36" t="s">
        <v>120</v>
      </c>
      <c r="C73" s="37"/>
      <c r="D73" s="38">
        <v>0</v>
      </c>
      <c r="E73" s="38">
        <f t="shared" si="21"/>
        <v>100000000</v>
      </c>
      <c r="F73" s="38">
        <v>100000000</v>
      </c>
      <c r="G73" s="38">
        <v>100000000</v>
      </c>
      <c r="H73" s="38">
        <v>100000000</v>
      </c>
      <c r="I73" s="38">
        <f t="shared" si="23"/>
        <v>0</v>
      </c>
      <c r="J73" s="38">
        <v>0</v>
      </c>
      <c r="K73" s="38">
        <f t="shared" si="24"/>
        <v>0</v>
      </c>
      <c r="L73" s="32"/>
      <c r="M73" s="41"/>
      <c r="N73" s="32"/>
      <c r="O73" s="41"/>
      <c r="P73" s="32"/>
    </row>
    <row r="74" spans="1:16">
      <c r="A74" s="35" t="s">
        <v>121</v>
      </c>
      <c r="B74" s="36" t="s">
        <v>122</v>
      </c>
      <c r="C74" s="37"/>
      <c r="D74" s="38">
        <v>73000000</v>
      </c>
      <c r="E74" s="38">
        <f t="shared" si="21"/>
        <v>-73000000</v>
      </c>
      <c r="F74" s="38">
        <v>0</v>
      </c>
      <c r="G74" s="38">
        <v>0</v>
      </c>
      <c r="H74" s="38">
        <v>0</v>
      </c>
      <c r="I74" s="38">
        <f t="shared" si="23"/>
        <v>0</v>
      </c>
      <c r="J74" s="38">
        <v>0</v>
      </c>
      <c r="K74" s="38">
        <f t="shared" si="24"/>
        <v>0</v>
      </c>
      <c r="L74" s="32"/>
      <c r="M74" s="41"/>
      <c r="N74" s="32"/>
      <c r="O74" s="41"/>
      <c r="P74" s="32"/>
    </row>
    <row r="75" spans="1:16">
      <c r="A75" s="35" t="s">
        <v>123</v>
      </c>
      <c r="B75" s="36" t="s">
        <v>124</v>
      </c>
      <c r="C75" s="37"/>
      <c r="D75" s="38">
        <v>1305942529</v>
      </c>
      <c r="E75" s="38">
        <f t="shared" si="21"/>
        <v>-463335350.19000006</v>
      </c>
      <c r="F75" s="38">
        <v>842607178.80999994</v>
      </c>
      <c r="G75" s="38">
        <v>0</v>
      </c>
      <c r="H75" s="38">
        <v>0</v>
      </c>
      <c r="I75" s="38">
        <f t="shared" si="23"/>
        <v>842607178.80999994</v>
      </c>
      <c r="J75" s="38">
        <v>0</v>
      </c>
      <c r="K75" s="38">
        <f t="shared" si="24"/>
        <v>842607178.80999994</v>
      </c>
      <c r="L75" s="32"/>
      <c r="M75" s="41"/>
      <c r="N75" s="32"/>
      <c r="O75" s="41"/>
      <c r="P75" s="32"/>
    </row>
    <row r="76" spans="1:16" ht="6.9" customHeight="1">
      <c r="B76" s="36"/>
      <c r="C76" s="37"/>
      <c r="D76" s="38"/>
      <c r="E76" s="38"/>
      <c r="F76" s="38"/>
      <c r="G76" s="38"/>
      <c r="H76" s="38"/>
      <c r="I76" s="38"/>
      <c r="J76" s="38"/>
      <c r="K76" s="38"/>
      <c r="L76" s="32"/>
      <c r="M76" s="41"/>
      <c r="N76" s="32"/>
      <c r="O76" s="41"/>
      <c r="P76" s="32"/>
    </row>
    <row r="77" spans="1:16" s="34" customFormat="1">
      <c r="B77" s="30" t="s">
        <v>125</v>
      </c>
      <c r="C77" s="30"/>
      <c r="D77" s="31">
        <f>SUM(D78:D80)</f>
        <v>0</v>
      </c>
      <c r="E77" s="31">
        <f>F77-D77</f>
        <v>0</v>
      </c>
      <c r="F77" s="31">
        <f>SUM(F78:F80)</f>
        <v>0</v>
      </c>
      <c r="G77" s="31">
        <f>SUM(G78:G80)</f>
        <v>0</v>
      </c>
      <c r="H77" s="31">
        <f>SUM(H78:H80)</f>
        <v>0</v>
      </c>
      <c r="I77" s="31">
        <f>SUM(I78:I80)</f>
        <v>0</v>
      </c>
      <c r="J77" s="31">
        <v>0</v>
      </c>
      <c r="K77" s="31">
        <f>SUM(K78:K80)</f>
        <v>0</v>
      </c>
      <c r="L77" s="31"/>
      <c r="M77" s="32"/>
      <c r="N77" s="33"/>
      <c r="O77" s="33"/>
      <c r="P77" s="33"/>
    </row>
    <row r="78" spans="1:16">
      <c r="B78" s="36" t="s">
        <v>126</v>
      </c>
      <c r="C78" s="37"/>
      <c r="D78" s="38"/>
      <c r="E78" s="38">
        <f>F78-D78</f>
        <v>0</v>
      </c>
      <c r="F78" s="38"/>
      <c r="G78" s="38"/>
      <c r="H78" s="38"/>
      <c r="I78" s="38">
        <f>+F78-H78</f>
        <v>0</v>
      </c>
      <c r="J78" s="38"/>
      <c r="K78" s="38">
        <f>+I78-J78</f>
        <v>0</v>
      </c>
      <c r="L78" s="32"/>
      <c r="M78" s="41"/>
      <c r="N78" s="32"/>
      <c r="O78" s="41"/>
      <c r="P78" s="32"/>
    </row>
    <row r="79" spans="1:16">
      <c r="A79" s="1" t="s">
        <v>127</v>
      </c>
      <c r="B79" s="36" t="s">
        <v>128</v>
      </c>
      <c r="C79" s="37"/>
      <c r="D79" s="38"/>
      <c r="E79" s="38">
        <f>F79-D79</f>
        <v>0</v>
      </c>
      <c r="F79" s="38"/>
      <c r="G79" s="38"/>
      <c r="H79" s="38"/>
      <c r="I79" s="38">
        <f>+F79-H79</f>
        <v>0</v>
      </c>
      <c r="J79" s="38"/>
      <c r="K79" s="38">
        <f>+I79-J79</f>
        <v>0</v>
      </c>
      <c r="L79" s="32"/>
      <c r="M79" s="41"/>
      <c r="N79" s="32"/>
      <c r="O79" s="41"/>
      <c r="P79" s="32"/>
    </row>
    <row r="80" spans="1:16" ht="11.25" customHeight="1">
      <c r="A80" s="45" t="s">
        <v>129</v>
      </c>
      <c r="B80" s="36" t="s">
        <v>130</v>
      </c>
      <c r="C80" s="37"/>
      <c r="D80" s="38"/>
      <c r="E80" s="38">
        <f>F80-D80</f>
        <v>0</v>
      </c>
      <c r="F80" s="38"/>
      <c r="G80" s="38"/>
      <c r="H80" s="38"/>
      <c r="I80" s="38">
        <f>+F80-H80</f>
        <v>0</v>
      </c>
      <c r="J80" s="38"/>
      <c r="K80" s="38">
        <f>+I80-J80</f>
        <v>0</v>
      </c>
      <c r="L80" s="32"/>
      <c r="M80" s="41"/>
      <c r="N80" s="32"/>
      <c r="O80" s="41"/>
      <c r="P80" s="32"/>
    </row>
    <row r="81" spans="1:16" ht="6.9" customHeight="1">
      <c r="B81" s="36"/>
      <c r="C81" s="37"/>
      <c r="D81" s="38"/>
      <c r="E81" s="38"/>
      <c r="F81" s="38"/>
      <c r="G81" s="38"/>
      <c r="H81" s="38"/>
      <c r="I81" s="38"/>
      <c r="J81" s="38"/>
      <c r="K81" s="38"/>
      <c r="L81" s="32"/>
      <c r="M81" s="41"/>
      <c r="N81" s="32"/>
      <c r="O81" s="41"/>
      <c r="P81" s="32"/>
    </row>
    <row r="82" spans="1:16" s="34" customFormat="1">
      <c r="B82" s="30" t="s">
        <v>131</v>
      </c>
      <c r="C82" s="30"/>
      <c r="D82" s="31">
        <f>SUM(D83:D89)</f>
        <v>18720369008</v>
      </c>
      <c r="E82" s="31">
        <f t="shared" ref="E82:E89" si="25">F82-D82</f>
        <v>73000000</v>
      </c>
      <c r="F82" s="31">
        <f t="shared" ref="F82:K82" si="26">SUM(F83:F89)</f>
        <v>18793369008</v>
      </c>
      <c r="G82" s="31">
        <f t="shared" si="26"/>
        <v>4206639400.2899995</v>
      </c>
      <c r="H82" s="31">
        <f t="shared" si="26"/>
        <v>4206639400.2899995</v>
      </c>
      <c r="I82" s="31">
        <f t="shared" si="26"/>
        <v>14586729607.710001</v>
      </c>
      <c r="J82" s="31">
        <f t="shared" si="26"/>
        <v>11113349592.52</v>
      </c>
      <c r="K82" s="31">
        <f t="shared" si="26"/>
        <v>3473380015.1899996</v>
      </c>
      <c r="L82" s="32"/>
      <c r="M82" s="32"/>
      <c r="N82" s="33"/>
      <c r="O82" s="33"/>
      <c r="P82" s="33"/>
    </row>
    <row r="83" spans="1:16">
      <c r="A83" s="35" t="s">
        <v>132</v>
      </c>
      <c r="B83" s="36" t="s">
        <v>133</v>
      </c>
      <c r="C83" s="37"/>
      <c r="D83" s="38">
        <v>9475797449</v>
      </c>
      <c r="E83" s="38">
        <f t="shared" si="25"/>
        <v>0</v>
      </c>
      <c r="F83" s="38">
        <v>9475797449</v>
      </c>
      <c r="G83" s="38">
        <v>1599585126.72</v>
      </c>
      <c r="H83" s="38">
        <v>1599585126.72</v>
      </c>
      <c r="I83" s="38">
        <f t="shared" ref="I83:I89" si="27">+F83-H83</f>
        <v>7876212322.2799997</v>
      </c>
      <c r="J83" s="38">
        <v>4871743932.0900002</v>
      </c>
      <c r="K83" s="38">
        <f t="shared" ref="K83:K89" si="28">+I83-J83</f>
        <v>3004468390.1899996</v>
      </c>
      <c r="L83" s="32"/>
      <c r="M83" s="39"/>
      <c r="N83" s="40"/>
      <c r="O83" s="40"/>
      <c r="P83" s="40"/>
    </row>
    <row r="84" spans="1:16">
      <c r="A84" s="35" t="s">
        <v>134</v>
      </c>
      <c r="B84" s="36" t="s">
        <v>135</v>
      </c>
      <c r="C84" s="37"/>
      <c r="D84" s="38">
        <v>9044571559</v>
      </c>
      <c r="E84" s="38">
        <f t="shared" si="25"/>
        <v>73000000</v>
      </c>
      <c r="F84" s="38">
        <v>9117571559</v>
      </c>
      <c r="G84" s="38">
        <v>2538006312.0999999</v>
      </c>
      <c r="H84" s="38">
        <v>2538006312.0999999</v>
      </c>
      <c r="I84" s="38">
        <f t="shared" si="27"/>
        <v>6579565246.8999996</v>
      </c>
      <c r="J84" s="38">
        <v>6110653621.8999996</v>
      </c>
      <c r="K84" s="38">
        <f t="shared" si="28"/>
        <v>468911625</v>
      </c>
      <c r="L84" s="32"/>
      <c r="M84" s="39"/>
      <c r="N84" s="40"/>
      <c r="O84" s="40"/>
      <c r="P84" s="40"/>
    </row>
    <row r="85" spans="1:16" ht="17.25" customHeight="1">
      <c r="A85" s="45" t="s">
        <v>136</v>
      </c>
      <c r="B85" s="36" t="s">
        <v>137</v>
      </c>
      <c r="C85" s="37"/>
      <c r="D85" s="38"/>
      <c r="E85" s="38">
        <f t="shared" si="25"/>
        <v>0</v>
      </c>
      <c r="F85" s="38"/>
      <c r="G85" s="38"/>
      <c r="H85" s="38"/>
      <c r="I85" s="38">
        <f t="shared" si="27"/>
        <v>0</v>
      </c>
      <c r="J85" s="38"/>
      <c r="K85" s="38">
        <f t="shared" si="28"/>
        <v>0</v>
      </c>
      <c r="L85" s="32"/>
      <c r="M85" s="39"/>
      <c r="N85" s="40"/>
      <c r="O85" s="40"/>
      <c r="P85" s="40"/>
    </row>
    <row r="86" spans="1:16" ht="17.25" customHeight="1">
      <c r="A86" s="45" t="s">
        <v>138</v>
      </c>
      <c r="B86" s="36" t="s">
        <v>139</v>
      </c>
      <c r="C86" s="37"/>
      <c r="D86" s="38"/>
      <c r="E86" s="38">
        <f t="shared" si="25"/>
        <v>0</v>
      </c>
      <c r="F86" s="38"/>
      <c r="G86" s="38"/>
      <c r="H86" s="38"/>
      <c r="I86" s="38">
        <f t="shared" si="27"/>
        <v>0</v>
      </c>
      <c r="J86" s="38"/>
      <c r="K86" s="38">
        <f t="shared" si="28"/>
        <v>0</v>
      </c>
      <c r="L86" s="32"/>
      <c r="M86" s="39"/>
      <c r="N86" s="40"/>
      <c r="O86" s="40"/>
      <c r="P86" s="40"/>
    </row>
    <row r="87" spans="1:16" ht="14.25" customHeight="1">
      <c r="A87" s="45" t="s">
        <v>140</v>
      </c>
      <c r="B87" s="36" t="s">
        <v>141</v>
      </c>
      <c r="C87" s="37"/>
      <c r="D87" s="38"/>
      <c r="E87" s="38">
        <f t="shared" si="25"/>
        <v>0</v>
      </c>
      <c r="F87" s="38"/>
      <c r="G87" s="38"/>
      <c r="H87" s="38"/>
      <c r="I87" s="38">
        <f t="shared" si="27"/>
        <v>0</v>
      </c>
      <c r="J87" s="38"/>
      <c r="K87" s="38">
        <f t="shared" si="28"/>
        <v>0</v>
      </c>
      <c r="L87" s="32"/>
      <c r="M87" s="39"/>
      <c r="N87" s="40"/>
      <c r="O87" s="40"/>
      <c r="P87" s="40"/>
    </row>
    <row r="88" spans="1:16">
      <c r="B88" s="36" t="s">
        <v>142</v>
      </c>
      <c r="C88" s="37"/>
      <c r="D88" s="38"/>
      <c r="E88" s="38">
        <f t="shared" si="25"/>
        <v>0</v>
      </c>
      <c r="F88" s="38"/>
      <c r="G88" s="38"/>
      <c r="H88" s="38"/>
      <c r="I88" s="38">
        <f t="shared" si="27"/>
        <v>0</v>
      </c>
      <c r="J88" s="38"/>
      <c r="K88" s="38">
        <f t="shared" si="28"/>
        <v>0</v>
      </c>
      <c r="L88" s="32"/>
      <c r="M88" s="39"/>
      <c r="N88" s="40"/>
      <c r="O88" s="40"/>
      <c r="P88" s="40"/>
    </row>
    <row r="89" spans="1:16">
      <c r="A89" s="35" t="s">
        <v>143</v>
      </c>
      <c r="B89" s="36" t="s">
        <v>144</v>
      </c>
      <c r="C89" s="37"/>
      <c r="D89" s="38">
        <v>200000000</v>
      </c>
      <c r="E89" s="38">
        <f t="shared" si="25"/>
        <v>0</v>
      </c>
      <c r="F89" s="38">
        <v>200000000</v>
      </c>
      <c r="G89" s="38">
        <v>69047961.469999999</v>
      </c>
      <c r="H89" s="38">
        <v>69047961.469999999</v>
      </c>
      <c r="I89" s="38">
        <f t="shared" si="27"/>
        <v>130952038.53</v>
      </c>
      <c r="J89" s="38">
        <v>130952038.53</v>
      </c>
      <c r="K89" s="38">
        <f t="shared" si="28"/>
        <v>0</v>
      </c>
      <c r="L89" s="32"/>
      <c r="M89" s="39"/>
      <c r="N89" s="40"/>
      <c r="O89" s="40"/>
      <c r="P89" s="40"/>
    </row>
    <row r="90" spans="1:16" ht="6.9" customHeight="1">
      <c r="B90" s="37"/>
      <c r="C90" s="37"/>
      <c r="D90" s="38"/>
      <c r="E90" s="38"/>
      <c r="F90" s="38"/>
      <c r="G90" s="38"/>
      <c r="H90" s="38"/>
      <c r="I90" s="38"/>
      <c r="J90" s="38"/>
      <c r="K90" s="38"/>
      <c r="L90" s="32"/>
      <c r="M90" s="41"/>
      <c r="N90" s="32"/>
      <c r="O90" s="41"/>
      <c r="P90" s="32"/>
    </row>
    <row r="91" spans="1:16" s="34" customFormat="1">
      <c r="B91" s="46" t="s">
        <v>145</v>
      </c>
      <c r="C91" s="30"/>
      <c r="D91" s="31">
        <f>SUM(D10,D19,D30,D41,D52,D63,D68,D82,D77)</f>
        <v>261727311747</v>
      </c>
      <c r="E91" s="31">
        <f>F91-D91</f>
        <v>2446995443.309967</v>
      </c>
      <c r="F91" s="31">
        <f>SUM(F10,F19,F30,F41,F52,F63,F68,F82,F77)</f>
        <v>264174307190.30997</v>
      </c>
      <c r="G91" s="31">
        <f>SUM(G10,G19,G30,G41,G52,G63,G68,G82,G77)</f>
        <v>50551843029.959999</v>
      </c>
      <c r="H91" s="31">
        <f>SUM(H10,H19,H30,H41,H52,H63,H68,H82,H77)</f>
        <v>50551843029.959999</v>
      </c>
      <c r="I91" s="31">
        <f>+F91-H91</f>
        <v>213622464160.34998</v>
      </c>
      <c r="J91" s="31">
        <f>SUM(J10,J19,J30,J41,J52,J63,J68,J82,J77)</f>
        <v>60482458550.25</v>
      </c>
      <c r="K91" s="31">
        <f>+I91-J91</f>
        <v>153140005610.09998</v>
      </c>
      <c r="L91" s="32"/>
      <c r="M91" s="32"/>
      <c r="N91" s="32"/>
      <c r="O91" s="32"/>
      <c r="P91" s="32"/>
    </row>
    <row r="92" spans="1:16" ht="15.75" customHeight="1" thickBot="1">
      <c r="B92" s="47"/>
      <c r="C92" s="47"/>
      <c r="D92" s="47"/>
      <c r="E92" s="47"/>
      <c r="F92" s="48"/>
      <c r="G92" s="48"/>
      <c r="H92" s="48"/>
      <c r="I92" s="48"/>
      <c r="J92" s="48"/>
      <c r="K92" s="48"/>
      <c r="L92" s="44"/>
      <c r="M92" s="44"/>
    </row>
    <row r="93" spans="1:16" s="44" customFormat="1" ht="15.75" customHeight="1" thickTop="1">
      <c r="B93" s="49" t="s">
        <v>146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6" s="44" customFormat="1">
      <c r="B94" s="51" t="s">
        <v>147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6" s="44" customFormat="1">
      <c r="B95" s="50" t="s">
        <v>148</v>
      </c>
      <c r="C95" s="50"/>
      <c r="D95" s="50"/>
      <c r="E95" s="50"/>
      <c r="F95" s="50"/>
      <c r="G95" s="50"/>
      <c r="H95" s="50"/>
      <c r="I95" s="50"/>
      <c r="J95" s="50"/>
      <c r="K95" s="50"/>
    </row>
    <row r="96" spans="1:16" s="44" customFormat="1">
      <c r="B96" s="49" t="s">
        <v>149</v>
      </c>
      <c r="C96" s="49"/>
      <c r="D96" s="49"/>
      <c r="E96" s="49"/>
      <c r="F96" s="50"/>
      <c r="G96" s="50"/>
      <c r="H96" s="50"/>
      <c r="I96" s="50"/>
      <c r="J96" s="50"/>
      <c r="K96" s="50"/>
    </row>
    <row r="97" spans="2:11">
      <c r="B97" s="52"/>
      <c r="C97" s="53"/>
      <c r="D97" s="53"/>
      <c r="E97" s="53"/>
      <c r="F97" s="53"/>
      <c r="G97" s="53"/>
      <c r="H97" s="53"/>
      <c r="I97" s="53"/>
      <c r="J97" s="53"/>
      <c r="K97" s="53"/>
    </row>
    <row r="98" spans="2:11">
      <c r="B98" s="52"/>
      <c r="C98" s="53"/>
      <c r="D98" s="53"/>
      <c r="E98" s="53"/>
      <c r="F98" s="53"/>
      <c r="G98" s="53"/>
      <c r="H98" s="53"/>
      <c r="I98" s="53"/>
      <c r="J98" s="53"/>
      <c r="K98" s="53"/>
    </row>
    <row r="99" spans="2:11">
      <c r="B99" s="52"/>
      <c r="C99" s="53"/>
      <c r="D99" s="53"/>
      <c r="E99" s="53"/>
      <c r="F99" s="53"/>
      <c r="G99" s="53"/>
      <c r="H99" s="53"/>
      <c r="I99" s="53"/>
      <c r="J99" s="53"/>
      <c r="K99" s="53"/>
    </row>
    <row r="100" spans="2:11">
      <c r="B100" s="52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2:11">
      <c r="B101" s="52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2:11">
      <c r="B102" s="52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>
      <c r="B103" s="52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2:11">
      <c r="B104" s="52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2:11">
      <c r="B105" s="52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2:11">
      <c r="B106" s="52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2:11">
      <c r="B107" s="52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2:11">
      <c r="B108" s="52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2:11">
      <c r="B109" s="52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2:11">
      <c r="B110" s="52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2:11">
      <c r="B111" s="52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2:11">
      <c r="B112" s="52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2:11">
      <c r="B113" s="52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2:11">
      <c r="B114" s="52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2:11">
      <c r="B115" s="52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2:11">
      <c r="B116" s="52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2:11">
      <c r="B117" s="52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2:11">
      <c r="B118" s="52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2:11">
      <c r="B119" s="52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2:11">
      <c r="B120" s="52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2:11">
      <c r="B121" s="52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2:11">
      <c r="B122" s="52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2:11">
      <c r="B123" s="52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2:11">
      <c r="B124" s="52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2:11">
      <c r="B125" s="52"/>
      <c r="C125" s="53"/>
      <c r="D125" s="53"/>
      <c r="E125" s="53"/>
      <c r="F125" s="53"/>
      <c r="G125" s="53"/>
      <c r="H125" s="53"/>
      <c r="I125" s="53"/>
      <c r="J125" s="53"/>
      <c r="K125" s="53"/>
    </row>
    <row r="126" spans="2:11">
      <c r="B126" s="52"/>
      <c r="C126" s="53"/>
      <c r="D126" s="53"/>
      <c r="E126" s="53"/>
      <c r="F126" s="53"/>
      <c r="G126" s="53"/>
      <c r="H126" s="53"/>
      <c r="I126" s="53"/>
      <c r="J126" s="53"/>
      <c r="K126" s="53"/>
    </row>
    <row r="127" spans="2:11">
      <c r="B127" s="52"/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2:11">
      <c r="B128" s="52"/>
      <c r="C128" s="53"/>
      <c r="D128" s="53"/>
      <c r="E128" s="53"/>
      <c r="F128" s="53"/>
      <c r="G128" s="53"/>
      <c r="H128" s="53"/>
      <c r="I128" s="53"/>
      <c r="J128" s="53"/>
      <c r="K128" s="53"/>
    </row>
  </sheetData>
  <sheetProtection formatCells="0" formatColumns="0" formatRows="0" insertColumns="0" insertRows="0" insertHyperlinks="0" deleteColumns="0" deleteRows="0" sort="0" autoFilter="0" pivotTables="0"/>
  <mergeCells count="13">
    <mergeCell ref="B93:M93"/>
    <mergeCell ref="B95:K95"/>
    <mergeCell ref="B96:K96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1.0236220472441" bottom="0.55118110236219997" header="0.19685039370078999" footer="0.31496062992126"/>
  <pageSetup scale="63" fitToHeight="0" orientation="landscape" r:id="rId1"/>
  <headerFooter>
    <oddHeader>&amp;L&amp;G</oddHeader>
  </headerFooter>
  <colBreaks count="1" manualBreakCount="1">
    <brk id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Objeto del Gasto</vt:lpstr>
      <vt:lpstr>'Objeto del Gasto'!Área_de_impresión</vt:lpstr>
      <vt:lpstr>'Objeto del Gasto'!Print_Titles</vt:lpstr>
      <vt:lpstr>'Objeto del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Elizabeth Medina Martinez</cp:lastModifiedBy>
  <dcterms:created xsi:type="dcterms:W3CDTF">2024-04-10T02:25:39Z</dcterms:created>
  <dcterms:modified xsi:type="dcterms:W3CDTF">2024-04-10T02:26:08Z</dcterms:modified>
</cp:coreProperties>
</file>