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E:\2023\Tranv\0711\"/>
    </mc:Choice>
  </mc:AlternateContent>
  <xr:revisionPtr revIDLastSave="0" documentId="13_ncr:1_{41F1C925-4AAB-40BA-88BC-1C06F5846A72}" xr6:coauthVersionLast="47" xr6:coauthVersionMax="47" xr10:uidLastSave="{00000000-0000-0000-0000-000000000000}"/>
  <bookViews>
    <workbookView xWindow="-120" yWindow="-120" windowWidth="29040" windowHeight="15720" xr2:uid="{00000000-000D-0000-FFFF-FFFF00000000}"/>
  </bookViews>
  <sheets>
    <sheet name="FVT SUST" sheetId="17" r:id="rId1"/>
    <sheet name="Cat1" sheetId="2" state="veryHidden" r:id="rId2"/>
    <sheet name="Nuevas" sheetId="22" r:id="rId3"/>
    <sheet name="MA" sheetId="19" state="veryHidden" r:id="rId4"/>
    <sheet name="Hoja1" sheetId="15" state="veryHidden" r:id="rId5"/>
    <sheet name="Carga SQL" sheetId="14" state="veryHidden" r:id="rId6"/>
    <sheet name="Ejes" sheetId="18" state="veryHidden" r:id="rId7"/>
    <sheet name="Clas. PP 2021" sheetId="11" state="veryHidden" r:id="rId8"/>
    <sheet name="CDNNA" sheetId="6" state="veryHidden" r:id="rId9"/>
    <sheet name="CDIG" sheetId="7" state="veryHidden" r:id="rId10"/>
    <sheet name="CDH" sheetId="9" state="veryHidden" r:id="rId11"/>
    <sheet name="Cat URG 2021" sheetId="10" state="veryHidden" r:id="rId12"/>
    <sheet name="Prepp" sheetId="21" state="veryHidden" r:id="rId13"/>
  </sheets>
  <externalReferences>
    <externalReference r:id="rId14"/>
    <externalReference r:id="rId15"/>
  </externalReferences>
  <definedNames>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_xlnm._FilterDatabase" localSheetId="5" hidden="1">'Carga SQL'!$A$1:$Y$1087</definedName>
    <definedName name="_xlnm._FilterDatabase" localSheetId="11" hidden="1">'Cat URG 2021'!$A$1:$B$99</definedName>
    <definedName name="_xlnm._FilterDatabase" localSheetId="7" hidden="1">'Clas. PP 2021'!$A$1:$B$334</definedName>
    <definedName name="_xlnm._FilterDatabase" localSheetId="12" hidden="1">Prepp!$A$2:$S$132</definedName>
    <definedName name="_Order2" hidden="1">255</definedName>
    <definedName name="adys_tipo">[1]INICIO!$AR$24:$AR$27</definedName>
    <definedName name="AI">[1]INICIO!$AU$5:$AW$543</definedName>
    <definedName name="_xlnm.Print_Area" localSheetId="7">'Clas. PP 2021'!$A$2:$B$333</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LABEL">[2]INICIO!$AY$5:$AZ$97</definedName>
    <definedName name="label1g">[1]INICIO!$AA$19</definedName>
    <definedName name="label1S">[1]INICIO!$AA$22</definedName>
    <definedName name="label2g">[1]INICIO!$AA$20</definedName>
    <definedName name="label2S">[1]INICIO!$AA$23</definedName>
    <definedName name="LineaA" localSheetId="0">#REF!</definedName>
    <definedName name="LineaA" localSheetId="2">#REF!</definedName>
    <definedName name="LineaA">CDIG!$E$3:$E$11</definedName>
    <definedName name="LineaB" localSheetId="0">#REF!</definedName>
    <definedName name="LineaB" localSheetId="2">#REF!</definedName>
    <definedName name="LineaB">CDIG!$E$12:$E$33</definedName>
    <definedName name="LineaC" localSheetId="0">#REF!</definedName>
    <definedName name="LineaC" localSheetId="2">#REF!</definedName>
    <definedName name="LineaC">CDIG!$E$34:$E$49</definedName>
    <definedName name="LineaD" localSheetId="0">#REF!</definedName>
    <definedName name="LineaD" localSheetId="2">#REF!</definedName>
    <definedName name="LineaD">CDIG!$E$50:$E$66</definedName>
    <definedName name="LineaF" localSheetId="0">#REF!</definedName>
    <definedName name="LineaF" localSheetId="2">#REF!</definedName>
    <definedName name="LineaF">CDIG!$E$67:$E$90</definedName>
    <definedName name="LineaG" localSheetId="0">#REF!</definedName>
    <definedName name="LineaG" localSheetId="2">#REF!</definedName>
    <definedName name="LineaG">CDIG!$E$91:$E$104</definedName>
    <definedName name="LineaH" localSheetId="0">#REF!</definedName>
    <definedName name="LineaH" localSheetId="2">#REF!</definedName>
    <definedName name="LineaH">CDIG!$E$105:$E$118</definedName>
    <definedName name="LineaI" localSheetId="0">#REF!</definedName>
    <definedName name="LineaI" localSheetId="2">#REF!</definedName>
    <definedName name="LineaI">CDIG!$E$119:$E$135</definedName>
    <definedName name="LineaJ" localSheetId="0">#REF!</definedName>
    <definedName name="LineaJ" localSheetId="2">#REF!</definedName>
    <definedName name="LineaJ">CDIG!$E$136:$E$144</definedName>
    <definedName name="LineaK" localSheetId="0">#REF!</definedName>
    <definedName name="LineaK" localSheetId="2">#REF!</definedName>
    <definedName name="LineaK">CDIG!$E$145:$E$157</definedName>
    <definedName name="LineaM" localSheetId="0">#REF!</definedName>
    <definedName name="LineaM" localSheetId="2">#REF!</definedName>
    <definedName name="LineaM">CDIG!$E$158:$E$172</definedName>
    <definedName name="lista_ai">[1]INICIO!$AO$55:$AO$96</definedName>
    <definedName name="lista_deleg">[1]INICIO!$AR$34:$AR$49</definedName>
    <definedName name="lista_eppa">[1]INICIO!$AR$55:$AS$149</definedName>
    <definedName name="LISTA_UR">[1]INICIO!$Y$4:$Z$93</definedName>
    <definedName name="MODIF">[1]datos!$U$2:$U$31674</definedName>
    <definedName name="MSG_ERROR1">[2]INICIO!$AA$11</definedName>
    <definedName name="MSG_ERROR2">[1]INICIO!$AA$12</definedName>
    <definedName name="OPCION2" localSheetId="0">[2]INICIO!#REF!</definedName>
    <definedName name="OPCION2" localSheetId="2">[2]INICIO!#REF!</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rubros_fpc">[1]INICIO!$AO$39:$AO$42</definedName>
    <definedName name="_xlnm.Print_Titles" localSheetId="9">CDIG!$1:$3</definedName>
    <definedName name="_xlnm.Print_Titles" localSheetId="8">CDNNA!$1:$7</definedName>
    <definedName name="_xlnm.Print_Titles" localSheetId="7">'Clas. PP 2021'!$1:$1</definedName>
    <definedName name="U">[1]INICIO!$Y$4:$Z$93</definedName>
    <definedName name="UEG_DENOM">[1]datos!$R$2:$R$31674</definedName>
    <definedName name="UR">[1]INICIO!$AJ$5:$AM$99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 i="17" l="1"/>
  <c r="A16" i="17"/>
  <c r="A17" i="17"/>
  <c r="A18" i="17"/>
  <c r="A19" i="17"/>
  <c r="A20" i="17"/>
  <c r="A21" i="17"/>
  <c r="A22" i="17"/>
  <c r="A23" i="17"/>
  <c r="A24" i="17"/>
  <c r="A25" i="17"/>
  <c r="A26" i="17"/>
  <c r="A27" i="17"/>
  <c r="A28" i="17"/>
  <c r="A14" i="17"/>
  <c r="AB28" i="17"/>
  <c r="AB27" i="17"/>
  <c r="AB26" i="17"/>
  <c r="AB25" i="17"/>
  <c r="AB24" i="17"/>
  <c r="AB23" i="17"/>
  <c r="AB22" i="17"/>
  <c r="AB21" i="17"/>
  <c r="AB20" i="17"/>
  <c r="AB19" i="17"/>
  <c r="AB18" i="17"/>
  <c r="AB17" i="17"/>
  <c r="AB16" i="17"/>
  <c r="AB15" i="17"/>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96" i="21"/>
  <c r="C97" i="21"/>
  <c r="C98" i="21"/>
  <c r="C99" i="21"/>
  <c r="C100" i="21"/>
  <c r="C101" i="21"/>
  <c r="C102" i="21"/>
  <c r="C103" i="21"/>
  <c r="C104" i="21"/>
  <c r="C105" i="21"/>
  <c r="C106" i="21"/>
  <c r="C107" i="21"/>
  <c r="C108" i="21"/>
  <c r="C109" i="21"/>
  <c r="C110" i="21"/>
  <c r="C111" i="21"/>
  <c r="C112" i="21"/>
  <c r="C113" i="21"/>
  <c r="C114" i="21"/>
  <c r="C115" i="21"/>
  <c r="C116" i="21"/>
  <c r="C117" i="21"/>
  <c r="C118" i="21"/>
  <c r="C119" i="21"/>
  <c r="C120" i="21"/>
  <c r="C121" i="21"/>
  <c r="C122" i="21"/>
  <c r="C123" i="21"/>
  <c r="C124" i="21"/>
  <c r="C125" i="21"/>
  <c r="C126" i="21"/>
  <c r="C127" i="21"/>
  <c r="C128" i="21"/>
  <c r="C129" i="21"/>
  <c r="C130" i="21"/>
  <c r="C131" i="21"/>
  <c r="C132" i="21"/>
  <c r="AA24" i="22"/>
  <c r="N24" i="22"/>
  <c r="N23" i="22"/>
  <c r="N22" i="22"/>
  <c r="AA21" i="22"/>
  <c r="N21" i="22"/>
  <c r="AA20" i="22"/>
  <c r="N20" i="22"/>
  <c r="AA19" i="22"/>
  <c r="N19" i="22"/>
  <c r="AA18" i="22"/>
  <c r="N18" i="22"/>
  <c r="AA17" i="22"/>
  <c r="N17" i="22"/>
  <c r="AA16" i="22"/>
  <c r="N16" i="22"/>
  <c r="AA15" i="22"/>
  <c r="N15" i="22"/>
  <c r="AA14" i="22"/>
  <c r="A3" i="21"/>
  <c r="A4" i="21"/>
  <c r="A5" i="21"/>
  <c r="A6" i="21"/>
  <c r="A7" i="21"/>
  <c r="A8" i="21"/>
  <c r="A9" i="21"/>
  <c r="A10" i="21"/>
  <c r="A11" i="2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59" i="21"/>
  <c r="A60" i="21"/>
  <c r="A61" i="21"/>
  <c r="A62" i="21"/>
  <c r="A63" i="21"/>
  <c r="A64" i="21"/>
  <c r="A65" i="21"/>
  <c r="A66" i="21"/>
  <c r="A67" i="21"/>
  <c r="A68" i="21"/>
  <c r="A69" i="21"/>
  <c r="A70" i="21"/>
  <c r="A71" i="21"/>
  <c r="A72" i="21"/>
  <c r="A73" i="21"/>
  <c r="A74" i="21"/>
  <c r="A75" i="21"/>
  <c r="A76" i="21"/>
  <c r="A77" i="21"/>
  <c r="A78" i="21"/>
  <c r="A79" i="21"/>
  <c r="A80" i="21"/>
  <c r="A81" i="21"/>
  <c r="A82" i="21"/>
  <c r="A83" i="21"/>
  <c r="A84" i="21"/>
  <c r="A85" i="21"/>
  <c r="A86" i="21"/>
  <c r="A87" i="21"/>
  <c r="A88" i="21"/>
  <c r="A89" i="21"/>
  <c r="A90" i="21"/>
  <c r="A91" i="21"/>
  <c r="A92" i="21"/>
  <c r="A93" i="21"/>
  <c r="A94" i="21"/>
  <c r="A95" i="21"/>
  <c r="A96" i="21"/>
  <c r="A97" i="21"/>
  <c r="A98" i="21"/>
  <c r="A99" i="21"/>
  <c r="A100" i="21"/>
  <c r="A101" i="21"/>
  <c r="A102" i="21"/>
  <c r="A103" i="21"/>
  <c r="A104" i="21"/>
  <c r="A105" i="21"/>
  <c r="A106" i="21"/>
  <c r="A107" i="21"/>
  <c r="A108" i="21"/>
  <c r="A109" i="21"/>
  <c r="A110" i="21"/>
  <c r="A111" i="21"/>
  <c r="A112" i="21"/>
  <c r="A113" i="21"/>
  <c r="A114" i="21"/>
  <c r="A115" i="21"/>
  <c r="A116" i="21"/>
  <c r="A117" i="21"/>
  <c r="A118" i="21"/>
  <c r="A119" i="21"/>
  <c r="A120" i="21"/>
  <c r="A121" i="21"/>
  <c r="A122" i="21"/>
  <c r="A123" i="21"/>
  <c r="A124" i="21"/>
  <c r="A125" i="21"/>
  <c r="A126" i="21"/>
  <c r="A127" i="21"/>
  <c r="A128" i="21"/>
  <c r="A129" i="21"/>
  <c r="A130" i="21"/>
  <c r="A131" i="21"/>
  <c r="A132" i="21"/>
  <c r="M5" i="19"/>
  <c r="M6" i="19"/>
  <c r="M7" i="19"/>
  <c r="M8" i="19"/>
  <c r="M9" i="19"/>
  <c r="M10" i="19"/>
  <c r="M11" i="19"/>
  <c r="M12" i="19"/>
  <c r="M13" i="19"/>
  <c r="M14" i="19"/>
  <c r="M15" i="19"/>
  <c r="M16" i="19"/>
  <c r="M17" i="19"/>
  <c r="M18" i="19"/>
  <c r="M19" i="19"/>
  <c r="M20" i="19"/>
  <c r="M21" i="19"/>
  <c r="M22" i="19"/>
  <c r="M23" i="19"/>
  <c r="M24" i="19"/>
  <c r="M25" i="19"/>
  <c r="M26" i="19"/>
  <c r="M27" i="19"/>
  <c r="M28" i="19"/>
  <c r="M29" i="19"/>
  <c r="M30" i="19"/>
  <c r="M31" i="19"/>
  <c r="M32" i="19"/>
  <c r="M33" i="19"/>
  <c r="M34" i="19"/>
  <c r="M4" i="19"/>
  <c r="H4" i="19"/>
  <c r="H5" i="19"/>
  <c r="H6" i="19"/>
  <c r="H7" i="19"/>
  <c r="H8"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3" i="19"/>
  <c r="AC3" i="18"/>
  <c r="AC4" i="18"/>
  <c r="AC5" i="18"/>
  <c r="AC6" i="18"/>
  <c r="AC7" i="18"/>
  <c r="AC8" i="18"/>
  <c r="AC9" i="18"/>
  <c r="AC10" i="18"/>
  <c r="AC11" i="18"/>
  <c r="AC12" i="18"/>
  <c r="AC13" i="18"/>
  <c r="AC14" i="18"/>
  <c r="AC15" i="18"/>
  <c r="AC16" i="18"/>
  <c r="AC17" i="18"/>
  <c r="AC18" i="18"/>
  <c r="AC19" i="18"/>
  <c r="AC20" i="18"/>
  <c r="AC21" i="18"/>
  <c r="AC22" i="18"/>
  <c r="AC23" i="18"/>
  <c r="AC24" i="18"/>
  <c r="AC25" i="18"/>
  <c r="AC26" i="18"/>
  <c r="AC27" i="18"/>
  <c r="AC28" i="18"/>
  <c r="AC29" i="18"/>
  <c r="AC30" i="18"/>
  <c r="AC31" i="18"/>
  <c r="AC32" i="18"/>
  <c r="AC33" i="18"/>
  <c r="AC34" i="18"/>
  <c r="AC35" i="18"/>
  <c r="AC36" i="18"/>
  <c r="AC37" i="18"/>
  <c r="AC38" i="18"/>
  <c r="AC39" i="18"/>
  <c r="AC40" i="18"/>
  <c r="AC41" i="18"/>
  <c r="AC42" i="18"/>
  <c r="AC43" i="18"/>
  <c r="AC44" i="18"/>
  <c r="AC45" i="18"/>
  <c r="AC46" i="18"/>
  <c r="AC47" i="18"/>
  <c r="AC48" i="18"/>
  <c r="AC49" i="18"/>
  <c r="AC50" i="18"/>
  <c r="AC51" i="18"/>
  <c r="AC52" i="18"/>
  <c r="AC53" i="18"/>
  <c r="AC54" i="18"/>
  <c r="AC55" i="18"/>
  <c r="AC56" i="18"/>
  <c r="AC57" i="18"/>
  <c r="AC58" i="18"/>
  <c r="AC59" i="18"/>
  <c r="AC60" i="18"/>
  <c r="AC61" i="18"/>
  <c r="AC62" i="18"/>
  <c r="AC63" i="18"/>
  <c r="AC64" i="18"/>
  <c r="AC65" i="18"/>
  <c r="AC66" i="18"/>
  <c r="AC67" i="18"/>
  <c r="AC68" i="18"/>
  <c r="AC69" i="18"/>
  <c r="AC70" i="18"/>
  <c r="AC71" i="18"/>
  <c r="AC72" i="18"/>
  <c r="AC73" i="18"/>
  <c r="AC74" i="18"/>
  <c r="AC75" i="18"/>
  <c r="AC76" i="18"/>
  <c r="AC77" i="18"/>
  <c r="AC78" i="18"/>
  <c r="AC79" i="18"/>
  <c r="AC80" i="18"/>
  <c r="AC81" i="18"/>
  <c r="AC82" i="18"/>
  <c r="AC83" i="18"/>
  <c r="AC84" i="18"/>
  <c r="AC85" i="18"/>
  <c r="AC86" i="18"/>
  <c r="AC87" i="18"/>
  <c r="AC88" i="18"/>
  <c r="AC89" i="18"/>
  <c r="AC90" i="18"/>
  <c r="AC91" i="18"/>
  <c r="AC92" i="18"/>
  <c r="AC93" i="18"/>
  <c r="AC94" i="18"/>
  <c r="AC95" i="18"/>
  <c r="AC96" i="18"/>
  <c r="AC97" i="18"/>
  <c r="AC98" i="18"/>
  <c r="AC99" i="18"/>
  <c r="AC100" i="18"/>
  <c r="AC101" i="18"/>
  <c r="AC102" i="18"/>
  <c r="AC103" i="18"/>
  <c r="AC104" i="18"/>
  <c r="AC105" i="18"/>
  <c r="AC106" i="18"/>
  <c r="AC107" i="18"/>
  <c r="AC108" i="18"/>
  <c r="AC109" i="18"/>
  <c r="AC110" i="18"/>
  <c r="AC111" i="18"/>
  <c r="AC112" i="18"/>
  <c r="AC113" i="18"/>
  <c r="AC114" i="18"/>
  <c r="AC115" i="18"/>
  <c r="AC116" i="18"/>
  <c r="AC117" i="18"/>
  <c r="AC118" i="18"/>
  <c r="AC119" i="18"/>
  <c r="AC120" i="18"/>
  <c r="AC121" i="18"/>
  <c r="AC122" i="18"/>
  <c r="AC123" i="18"/>
  <c r="AC124" i="18"/>
  <c r="AC125" i="18"/>
  <c r="AC126" i="18"/>
  <c r="AC127" i="18"/>
  <c r="AC128" i="18"/>
  <c r="AC129" i="18"/>
  <c r="AC130" i="18"/>
  <c r="AC131" i="18"/>
  <c r="AC132" i="18"/>
  <c r="AC133" i="18"/>
  <c r="AC134" i="18"/>
  <c r="AC135" i="18"/>
  <c r="AC136" i="18"/>
  <c r="AC137" i="18"/>
  <c r="AC138" i="18"/>
  <c r="AC139" i="18"/>
  <c r="AC140" i="18"/>
  <c r="AC141" i="18"/>
  <c r="AC142" i="18"/>
  <c r="AC143" i="18"/>
  <c r="AC144" i="18"/>
  <c r="AC145" i="18"/>
  <c r="AC146" i="18"/>
  <c r="AC147" i="18"/>
  <c r="AC148" i="18"/>
  <c r="AC149" i="18"/>
  <c r="AC150" i="18"/>
  <c r="AC151" i="18"/>
  <c r="AC152" i="18"/>
  <c r="AC153" i="18"/>
  <c r="AC154" i="18"/>
  <c r="AC155" i="18"/>
  <c r="AC156" i="18"/>
  <c r="AC157" i="18"/>
  <c r="AC158" i="18"/>
  <c r="AC159" i="18"/>
  <c r="AC160" i="18"/>
  <c r="AC161" i="18"/>
  <c r="AC162" i="18"/>
  <c r="AC163" i="18"/>
  <c r="AC164" i="18"/>
  <c r="AC165" i="18"/>
  <c r="AC166" i="18"/>
  <c r="AC167" i="18"/>
  <c r="AC168" i="18"/>
  <c r="AC169" i="18"/>
  <c r="AC170" i="18"/>
  <c r="AC171" i="18"/>
  <c r="AC172" i="18"/>
  <c r="AC173" i="18"/>
  <c r="AC174" i="18"/>
  <c r="AC175" i="18"/>
  <c r="AC176" i="18"/>
  <c r="AC177" i="18"/>
  <c r="AC178" i="18"/>
  <c r="AC179" i="18"/>
  <c r="AC180" i="18"/>
  <c r="AC181" i="18"/>
  <c r="AC182" i="18"/>
  <c r="AC183" i="18"/>
  <c r="AC184" i="18"/>
  <c r="AC185" i="18"/>
  <c r="AC186" i="18"/>
  <c r="AC187" i="18"/>
  <c r="AC188" i="18"/>
  <c r="AC189" i="18"/>
  <c r="AC190" i="18"/>
  <c r="AC191" i="18"/>
  <c r="AC192" i="18"/>
  <c r="AC193" i="18"/>
  <c r="AC194" i="18"/>
  <c r="AC195" i="18"/>
  <c r="AC196" i="18"/>
  <c r="AC197" i="18"/>
  <c r="AC198" i="18"/>
  <c r="AC199" i="18"/>
  <c r="AC200" i="18"/>
  <c r="AC201" i="18"/>
  <c r="AC202" i="18"/>
  <c r="AC203" i="18"/>
  <c r="AC204" i="18"/>
  <c r="AC205" i="18"/>
  <c r="AC206" i="18"/>
  <c r="AC207" i="18"/>
  <c r="AC208" i="18"/>
  <c r="AC209" i="18"/>
  <c r="AC210" i="18"/>
  <c r="AC211" i="18"/>
  <c r="AC212" i="18"/>
  <c r="AC213" i="18"/>
  <c r="AC214" i="18"/>
  <c r="AC215" i="18"/>
  <c r="AC216" i="18"/>
  <c r="AC217" i="18"/>
  <c r="AC218" i="18"/>
  <c r="AC219" i="18"/>
  <c r="AC220" i="18"/>
  <c r="AC221" i="18"/>
  <c r="AC222" i="18"/>
  <c r="AC223" i="18"/>
  <c r="AC224" i="18"/>
  <c r="AC225" i="18"/>
  <c r="AC226" i="18"/>
  <c r="AC227" i="18"/>
  <c r="AC228" i="18"/>
  <c r="AC229" i="18"/>
  <c r="AC230" i="18"/>
  <c r="AC231" i="18"/>
  <c r="AC232" i="18"/>
  <c r="AC233" i="18"/>
  <c r="AC234" i="18"/>
  <c r="AC235" i="18"/>
  <c r="AC236" i="18"/>
  <c r="AC237" i="18"/>
  <c r="AC238" i="18"/>
  <c r="AC239" i="18"/>
  <c r="AC240" i="18"/>
  <c r="AC241" i="18"/>
  <c r="AC242" i="18"/>
  <c r="AC243" i="18"/>
  <c r="AC244" i="18"/>
  <c r="AC245" i="18"/>
  <c r="AC246" i="18"/>
  <c r="AC247" i="18"/>
  <c r="AC248" i="18"/>
  <c r="AC249" i="18"/>
  <c r="AC250" i="18"/>
  <c r="AC251" i="18"/>
  <c r="AC252" i="18"/>
  <c r="AC253" i="18"/>
  <c r="AC254" i="18"/>
  <c r="AC255" i="18"/>
  <c r="AC256" i="18"/>
  <c r="AC257" i="18"/>
  <c r="AC258" i="18"/>
  <c r="AC259" i="18"/>
  <c r="AC260" i="18"/>
  <c r="AC261" i="18"/>
  <c r="AC262" i="18"/>
  <c r="AC263" i="18"/>
  <c r="AC264" i="18"/>
  <c r="AC265" i="18"/>
  <c r="AC266" i="18"/>
  <c r="AC267" i="18"/>
  <c r="AC268" i="18"/>
  <c r="AC269" i="18"/>
  <c r="AC270" i="18"/>
  <c r="AC271" i="18"/>
  <c r="AC272" i="18"/>
  <c r="AC273" i="18"/>
  <c r="AC274" i="18"/>
  <c r="AC275" i="18"/>
  <c r="AC276" i="18"/>
  <c r="AC277" i="18"/>
  <c r="AC278" i="18"/>
  <c r="AC279" i="18"/>
  <c r="AC280" i="18"/>
  <c r="AC281" i="18"/>
  <c r="AC282" i="18"/>
  <c r="AC283" i="18"/>
  <c r="AC284" i="18"/>
  <c r="AC285" i="18"/>
  <c r="AC286" i="18"/>
  <c r="AC287" i="18"/>
  <c r="AC288" i="18"/>
  <c r="AC289" i="18"/>
  <c r="AC290" i="18"/>
  <c r="AC291" i="18"/>
  <c r="AC292" i="18"/>
  <c r="AC293" i="18"/>
  <c r="AC294" i="18"/>
  <c r="AC295" i="18"/>
  <c r="AC296" i="18"/>
  <c r="AC297" i="18"/>
  <c r="AC298" i="18"/>
  <c r="AC299" i="18"/>
  <c r="AC300" i="18"/>
  <c r="AC301" i="18"/>
  <c r="AC302" i="18"/>
  <c r="AC303" i="18"/>
  <c r="AC304" i="18"/>
  <c r="AC305" i="18"/>
  <c r="AC306" i="18"/>
  <c r="AC307" i="18"/>
  <c r="AC308" i="18"/>
  <c r="AC309" i="18"/>
  <c r="AC310" i="18"/>
  <c r="AC311" i="18"/>
  <c r="AC312" i="18"/>
  <c r="AC313" i="18"/>
  <c r="AC314" i="18"/>
  <c r="AC315" i="18"/>
  <c r="AC316" i="18"/>
  <c r="AC317" i="18"/>
  <c r="AC318" i="18"/>
  <c r="AC319" i="18"/>
  <c r="AC320" i="18"/>
  <c r="AC321" i="18"/>
  <c r="AC322" i="18"/>
  <c r="AC323" i="18"/>
  <c r="AC324" i="18"/>
  <c r="AC325" i="18"/>
  <c r="AC326" i="18"/>
  <c r="AC327" i="18"/>
  <c r="AC328" i="18"/>
  <c r="AC329" i="18"/>
  <c r="AC330" i="18"/>
  <c r="AC331" i="18"/>
  <c r="AC332" i="18"/>
  <c r="AC333" i="18"/>
  <c r="AC334" i="18"/>
  <c r="AC335" i="18"/>
  <c r="AC336" i="18"/>
  <c r="AC337" i="18"/>
  <c r="AC338" i="18"/>
  <c r="AC339" i="18"/>
  <c r="AC340" i="18"/>
  <c r="AC341" i="18"/>
  <c r="AC342" i="18"/>
  <c r="AC343" i="18"/>
  <c r="AC344" i="18"/>
  <c r="AC345" i="18"/>
  <c r="AC346" i="18"/>
  <c r="AC347" i="18"/>
  <c r="AC348" i="18"/>
  <c r="AC349" i="18"/>
  <c r="AC350" i="18"/>
  <c r="AC351" i="18"/>
  <c r="AC352" i="18"/>
  <c r="AC353" i="18"/>
  <c r="AC354" i="18"/>
  <c r="AC355" i="18"/>
  <c r="AC356" i="18"/>
  <c r="AC357" i="18"/>
  <c r="AC358" i="18"/>
  <c r="AC359" i="18"/>
  <c r="AC360" i="18"/>
  <c r="AC361" i="18"/>
  <c r="AC362" i="18"/>
  <c r="AC363" i="18"/>
  <c r="AC364" i="18"/>
  <c r="AC365" i="18"/>
  <c r="AC366" i="18"/>
  <c r="AC367" i="18"/>
  <c r="AC368" i="18"/>
  <c r="AC369" i="18"/>
  <c r="AC370" i="18"/>
  <c r="AC371" i="18"/>
  <c r="AC372" i="18"/>
  <c r="AC373" i="18"/>
  <c r="AC374" i="18"/>
  <c r="AC375" i="18"/>
  <c r="AC376" i="18"/>
  <c r="AC377" i="18"/>
  <c r="AC378" i="18"/>
  <c r="AC379" i="18"/>
  <c r="AC380" i="18"/>
  <c r="AC381" i="18"/>
  <c r="AC382" i="18"/>
  <c r="AC383" i="18"/>
  <c r="AC384" i="18"/>
  <c r="AC385" i="18"/>
  <c r="AC386" i="18"/>
  <c r="AC387" i="18"/>
  <c r="AC388" i="18"/>
  <c r="AC389" i="18"/>
  <c r="AC390" i="18"/>
  <c r="AC391" i="18"/>
  <c r="AC392" i="18"/>
  <c r="AC393" i="18"/>
  <c r="AC394" i="18"/>
  <c r="AC395" i="18"/>
  <c r="AC396" i="18"/>
  <c r="AC397" i="18"/>
  <c r="AC398" i="18"/>
  <c r="AC399" i="18"/>
  <c r="AC400" i="18"/>
  <c r="AC401" i="18"/>
  <c r="AC402" i="18"/>
  <c r="AC403" i="18"/>
  <c r="AC404" i="18"/>
  <c r="AC405" i="18"/>
  <c r="AC406" i="18"/>
  <c r="AC407" i="18"/>
  <c r="AC408" i="18"/>
  <c r="AC409" i="18"/>
  <c r="AC410" i="18"/>
  <c r="AC411" i="18"/>
  <c r="AC412" i="18"/>
  <c r="AC413" i="18"/>
  <c r="AC414" i="18"/>
  <c r="AC415" i="18"/>
  <c r="AC416" i="18"/>
  <c r="AC417" i="18"/>
  <c r="AC418" i="18"/>
  <c r="AC419" i="18"/>
  <c r="AC420" i="18"/>
  <c r="AC421" i="18"/>
  <c r="AC422" i="18"/>
  <c r="AC423" i="18"/>
  <c r="AC424" i="18"/>
  <c r="AC425" i="18"/>
  <c r="AC426" i="18"/>
  <c r="AC427" i="18"/>
  <c r="AC428" i="18"/>
  <c r="AC429" i="18"/>
  <c r="AC430" i="18"/>
  <c r="AC431" i="18"/>
  <c r="AC432" i="18"/>
  <c r="AC433" i="18"/>
  <c r="AC434" i="18"/>
  <c r="AC435" i="18"/>
  <c r="AC436" i="18"/>
  <c r="AC437" i="18"/>
  <c r="AC438" i="18"/>
  <c r="AC439" i="18"/>
  <c r="AC440" i="18"/>
  <c r="AC441" i="18"/>
  <c r="AC442" i="18"/>
  <c r="AC443" i="18"/>
  <c r="AC444" i="18"/>
  <c r="AC445" i="18"/>
  <c r="AC446" i="18"/>
  <c r="AC447" i="18"/>
  <c r="AC448" i="18"/>
  <c r="AC449" i="18"/>
  <c r="AC450" i="18"/>
  <c r="AC451" i="18"/>
  <c r="AC452" i="18"/>
  <c r="AC453" i="18"/>
  <c r="AC454" i="18"/>
  <c r="AC455" i="18"/>
  <c r="AC456" i="18"/>
  <c r="AC457" i="18"/>
  <c r="AC458" i="18"/>
  <c r="AC459" i="18"/>
  <c r="AC460" i="18"/>
  <c r="AC461" i="18"/>
  <c r="AC462" i="18"/>
  <c r="AC463" i="18"/>
  <c r="AC464" i="18"/>
  <c r="AC465" i="18"/>
  <c r="AC466" i="18"/>
  <c r="AC467" i="18"/>
  <c r="AC468" i="18"/>
  <c r="AC469" i="18"/>
  <c r="AC470" i="18"/>
  <c r="AC471" i="18"/>
  <c r="AC472" i="18"/>
  <c r="AC473" i="18"/>
  <c r="AC474" i="18"/>
  <c r="AC475" i="18"/>
  <c r="AC476" i="18"/>
  <c r="AC477" i="18"/>
  <c r="AC478" i="18"/>
  <c r="AC479" i="18"/>
  <c r="AC480" i="18"/>
  <c r="AC481" i="18"/>
  <c r="AC482" i="18"/>
  <c r="AC483" i="18"/>
  <c r="AC484" i="18"/>
  <c r="AC485" i="18"/>
  <c r="AC486" i="18"/>
  <c r="AC487" i="18"/>
  <c r="AC488" i="18"/>
  <c r="AC489" i="18"/>
  <c r="AC490" i="18"/>
  <c r="AC491" i="18"/>
  <c r="AC492" i="18"/>
  <c r="AC493" i="18"/>
  <c r="AC494" i="18"/>
  <c r="AC495" i="18"/>
  <c r="AC496" i="18"/>
  <c r="AC497" i="18"/>
  <c r="AC498" i="18"/>
  <c r="AC499" i="18"/>
  <c r="AC500" i="18"/>
  <c r="AC501" i="18"/>
  <c r="AC502" i="18"/>
  <c r="AC503" i="18"/>
  <c r="AC504" i="18"/>
  <c r="AC505" i="18"/>
  <c r="AC506" i="18"/>
  <c r="AC507" i="18"/>
  <c r="AC508" i="18"/>
  <c r="AC509" i="18"/>
  <c r="AC510" i="18"/>
  <c r="AC511" i="18"/>
  <c r="AC512" i="18"/>
  <c r="AC513" i="18"/>
  <c r="AC514" i="18"/>
  <c r="AC515" i="18"/>
  <c r="AC516" i="18"/>
  <c r="AC517" i="18"/>
  <c r="AC518" i="18"/>
  <c r="AC519" i="18"/>
  <c r="AC520" i="18"/>
  <c r="AC521" i="18"/>
  <c r="AC522" i="18"/>
  <c r="AC523" i="18"/>
  <c r="AC524" i="18"/>
  <c r="AC525" i="18"/>
  <c r="AC526" i="18"/>
  <c r="AC527" i="18"/>
  <c r="AC528" i="18"/>
  <c r="AC529" i="18"/>
  <c r="AC530" i="18"/>
  <c r="AC531" i="18"/>
  <c r="AC532" i="18"/>
  <c r="AC533" i="18"/>
  <c r="AC534" i="18"/>
  <c r="AC535" i="18"/>
  <c r="AC536" i="18"/>
  <c r="AC537" i="18"/>
  <c r="AC538" i="18"/>
  <c r="AC539" i="18"/>
  <c r="AC540" i="18"/>
  <c r="AC541" i="18"/>
  <c r="AC542" i="18"/>
  <c r="AC543" i="18"/>
  <c r="AC544" i="18"/>
  <c r="AC545" i="18"/>
  <c r="AC546" i="18"/>
  <c r="AC547" i="18"/>
  <c r="AC548" i="18"/>
  <c r="AC549" i="18"/>
  <c r="AC550" i="18"/>
  <c r="AC551" i="18"/>
  <c r="AC552" i="18"/>
  <c r="AC553" i="18"/>
  <c r="AC554" i="18"/>
  <c r="AC555" i="18"/>
  <c r="AC556" i="18"/>
  <c r="AC557" i="18"/>
  <c r="AC558" i="18"/>
  <c r="AC559" i="18"/>
  <c r="AC560" i="18"/>
  <c r="AC561" i="18"/>
  <c r="AC562" i="18"/>
  <c r="AC563" i="18"/>
  <c r="AC564" i="18"/>
  <c r="AC565" i="18"/>
  <c r="AC566" i="18"/>
  <c r="AC567" i="18"/>
  <c r="AC568" i="18"/>
  <c r="AC569" i="18"/>
  <c r="AC570" i="18"/>
  <c r="AC571" i="18"/>
  <c r="AC572" i="18"/>
  <c r="AC573" i="18"/>
  <c r="AC574" i="18"/>
  <c r="AC575" i="18"/>
  <c r="AC576" i="18"/>
  <c r="AC577" i="18"/>
  <c r="AC578" i="18"/>
  <c r="AC579" i="18"/>
  <c r="AC580" i="18"/>
  <c r="AC581" i="18"/>
  <c r="AC582" i="18"/>
  <c r="AC583" i="18"/>
  <c r="AC584" i="18"/>
  <c r="AC585" i="18"/>
  <c r="AC586" i="18"/>
  <c r="AC587" i="18"/>
  <c r="AC588" i="18"/>
  <c r="AC589" i="18"/>
  <c r="AC590" i="18"/>
  <c r="AC591" i="18"/>
  <c r="AC592" i="18"/>
  <c r="AC593" i="18"/>
  <c r="AC594" i="18"/>
  <c r="AC595" i="18"/>
  <c r="AC596" i="18"/>
  <c r="AC597" i="18"/>
  <c r="AC598" i="18"/>
  <c r="AC599" i="18"/>
  <c r="AC600" i="18"/>
  <c r="AC601" i="18"/>
  <c r="AC602" i="18"/>
  <c r="AC603" i="18"/>
  <c r="AC604" i="18"/>
  <c r="AC605" i="18"/>
  <c r="AC606" i="18"/>
  <c r="AC607" i="18"/>
  <c r="AC608" i="18"/>
  <c r="AC609" i="18"/>
  <c r="AC610" i="18"/>
  <c r="AC611" i="18"/>
  <c r="AC612" i="18"/>
  <c r="AC613" i="18"/>
  <c r="AC2" i="18"/>
  <c r="Z2" i="18"/>
  <c r="Z3" i="18"/>
  <c r="Z4" i="18"/>
  <c r="Z5" i="18"/>
  <c r="Z6" i="18"/>
  <c r="Z7" i="18"/>
  <c r="Z8" i="18"/>
  <c r="Z9" i="18"/>
  <c r="Z10" i="18"/>
  <c r="Z11" i="18"/>
  <c r="Z12" i="18"/>
  <c r="Z13" i="18"/>
  <c r="Z14" i="18"/>
  <c r="Z15" i="18"/>
  <c r="Z16" i="18"/>
  <c r="Z17" i="18"/>
  <c r="Z18" i="18"/>
  <c r="Z19" i="18"/>
  <c r="Z20" i="18"/>
  <c r="Z21" i="18"/>
  <c r="Z22" i="18"/>
  <c r="Z23" i="18"/>
  <c r="Z24" i="18"/>
  <c r="Z25" i="18"/>
  <c r="Z26" i="18"/>
  <c r="Z27" i="18"/>
  <c r="Z28" i="18"/>
  <c r="Z29" i="18"/>
  <c r="Z30" i="18"/>
  <c r="Z31" i="18"/>
  <c r="Z32" i="18"/>
  <c r="Z33" i="18"/>
  <c r="Z34" i="18"/>
  <c r="Z35" i="18"/>
  <c r="Z36" i="18"/>
  <c r="Z37" i="18"/>
  <c r="Z38" i="18"/>
  <c r="Z39" i="18"/>
  <c r="Z40" i="18"/>
  <c r="Z41" i="18"/>
  <c r="Z42" i="18"/>
  <c r="Z43" i="18"/>
  <c r="Z44" i="18"/>
  <c r="Z45" i="18"/>
  <c r="Z46" i="18"/>
  <c r="Z47" i="18"/>
  <c r="Z48" i="18"/>
  <c r="Z49" i="18"/>
  <c r="Z50" i="18"/>
  <c r="Z51" i="18"/>
  <c r="Z52" i="18"/>
  <c r="Z53" i="18"/>
  <c r="Z54" i="18"/>
  <c r="Z55" i="18"/>
  <c r="Z56" i="18"/>
  <c r="Z57" i="18"/>
  <c r="Z58" i="18"/>
  <c r="Z59" i="18"/>
  <c r="Z60" i="18"/>
  <c r="Z61" i="18"/>
  <c r="Z62" i="18"/>
  <c r="Z63" i="18"/>
  <c r="Z64" i="18"/>
  <c r="Z65" i="18"/>
  <c r="Z66" i="18"/>
  <c r="Z67" i="18"/>
  <c r="Z68" i="18"/>
  <c r="Z69" i="18"/>
  <c r="Z70" i="18"/>
  <c r="Z71" i="18"/>
  <c r="Z72" i="18"/>
  <c r="Z73" i="18"/>
  <c r="Z74" i="18"/>
  <c r="Z75" i="18"/>
  <c r="Z76" i="18"/>
  <c r="Z77" i="18"/>
  <c r="Z78" i="18"/>
  <c r="Z79" i="18"/>
  <c r="Z80" i="18"/>
  <c r="Z81" i="18"/>
  <c r="Z82" i="18"/>
  <c r="Z83" i="18"/>
  <c r="Z84" i="18"/>
  <c r="Z85" i="18"/>
  <c r="Z86" i="18"/>
  <c r="Z87" i="18"/>
  <c r="Z88" i="18"/>
  <c r="Z89" i="18"/>
  <c r="Z90" i="18"/>
  <c r="Z91" i="18"/>
  <c r="Z92" i="18"/>
  <c r="Z93" i="18"/>
  <c r="Z94" i="18"/>
  <c r="Z95" i="18"/>
  <c r="Z96" i="18"/>
  <c r="Z97" i="18"/>
  <c r="Z98" i="18"/>
  <c r="Z99" i="18"/>
  <c r="Z100" i="18"/>
  <c r="Z101" i="18"/>
  <c r="Z102" i="18"/>
  <c r="Z103" i="18"/>
  <c r="Z104" i="18"/>
  <c r="Z105" i="18"/>
  <c r="Z106" i="18"/>
  <c r="Z107" i="18"/>
  <c r="Z108" i="18"/>
  <c r="Z109" i="18"/>
  <c r="Z110" i="18"/>
  <c r="Z111" i="18"/>
  <c r="Z112" i="18"/>
  <c r="Z113" i="18"/>
  <c r="Z114" i="18"/>
  <c r="Z115" i="18"/>
  <c r="Z116" i="18"/>
  <c r="Z117" i="18"/>
  <c r="Z118" i="18"/>
  <c r="Z119" i="18"/>
  <c r="Z120" i="18"/>
  <c r="Z121" i="18"/>
  <c r="Z122" i="18"/>
  <c r="Z123" i="18"/>
  <c r="Z124" i="18"/>
  <c r="Z125" i="18"/>
  <c r="Z126" i="18"/>
  <c r="Z127" i="18"/>
  <c r="Z128" i="18"/>
  <c r="Z129" i="18"/>
  <c r="Z130" i="18"/>
  <c r="Z131" i="18"/>
  <c r="Z132" i="18"/>
  <c r="Z133" i="18"/>
  <c r="Z134" i="18"/>
  <c r="Z135" i="18"/>
  <c r="Z136" i="18"/>
  <c r="Z137" i="18"/>
  <c r="Z138" i="18"/>
  <c r="Z139" i="18"/>
  <c r="Z140" i="18"/>
  <c r="Z141" i="18"/>
  <c r="Z142" i="18"/>
  <c r="Z143" i="18"/>
  <c r="Z144" i="18"/>
  <c r="Z145" i="18"/>
  <c r="Z146" i="18"/>
  <c r="Z147" i="18"/>
  <c r="Z148" i="18"/>
  <c r="Z149" i="18"/>
  <c r="Z150" i="18"/>
  <c r="Z151" i="18"/>
  <c r="Z152" i="18"/>
  <c r="Z153" i="18"/>
  <c r="Z154" i="18"/>
  <c r="Z155" i="18"/>
  <c r="Z156" i="18"/>
  <c r="Z157" i="18"/>
  <c r="Z158" i="18"/>
  <c r="Z159" i="18"/>
  <c r="Z160" i="18"/>
  <c r="Z161" i="18"/>
  <c r="Z162" i="18"/>
  <c r="Z163" i="18"/>
  <c r="Z164" i="18"/>
  <c r="Z165" i="18"/>
  <c r="Z166" i="18"/>
  <c r="Z167" i="18"/>
  <c r="Z168" i="18"/>
  <c r="Z169" i="18"/>
  <c r="Z170" i="18"/>
  <c r="Z171" i="18"/>
  <c r="Z172" i="18"/>
  <c r="Z173" i="18"/>
  <c r="Z174" i="18"/>
  <c r="Z175" i="18"/>
  <c r="Z176" i="18"/>
  <c r="Z177" i="18"/>
  <c r="Z178" i="18"/>
  <c r="Z179" i="18"/>
  <c r="Z180" i="18"/>
  <c r="Z181" i="18"/>
  <c r="Z182" i="18"/>
  <c r="Z183" i="18"/>
  <c r="Z184" i="18"/>
  <c r="Z185" i="18"/>
  <c r="Z186" i="18"/>
  <c r="Z187" i="18"/>
  <c r="Z188" i="18"/>
  <c r="Z189" i="18"/>
  <c r="Z190" i="18"/>
  <c r="Z191" i="18"/>
  <c r="Z192" i="18"/>
  <c r="Z193" i="18"/>
  <c r="Z194" i="18"/>
  <c r="Z195" i="18"/>
  <c r="Z196" i="18"/>
  <c r="Z197" i="18"/>
  <c r="Z198" i="18"/>
  <c r="Z199" i="18"/>
  <c r="Z200" i="18"/>
  <c r="Z201" i="18"/>
  <c r="Z202" i="18"/>
  <c r="Z203" i="18"/>
  <c r="Z204" i="18"/>
  <c r="Z205" i="18"/>
  <c r="Z206" i="18"/>
  <c r="Z207" i="18"/>
  <c r="Z208" i="18"/>
  <c r="Z209" i="18"/>
  <c r="Z210" i="18"/>
  <c r="Z211" i="18"/>
  <c r="Z212" i="18"/>
  <c r="Z213" i="18"/>
  <c r="Z214" i="18"/>
  <c r="Z215" i="18"/>
  <c r="Z216" i="18"/>
  <c r="Z217" i="18"/>
  <c r="Z218" i="18"/>
  <c r="Z219" i="18"/>
  <c r="Z220" i="18"/>
  <c r="Z221" i="18"/>
  <c r="Z222" i="18"/>
  <c r="Z223" i="18"/>
  <c r="Z224" i="18"/>
  <c r="Z225" i="18"/>
  <c r="Z226" i="18"/>
  <c r="Z227" i="18"/>
  <c r="Z228" i="18"/>
  <c r="Z229" i="18"/>
  <c r="Z230" i="18"/>
  <c r="Z231" i="18"/>
  <c r="Z232" i="18"/>
  <c r="Z233" i="18"/>
  <c r="Z234" i="18"/>
  <c r="Z235" i="18"/>
  <c r="Z236" i="18"/>
  <c r="Z237" i="18"/>
  <c r="Z238" i="18"/>
  <c r="Z239" i="18"/>
  <c r="Z240" i="18"/>
  <c r="Z241" i="18"/>
  <c r="Z242" i="18"/>
  <c r="Z243" i="18"/>
  <c r="Z244" i="18"/>
  <c r="Z245" i="18"/>
  <c r="Z246" i="18"/>
  <c r="Z247" i="18"/>
  <c r="Z248" i="18"/>
  <c r="Z249" i="18"/>
  <c r="Z250" i="18"/>
  <c r="Z251" i="18"/>
  <c r="Z252" i="18"/>
  <c r="Z253" i="18"/>
  <c r="Z254" i="18"/>
  <c r="Z255" i="18"/>
  <c r="Z256" i="18"/>
  <c r="Z257" i="18"/>
  <c r="Z258" i="18"/>
  <c r="Z259" i="18"/>
  <c r="Z260" i="18"/>
  <c r="Z261" i="18"/>
  <c r="Z262" i="18"/>
  <c r="Z263" i="18"/>
  <c r="Z264" i="18"/>
  <c r="Z265" i="18"/>
  <c r="Z266" i="18"/>
  <c r="Z267" i="18"/>
  <c r="Z268" i="18"/>
  <c r="Z269" i="18"/>
  <c r="Z270" i="18"/>
  <c r="Z271" i="18"/>
  <c r="Z272" i="18"/>
  <c r="Z273" i="18"/>
  <c r="Z274" i="18"/>
  <c r="Z275" i="18"/>
  <c r="Z276" i="18"/>
  <c r="Z277" i="18"/>
  <c r="Z278" i="18"/>
  <c r="Z279" i="18"/>
  <c r="Z280" i="18"/>
  <c r="Z281" i="18"/>
  <c r="Z282" i="18"/>
  <c r="Z283" i="18"/>
  <c r="Z284" i="18"/>
  <c r="Z285" i="18"/>
  <c r="Z286" i="18"/>
  <c r="Z287" i="18"/>
  <c r="Z288" i="18"/>
  <c r="Z289" i="18"/>
  <c r="Z290" i="18"/>
  <c r="Z291" i="18"/>
  <c r="Z292" i="18"/>
  <c r="Z293" i="18"/>
  <c r="Z294" i="18"/>
  <c r="Z295" i="18"/>
  <c r="Z296" i="18"/>
  <c r="Z297" i="18"/>
  <c r="Z298" i="18"/>
  <c r="Z299" i="18"/>
  <c r="Z300" i="18"/>
  <c r="Z301" i="18"/>
  <c r="Z302" i="18"/>
  <c r="Z303" i="18"/>
  <c r="Z304" i="18"/>
  <c r="Z305" i="18"/>
  <c r="Z306" i="18"/>
  <c r="Z307" i="18"/>
  <c r="Z308" i="18"/>
  <c r="Z309" i="18"/>
  <c r="Z310" i="18"/>
  <c r="Z311" i="18"/>
  <c r="Z312" i="18"/>
  <c r="Z313" i="18"/>
  <c r="Z314" i="18"/>
  <c r="Z315" i="18"/>
  <c r="Z316" i="18"/>
  <c r="Z317" i="18"/>
  <c r="Z318" i="18"/>
  <c r="Z319" i="18"/>
  <c r="Z320" i="18"/>
  <c r="Z321" i="18"/>
  <c r="Z322" i="18"/>
  <c r="Z323" i="18"/>
  <c r="Z324" i="18"/>
  <c r="Z325" i="18"/>
  <c r="Z326" i="18"/>
  <c r="Z327" i="18"/>
  <c r="Z328" i="18"/>
  <c r="Z329" i="18"/>
  <c r="Z330" i="18"/>
  <c r="Z331" i="18"/>
  <c r="Z332" i="18"/>
  <c r="Z333" i="18"/>
  <c r="Z334" i="18"/>
  <c r="Z335" i="18"/>
  <c r="Z336" i="18"/>
  <c r="Z337" i="18"/>
  <c r="Z338" i="18"/>
  <c r="Z339" i="18"/>
  <c r="Z340" i="18"/>
  <c r="Z341" i="18"/>
  <c r="Z342" i="18"/>
  <c r="Z343" i="18"/>
  <c r="Z344" i="18"/>
  <c r="Z345" i="18"/>
  <c r="Z346" i="18"/>
  <c r="Z347" i="18"/>
  <c r="Z348" i="18"/>
  <c r="Z349" i="18"/>
  <c r="Z350" i="18"/>
  <c r="Z351" i="18"/>
  <c r="Z352" i="18"/>
  <c r="Z353" i="18"/>
  <c r="Z354" i="18"/>
  <c r="Z355" i="18"/>
  <c r="Z356" i="18"/>
  <c r="Z357" i="18"/>
  <c r="Z358" i="18"/>
  <c r="Z359" i="18"/>
  <c r="Z360" i="18"/>
  <c r="Z361" i="18"/>
  <c r="Z362" i="18"/>
  <c r="Z363" i="18"/>
  <c r="Z364" i="18"/>
  <c r="Z365" i="18"/>
  <c r="Z366" i="18"/>
  <c r="Z367" i="18"/>
  <c r="Z368" i="18"/>
  <c r="Z369" i="18"/>
  <c r="Z370" i="18"/>
  <c r="Z371" i="18"/>
  <c r="Z372" i="18"/>
  <c r="Z373" i="18"/>
  <c r="Z374" i="18"/>
  <c r="Z375" i="18"/>
  <c r="Z376" i="18"/>
  <c r="Z377" i="18"/>
  <c r="Z378" i="18"/>
  <c r="Z379" i="18"/>
  <c r="Z380" i="18"/>
  <c r="Z381" i="18"/>
  <c r="Z382" i="18"/>
  <c r="Z383" i="18"/>
  <c r="Z384" i="18"/>
  <c r="Z385" i="18"/>
  <c r="Z386" i="18"/>
  <c r="Z387" i="18"/>
  <c r="Z388" i="18"/>
  <c r="Z389" i="18"/>
  <c r="Z390" i="18"/>
  <c r="Z391" i="18"/>
  <c r="Z392" i="18"/>
  <c r="Z393" i="18"/>
  <c r="Z394" i="18"/>
  <c r="Z395" i="18"/>
  <c r="Z396" i="18"/>
  <c r="Z397" i="18"/>
  <c r="Z398" i="18"/>
  <c r="Z399" i="18"/>
  <c r="Z400" i="18"/>
  <c r="Z401" i="18"/>
  <c r="Z402" i="18"/>
  <c r="Z403" i="18"/>
  <c r="Z404" i="18"/>
  <c r="Z405" i="18"/>
  <c r="Z406" i="18"/>
  <c r="Z407" i="18"/>
  <c r="Z408" i="18"/>
  <c r="Z409" i="18"/>
  <c r="Z410" i="18"/>
  <c r="Z411" i="18"/>
  <c r="Z412" i="18"/>
  <c r="Z413" i="18"/>
  <c r="Z414" i="18"/>
  <c r="Z415" i="18"/>
  <c r="Z416" i="18"/>
  <c r="Z417" i="18"/>
  <c r="Z418" i="18"/>
  <c r="Z419" i="18"/>
  <c r="Z420" i="18"/>
  <c r="Z421" i="18"/>
  <c r="Z422" i="18"/>
  <c r="Z423" i="18"/>
  <c r="Z424" i="18"/>
  <c r="Z425" i="18"/>
  <c r="Z426" i="18"/>
  <c r="Z427" i="18"/>
  <c r="Z428" i="18"/>
  <c r="Z429" i="18"/>
  <c r="Z430" i="18"/>
  <c r="Z431" i="18"/>
  <c r="Z432" i="18"/>
  <c r="Z433" i="18"/>
  <c r="Z434" i="18"/>
  <c r="Z435" i="18"/>
  <c r="Z436" i="18"/>
  <c r="Z437" i="18"/>
  <c r="Z438" i="18"/>
  <c r="Z439" i="18"/>
  <c r="Z440" i="18"/>
  <c r="Z441" i="18"/>
  <c r="Z442" i="18"/>
  <c r="Z443" i="18"/>
  <c r="Z444" i="18"/>
  <c r="Z445" i="18"/>
  <c r="Z446" i="18"/>
  <c r="Z447" i="18"/>
  <c r="Z448" i="18"/>
  <c r="Z449" i="18"/>
  <c r="Z450" i="18"/>
  <c r="Z451" i="18"/>
  <c r="Z452" i="18"/>
  <c r="Z453" i="18"/>
  <c r="Z454" i="18"/>
  <c r="Z455" i="18"/>
  <c r="Z456" i="18"/>
  <c r="Z457" i="18"/>
  <c r="Z458" i="18"/>
  <c r="Z459" i="18"/>
  <c r="Z460" i="18"/>
  <c r="Z461" i="18"/>
  <c r="Z462" i="18"/>
  <c r="Z463" i="18"/>
  <c r="Z464" i="18"/>
  <c r="Z465" i="18"/>
  <c r="Z466" i="18"/>
  <c r="Z467" i="18"/>
  <c r="Z468" i="18"/>
  <c r="Z469" i="18"/>
  <c r="Z470" i="18"/>
  <c r="Z471" i="18"/>
  <c r="Z472" i="18"/>
  <c r="Z473" i="18"/>
  <c r="Z474" i="18"/>
  <c r="Z475" i="18"/>
  <c r="Z476" i="18"/>
  <c r="Z477" i="18"/>
  <c r="Z478" i="18"/>
  <c r="Z479" i="18"/>
  <c r="Z480" i="18"/>
  <c r="Z481" i="18"/>
  <c r="Z482" i="18"/>
  <c r="Z483" i="18"/>
  <c r="Z484" i="18"/>
  <c r="Z485" i="18"/>
  <c r="Z486" i="18"/>
  <c r="Z487" i="18"/>
  <c r="Z488" i="18"/>
  <c r="Z489" i="18"/>
  <c r="Z490" i="18"/>
  <c r="Z491" i="18"/>
  <c r="Z492" i="18"/>
  <c r="Z493" i="18"/>
  <c r="Z494" i="18"/>
  <c r="Z495" i="18"/>
  <c r="Z496" i="18"/>
  <c r="Z497" i="18"/>
  <c r="Z498" i="18"/>
  <c r="Z499" i="18"/>
  <c r="Z500" i="18"/>
  <c r="Z501" i="18"/>
  <c r="Z502" i="18"/>
  <c r="Z503" i="18"/>
  <c r="Z504" i="18"/>
  <c r="Z505" i="18"/>
  <c r="Z506" i="18"/>
  <c r="Z507" i="18"/>
  <c r="Z508" i="18"/>
  <c r="Z509" i="18"/>
  <c r="Z510" i="18"/>
  <c r="Z511" i="18"/>
  <c r="Z512" i="18"/>
  <c r="Z513" i="18"/>
  <c r="Z514" i="18"/>
  <c r="Z515" i="18"/>
  <c r="Z516" i="18"/>
  <c r="Z517" i="18"/>
  <c r="Z518" i="18"/>
  <c r="Z519" i="18"/>
  <c r="Z520" i="18"/>
  <c r="Z521" i="18"/>
  <c r="Z522" i="18"/>
  <c r="Z523" i="18"/>
  <c r="Z524" i="18"/>
  <c r="Z525" i="18"/>
  <c r="Z526" i="18"/>
  <c r="Z527" i="18"/>
  <c r="Z528" i="18"/>
  <c r="Z529" i="18"/>
  <c r="Z530" i="18"/>
  <c r="Z531" i="18"/>
  <c r="Z532" i="18"/>
  <c r="Z533" i="18"/>
  <c r="Z534" i="18"/>
  <c r="Z535" i="18"/>
  <c r="Z536" i="18"/>
  <c r="Z537" i="18"/>
  <c r="Z538" i="18"/>
  <c r="Z539" i="18"/>
  <c r="Z540" i="18"/>
  <c r="Z541" i="18"/>
  <c r="Z542" i="18"/>
  <c r="Z543" i="18"/>
  <c r="Z544" i="18"/>
  <c r="Z545" i="18"/>
  <c r="Z546" i="18"/>
  <c r="Z547" i="18"/>
  <c r="Z548" i="18"/>
  <c r="Z549" i="18"/>
  <c r="Z550" i="18"/>
  <c r="Z551" i="18"/>
  <c r="Z552" i="18"/>
  <c r="Z553" i="18"/>
  <c r="Z554" i="18"/>
  <c r="Z555" i="18"/>
  <c r="Z556" i="18"/>
  <c r="Z557" i="18"/>
  <c r="Z558" i="18"/>
  <c r="Z559" i="18"/>
  <c r="Z560" i="18"/>
  <c r="Z561" i="18"/>
  <c r="Z562" i="18"/>
  <c r="Z563" i="18"/>
  <c r="Z564" i="18"/>
  <c r="Z565" i="18"/>
  <c r="Z566" i="18"/>
  <c r="Z567" i="18"/>
  <c r="Z568" i="18"/>
  <c r="Z569" i="18"/>
  <c r="Z570" i="18"/>
  <c r="Z571" i="18"/>
  <c r="Z572" i="18"/>
  <c r="Z573" i="18"/>
  <c r="Z574" i="18"/>
  <c r="Z575" i="18"/>
  <c r="Z576" i="18"/>
  <c r="Z577" i="18"/>
  <c r="Z578" i="18"/>
  <c r="Z579" i="18"/>
  <c r="Z580" i="18"/>
  <c r="Z581" i="18"/>
  <c r="Z582" i="18"/>
  <c r="Z583" i="18"/>
  <c r="Z584" i="18"/>
  <c r="Z585" i="18"/>
  <c r="Z586" i="18"/>
  <c r="Z587" i="18"/>
  <c r="Z588" i="18"/>
  <c r="Z589" i="18"/>
  <c r="Z590" i="18"/>
  <c r="Z591" i="18"/>
  <c r="Z592" i="18"/>
  <c r="Z593" i="18"/>
  <c r="Z594" i="18"/>
  <c r="Z595" i="18"/>
  <c r="Z596" i="18"/>
  <c r="Z597" i="18"/>
  <c r="Z598" i="18"/>
  <c r="Z599" i="18"/>
  <c r="Z600" i="18"/>
  <c r="Z601" i="18"/>
  <c r="Z602" i="18"/>
  <c r="Z603" i="18"/>
  <c r="Z604" i="18"/>
  <c r="Z605" i="18"/>
  <c r="Z606" i="18"/>
  <c r="Z607" i="18"/>
  <c r="Z608" i="18"/>
  <c r="Z609" i="18"/>
  <c r="Z610" i="18"/>
  <c r="Z611" i="18"/>
  <c r="Z612" i="18"/>
  <c r="Z613" i="18"/>
  <c r="I2" i="18"/>
  <c r="I3" i="18"/>
  <c r="I4" i="18"/>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19" i="18"/>
  <c r="I120" i="18"/>
  <c r="I121" i="18"/>
  <c r="I122" i="18"/>
  <c r="I123" i="18"/>
  <c r="I124" i="18"/>
  <c r="I125" i="18"/>
  <c r="I126" i="18"/>
  <c r="I127" i="18"/>
  <c r="I128" i="18"/>
  <c r="I129" i="18"/>
  <c r="I130" i="18"/>
  <c r="I131" i="18"/>
  <c r="I132" i="18"/>
  <c r="I133" i="18"/>
  <c r="I134" i="18"/>
  <c r="I135" i="18"/>
  <c r="I136" i="18"/>
  <c r="I137" i="18"/>
  <c r="I138" i="18"/>
  <c r="I139" i="18"/>
  <c r="I140" i="18"/>
  <c r="I141" i="18"/>
  <c r="I142" i="18"/>
  <c r="I143" i="18"/>
  <c r="I144" i="18"/>
  <c r="I145" i="18"/>
  <c r="I146" i="18"/>
  <c r="I147" i="18"/>
  <c r="I148" i="18"/>
  <c r="I149" i="18"/>
  <c r="I150" i="18"/>
  <c r="I151" i="18"/>
  <c r="I152" i="18"/>
  <c r="I153" i="18"/>
  <c r="I154" i="18"/>
  <c r="I155" i="18"/>
  <c r="I156" i="18"/>
  <c r="I157" i="18"/>
  <c r="I158" i="18"/>
  <c r="I159" i="18"/>
  <c r="I160" i="18"/>
  <c r="I161" i="18"/>
  <c r="I162" i="18"/>
  <c r="I163" i="18"/>
  <c r="I164" i="18"/>
  <c r="I165" i="18"/>
  <c r="I166" i="18"/>
  <c r="I167" i="18"/>
  <c r="I168" i="18"/>
  <c r="I169" i="18"/>
  <c r="I170" i="18"/>
  <c r="I171" i="18"/>
  <c r="I172" i="18"/>
  <c r="I173" i="18"/>
  <c r="I174" i="18"/>
  <c r="I175" i="18"/>
  <c r="I176" i="18"/>
  <c r="I177" i="18"/>
  <c r="I178" i="18"/>
  <c r="I179" i="18"/>
  <c r="I180" i="18"/>
  <c r="I181" i="18"/>
  <c r="I182" i="18"/>
  <c r="I183" i="18"/>
  <c r="I184" i="18"/>
  <c r="I185" i="18"/>
  <c r="I186" i="18"/>
  <c r="I187" i="18"/>
  <c r="I188" i="18"/>
  <c r="I189" i="18"/>
  <c r="I190" i="18"/>
  <c r="I191" i="18"/>
  <c r="I192" i="18"/>
  <c r="I193" i="18"/>
  <c r="I194" i="18"/>
  <c r="I195" i="18"/>
  <c r="I196" i="18"/>
  <c r="I197" i="18"/>
  <c r="I198" i="18"/>
  <c r="I199" i="18"/>
  <c r="I200" i="18"/>
  <c r="I201" i="18"/>
  <c r="I202" i="18"/>
  <c r="I203" i="18"/>
  <c r="I204" i="18"/>
  <c r="I205" i="18"/>
  <c r="I206" i="18"/>
  <c r="I207" i="18"/>
  <c r="I208" i="18"/>
  <c r="I209" i="18"/>
  <c r="I210" i="18"/>
  <c r="I211" i="18"/>
  <c r="I212" i="18"/>
  <c r="I213" i="18"/>
  <c r="I214" i="18"/>
  <c r="I215" i="18"/>
  <c r="I216" i="18"/>
  <c r="I217" i="18"/>
  <c r="I218" i="18"/>
  <c r="I219" i="18"/>
  <c r="I220" i="18"/>
  <c r="I221" i="18"/>
  <c r="I222" i="18"/>
  <c r="I223" i="18"/>
  <c r="I224" i="18"/>
  <c r="I225" i="18"/>
  <c r="I226" i="18"/>
  <c r="I227" i="18"/>
  <c r="I228" i="18"/>
  <c r="I229" i="18"/>
  <c r="I230" i="18"/>
  <c r="I231" i="18"/>
  <c r="I232" i="18"/>
  <c r="I233" i="18"/>
  <c r="I234" i="18"/>
  <c r="I235" i="18"/>
  <c r="I236" i="18"/>
  <c r="I237" i="18"/>
  <c r="I238" i="18"/>
  <c r="I239" i="18"/>
  <c r="I240" i="18"/>
  <c r="I241" i="18"/>
  <c r="I242" i="18"/>
  <c r="I243" i="18"/>
  <c r="I244" i="18"/>
  <c r="I245" i="18"/>
  <c r="I246" i="18"/>
  <c r="I247" i="18"/>
  <c r="I248" i="18"/>
  <c r="I249" i="18"/>
  <c r="I250" i="18"/>
  <c r="I251" i="18"/>
  <c r="I252" i="18"/>
  <c r="I253" i="18"/>
  <c r="I254" i="18"/>
  <c r="I255" i="18"/>
  <c r="I256" i="18"/>
  <c r="I257" i="18"/>
  <c r="I258" i="18"/>
  <c r="I259" i="18"/>
  <c r="I260" i="18"/>
  <c r="I261" i="18"/>
  <c r="I262" i="18"/>
  <c r="I263" i="18"/>
  <c r="I264" i="18"/>
  <c r="I265" i="18"/>
  <c r="I266" i="18"/>
  <c r="I267" i="18"/>
  <c r="I268" i="18"/>
  <c r="I269" i="18"/>
  <c r="I270" i="18"/>
  <c r="I271" i="18"/>
  <c r="I272" i="18"/>
  <c r="I273" i="18"/>
  <c r="I274" i="18"/>
  <c r="I275" i="18"/>
  <c r="I276" i="18"/>
  <c r="I277" i="18"/>
  <c r="I278" i="18"/>
  <c r="I279" i="18"/>
  <c r="I280" i="18"/>
  <c r="I281" i="18"/>
  <c r="I282" i="18"/>
  <c r="I283" i="18"/>
  <c r="I284" i="18"/>
  <c r="I285" i="18"/>
  <c r="I286" i="18"/>
  <c r="I287" i="18"/>
  <c r="I288" i="18"/>
  <c r="I289" i="18"/>
  <c r="I290" i="18"/>
  <c r="I291" i="18"/>
  <c r="I292" i="18"/>
  <c r="I293" i="18"/>
  <c r="I294" i="18"/>
  <c r="I295" i="18"/>
  <c r="I296" i="18"/>
  <c r="I297" i="18"/>
  <c r="I298" i="18"/>
  <c r="I299" i="18"/>
  <c r="I300" i="18"/>
  <c r="I301" i="18"/>
  <c r="I302" i="18"/>
  <c r="I303" i="18"/>
  <c r="I304" i="18"/>
  <c r="I305" i="18"/>
  <c r="I306" i="18"/>
  <c r="I307" i="18"/>
  <c r="I308" i="18"/>
  <c r="I309" i="18"/>
  <c r="I310" i="18"/>
  <c r="I311" i="18"/>
  <c r="I312" i="18"/>
  <c r="I313" i="18"/>
  <c r="I314" i="18"/>
  <c r="I315" i="18"/>
  <c r="I316" i="18"/>
  <c r="I317" i="18"/>
  <c r="I318" i="18"/>
  <c r="I319" i="18"/>
  <c r="I320" i="18"/>
  <c r="I321" i="18"/>
  <c r="I322" i="18"/>
  <c r="I323" i="18"/>
  <c r="I324" i="18"/>
  <c r="I325" i="18"/>
  <c r="I326" i="18"/>
  <c r="I327" i="18"/>
  <c r="I328" i="18"/>
  <c r="I329" i="18"/>
  <c r="I330" i="18"/>
  <c r="I331" i="18"/>
  <c r="I332" i="18"/>
  <c r="I333" i="18"/>
  <c r="I334" i="18"/>
  <c r="I335" i="18"/>
  <c r="I336" i="18"/>
  <c r="I337" i="18"/>
  <c r="I338" i="18"/>
  <c r="I339" i="18"/>
  <c r="I340" i="18"/>
  <c r="I341" i="18"/>
  <c r="I342" i="18"/>
  <c r="I343" i="18"/>
  <c r="I344" i="18"/>
  <c r="I345" i="18"/>
  <c r="I346" i="18"/>
  <c r="I347" i="18"/>
  <c r="I348" i="18"/>
  <c r="I349" i="18"/>
  <c r="I350" i="18"/>
  <c r="I351" i="18"/>
  <c r="I352" i="18"/>
  <c r="I353" i="18"/>
  <c r="I354" i="18"/>
  <c r="I355" i="18"/>
  <c r="I356" i="18"/>
  <c r="I357" i="18"/>
  <c r="I358" i="18"/>
  <c r="I359" i="18"/>
  <c r="I360" i="18"/>
  <c r="I361" i="18"/>
  <c r="I362" i="18"/>
  <c r="I363" i="18"/>
  <c r="I364" i="18"/>
  <c r="I365" i="18"/>
  <c r="I366" i="18"/>
  <c r="I367" i="18"/>
  <c r="I368" i="18"/>
  <c r="I369" i="18"/>
  <c r="I370" i="18"/>
  <c r="I371" i="18"/>
  <c r="I372" i="18"/>
  <c r="I373" i="18"/>
  <c r="I374" i="18"/>
  <c r="I375" i="18"/>
  <c r="I376" i="18"/>
  <c r="I377" i="18"/>
  <c r="I378" i="18"/>
  <c r="I379" i="18"/>
  <c r="I380" i="18"/>
  <c r="I381" i="18"/>
  <c r="I382" i="18"/>
  <c r="I383" i="18"/>
  <c r="I384" i="18"/>
  <c r="I385" i="18"/>
  <c r="I386" i="18"/>
  <c r="I387" i="18"/>
  <c r="I388" i="18"/>
  <c r="I389" i="18"/>
  <c r="I390" i="18"/>
  <c r="I391" i="18"/>
  <c r="I392" i="18"/>
  <c r="I393" i="18"/>
  <c r="I394" i="18"/>
  <c r="I395" i="18"/>
  <c r="I396" i="18"/>
  <c r="I397" i="18"/>
  <c r="I398" i="18"/>
  <c r="I399" i="18"/>
  <c r="I400" i="18"/>
  <c r="I401" i="18"/>
  <c r="I402" i="18"/>
  <c r="I403" i="18"/>
  <c r="I404" i="18"/>
  <c r="I405" i="18"/>
  <c r="I406" i="18"/>
  <c r="I407" i="18"/>
  <c r="I408" i="18"/>
  <c r="I409" i="18"/>
  <c r="I410" i="18"/>
  <c r="I411" i="18"/>
  <c r="I412" i="18"/>
  <c r="I413" i="18"/>
  <c r="I414" i="18"/>
  <c r="I415" i="18"/>
  <c r="I416" i="18"/>
  <c r="I417" i="18"/>
  <c r="I418" i="18"/>
  <c r="I419" i="18"/>
  <c r="I420" i="18"/>
  <c r="I421" i="18"/>
  <c r="I422" i="18"/>
  <c r="I423" i="18"/>
  <c r="I424" i="18"/>
  <c r="I425" i="18"/>
  <c r="I426" i="18"/>
  <c r="I427" i="18"/>
  <c r="I428" i="18"/>
  <c r="I429" i="18"/>
  <c r="I430" i="18"/>
  <c r="I431" i="18"/>
  <c r="I432" i="18"/>
  <c r="I433" i="18"/>
  <c r="I434" i="18"/>
  <c r="I435" i="18"/>
  <c r="I436" i="18"/>
  <c r="I437" i="18"/>
  <c r="I438" i="18"/>
  <c r="I439" i="18"/>
  <c r="I440" i="18"/>
  <c r="I441" i="18"/>
  <c r="I442" i="18"/>
  <c r="I443" i="18"/>
  <c r="I444" i="18"/>
  <c r="I445" i="18"/>
  <c r="I446" i="18"/>
  <c r="I447" i="18"/>
  <c r="I448" i="18"/>
  <c r="I449" i="18"/>
  <c r="I450" i="18"/>
  <c r="I451" i="18"/>
  <c r="I452" i="18"/>
  <c r="I453" i="18"/>
  <c r="I454" i="18"/>
  <c r="I455" i="18"/>
  <c r="I456" i="18"/>
  <c r="I457" i="18"/>
  <c r="I458" i="18"/>
  <c r="I459" i="18"/>
  <c r="I460" i="18"/>
  <c r="I461" i="18"/>
  <c r="I462" i="18"/>
  <c r="I463" i="18"/>
  <c r="I464" i="18"/>
  <c r="I465" i="18"/>
  <c r="I466" i="18"/>
  <c r="I467" i="18"/>
  <c r="I468" i="18"/>
  <c r="I469" i="18"/>
  <c r="I470" i="18"/>
  <c r="I471" i="18"/>
  <c r="I472" i="18"/>
  <c r="I473" i="18"/>
  <c r="I474" i="18"/>
  <c r="I475" i="18"/>
  <c r="I476" i="18"/>
  <c r="I477" i="18"/>
  <c r="I478" i="18"/>
  <c r="I479" i="18"/>
  <c r="I480" i="18"/>
  <c r="I481" i="18"/>
  <c r="I482" i="18"/>
  <c r="I483" i="18"/>
  <c r="I484" i="18"/>
  <c r="I485" i="18"/>
  <c r="I486" i="18"/>
  <c r="I487" i="18"/>
  <c r="I488" i="18"/>
  <c r="I489" i="18"/>
  <c r="I490" i="18"/>
  <c r="I491" i="18"/>
  <c r="I492" i="18"/>
  <c r="I493" i="18"/>
  <c r="I494" i="18"/>
  <c r="I495" i="18"/>
  <c r="I496" i="18"/>
  <c r="I497" i="18"/>
  <c r="I498" i="18"/>
  <c r="I499" i="18"/>
  <c r="I500" i="18"/>
  <c r="I501" i="18"/>
  <c r="I502" i="18"/>
  <c r="I503" i="18"/>
  <c r="I504" i="18"/>
  <c r="I505" i="18"/>
  <c r="I506" i="18"/>
  <c r="I507" i="18"/>
  <c r="I508" i="18"/>
  <c r="I509" i="18"/>
  <c r="I510" i="18"/>
  <c r="I511" i="18"/>
  <c r="I512" i="18"/>
  <c r="I513" i="18"/>
  <c r="I514" i="18"/>
  <c r="I515" i="18"/>
  <c r="I516" i="18"/>
  <c r="I517" i="18"/>
  <c r="I518" i="18"/>
  <c r="I519" i="18"/>
  <c r="I520" i="18"/>
  <c r="I521" i="18"/>
  <c r="I522" i="18"/>
  <c r="I523" i="18"/>
  <c r="I524" i="18"/>
  <c r="I525" i="18"/>
  <c r="I526" i="18"/>
  <c r="I527" i="18"/>
  <c r="I528" i="18"/>
  <c r="I529" i="18"/>
  <c r="I530" i="18"/>
  <c r="I531" i="18"/>
  <c r="I532" i="18"/>
  <c r="I533" i="18"/>
  <c r="I534" i="18"/>
  <c r="I535" i="18"/>
  <c r="I536" i="18"/>
  <c r="I537" i="18"/>
  <c r="I538" i="18"/>
  <c r="I539" i="18"/>
  <c r="I540" i="18"/>
  <c r="I541" i="18"/>
  <c r="I542" i="18"/>
  <c r="I543" i="18"/>
  <c r="I544" i="18"/>
  <c r="I545" i="18"/>
  <c r="I546" i="18"/>
  <c r="I547" i="18"/>
  <c r="I548" i="18"/>
  <c r="I549" i="18"/>
  <c r="I550" i="18"/>
  <c r="I551" i="18"/>
  <c r="I552" i="18"/>
  <c r="I553" i="18"/>
  <c r="I554" i="18"/>
  <c r="I555" i="18"/>
  <c r="I556" i="18"/>
  <c r="I557" i="18"/>
  <c r="I558" i="18"/>
  <c r="I559" i="18"/>
  <c r="I560" i="18"/>
  <c r="I561" i="18"/>
  <c r="I562" i="18"/>
  <c r="I563" i="18"/>
  <c r="I564" i="18"/>
  <c r="I565" i="18"/>
  <c r="I566" i="18"/>
  <c r="I567" i="18"/>
  <c r="I568" i="18"/>
  <c r="I569" i="18"/>
  <c r="I570" i="18"/>
  <c r="I571" i="18"/>
  <c r="I572" i="18"/>
  <c r="I573" i="18"/>
  <c r="I574" i="18"/>
  <c r="I575" i="18"/>
  <c r="I576" i="18"/>
  <c r="I577" i="18"/>
  <c r="I578" i="18"/>
  <c r="I579" i="18"/>
  <c r="I580" i="18"/>
  <c r="I581" i="18"/>
  <c r="I582" i="18"/>
  <c r="I583" i="18"/>
  <c r="I584" i="18"/>
  <c r="I585" i="18"/>
  <c r="I586" i="18"/>
  <c r="I587" i="18"/>
  <c r="I588" i="18"/>
  <c r="I589" i="18"/>
  <c r="I590" i="18"/>
  <c r="I591" i="18"/>
  <c r="I592" i="18"/>
  <c r="I593" i="18"/>
  <c r="I594" i="18"/>
  <c r="I595" i="18"/>
  <c r="I596" i="18"/>
  <c r="I597" i="18"/>
  <c r="I598" i="18"/>
  <c r="I599" i="18"/>
  <c r="I600" i="18"/>
  <c r="I601" i="18"/>
  <c r="I602" i="18"/>
  <c r="I603" i="18"/>
  <c r="I604" i="18"/>
  <c r="I605" i="18"/>
  <c r="I606" i="18"/>
  <c r="I607" i="18"/>
  <c r="I608" i="18"/>
  <c r="I609" i="18"/>
  <c r="I610" i="18"/>
  <c r="I611" i="18"/>
  <c r="I612" i="18"/>
  <c r="I613" i="18"/>
  <c r="A21" i="22" l="1"/>
  <c r="A17" i="22"/>
  <c r="A14" i="22"/>
  <c r="A24" i="22"/>
  <c r="A18" i="22"/>
  <c r="L9" i="22"/>
  <c r="A19" i="22"/>
  <c r="A16" i="22"/>
  <c r="A15" i="22"/>
  <c r="A23" i="22"/>
  <c r="A20" i="22"/>
  <c r="A22" i="22"/>
  <c r="B112" i="21"/>
  <c r="B96" i="21"/>
  <c r="B75" i="21"/>
  <c r="B12" i="21"/>
  <c r="B127" i="21"/>
  <c r="B103" i="21"/>
  <c r="B90" i="21"/>
  <c r="B66" i="21"/>
  <c r="B49" i="21"/>
  <c r="B37" i="21"/>
  <c r="B19" i="21"/>
  <c r="B6" i="21"/>
  <c r="B118" i="21"/>
  <c r="B94" i="21"/>
  <c r="B73" i="21"/>
  <c r="B41" i="21"/>
  <c r="B22" i="21"/>
  <c r="B131" i="21"/>
  <c r="B125" i="21"/>
  <c r="B101" i="21"/>
  <c r="B72" i="21"/>
  <c r="B54" i="21"/>
  <c r="B47" i="21"/>
  <c r="B27" i="21"/>
  <c r="B10" i="21"/>
  <c r="B129" i="21"/>
  <c r="B121" i="21"/>
  <c r="B113" i="21"/>
  <c r="B105" i="21"/>
  <c r="B97" i="21"/>
  <c r="B92" i="21"/>
  <c r="B84" i="21"/>
  <c r="B76" i="21"/>
  <c r="B68" i="21"/>
  <c r="B57" i="21"/>
  <c r="B43" i="21"/>
  <c r="B31" i="21"/>
  <c r="B13" i="21"/>
  <c r="B8" i="21"/>
  <c r="B120" i="21"/>
  <c r="B91" i="21"/>
  <c r="B67" i="21"/>
  <c r="B42" i="21"/>
  <c r="B119" i="21"/>
  <c r="B95" i="21"/>
  <c r="B74" i="21"/>
  <c r="B56" i="21"/>
  <c r="B23" i="21"/>
  <c r="B126" i="21"/>
  <c r="B102" i="21"/>
  <c r="B81" i="21"/>
  <c r="B55" i="21"/>
  <c r="B36" i="21"/>
  <c r="B18" i="21"/>
  <c r="B117" i="21"/>
  <c r="B93" i="21"/>
  <c r="B80" i="21"/>
  <c r="B40" i="21"/>
  <c r="B21" i="21"/>
  <c r="B17" i="21"/>
  <c r="B4" i="21"/>
  <c r="B130" i="21"/>
  <c r="B124" i="21"/>
  <c r="B116" i="21"/>
  <c r="B108" i="21"/>
  <c r="B100" i="21"/>
  <c r="B87" i="21"/>
  <c r="B79" i="21"/>
  <c r="B71" i="21"/>
  <c r="B63" i="21"/>
  <c r="B59" i="21"/>
  <c r="B53" i="21"/>
  <c r="B46" i="21"/>
  <c r="B39" i="21"/>
  <c r="B34" i="21"/>
  <c r="B26" i="21"/>
  <c r="B16" i="21"/>
  <c r="B3" i="21"/>
  <c r="B128" i="21"/>
  <c r="B104" i="21"/>
  <c r="B83" i="21"/>
  <c r="B50" i="21"/>
  <c r="B30" i="21"/>
  <c r="B20" i="21"/>
  <c r="B7" i="21"/>
  <c r="B111" i="21"/>
  <c r="B82" i="21"/>
  <c r="B60" i="21"/>
  <c r="B29" i="21"/>
  <c r="B109" i="21"/>
  <c r="B88" i="21"/>
  <c r="B64" i="21"/>
  <c r="B35" i="21"/>
  <c r="B123" i="21"/>
  <c r="B115" i="21"/>
  <c r="B107" i="21"/>
  <c r="B99" i="21"/>
  <c r="B86" i="21"/>
  <c r="B78" i="21"/>
  <c r="B70" i="21"/>
  <c r="B62" i="21"/>
  <c r="B52" i="21"/>
  <c r="B45" i="21"/>
  <c r="B38" i="21"/>
  <c r="B33" i="21"/>
  <c r="B25" i="21"/>
  <c r="B15" i="21"/>
  <c r="B132" i="21"/>
  <c r="B110" i="21"/>
  <c r="B89" i="21"/>
  <c r="B65" i="21"/>
  <c r="B48" i="21"/>
  <c r="B28" i="21"/>
  <c r="B11" i="21"/>
  <c r="B5" i="21"/>
  <c r="B106" i="21"/>
  <c r="B85" i="21"/>
  <c r="B61" i="21"/>
  <c r="B44" i="21"/>
  <c r="B32" i="21"/>
  <c r="B9" i="21"/>
  <c r="B122" i="21"/>
  <c r="B98" i="21"/>
  <c r="B77" i="21"/>
  <c r="B58" i="21"/>
  <c r="B24" i="21"/>
  <c r="B14" i="21"/>
  <c r="B114" i="21"/>
  <c r="B69" i="21"/>
  <c r="B51" i="21"/>
  <c r="N18" i="17"/>
  <c r="J18" i="17" s="1"/>
  <c r="N19" i="17"/>
  <c r="H19" i="17" s="1"/>
  <c r="N26" i="17"/>
  <c r="I26" i="17" s="1"/>
  <c r="N21" i="17"/>
  <c r="J21" i="17" s="1"/>
  <c r="N25" i="17"/>
  <c r="G25" i="17" s="1"/>
  <c r="N17" i="17"/>
  <c r="L17" i="17" s="1"/>
  <c r="N24" i="17"/>
  <c r="H24" i="17" s="1"/>
  <c r="N16" i="17"/>
  <c r="G16" i="17" s="1"/>
  <c r="N23" i="17"/>
  <c r="I23" i="17" s="1"/>
  <c r="N15" i="17"/>
  <c r="I15" i="17" s="1"/>
  <c r="N22" i="17"/>
  <c r="M22" i="17" s="1"/>
  <c r="N20" i="17"/>
  <c r="N27" i="17"/>
  <c r="L27" i="17" s="1"/>
  <c r="N28" i="17"/>
  <c r="J28" i="17" s="1"/>
  <c r="N14" i="17"/>
  <c r="D22" i="17"/>
  <c r="D26" i="17"/>
  <c r="D18" i="17"/>
  <c r="D21" i="17"/>
  <c r="D25" i="17"/>
  <c r="D17" i="17"/>
  <c r="D27" i="17"/>
  <c r="D24" i="17"/>
  <c r="D16" i="17"/>
  <c r="D23" i="17"/>
  <c r="D15" i="17"/>
  <c r="D28" i="17"/>
  <c r="D19" i="17"/>
  <c r="D20" i="17"/>
  <c r="D14" i="17"/>
  <c r="I24" i="22"/>
  <c r="G21" i="22"/>
  <c r="F22" i="22"/>
  <c r="G22" i="22"/>
  <c r="G24" i="22"/>
  <c r="L14" i="22"/>
  <c r="K17" i="22"/>
  <c r="H18" i="22"/>
  <c r="J23" i="22"/>
  <c r="H24" i="22"/>
  <c r="J20" i="22"/>
  <c r="J15" i="22"/>
  <c r="K23" i="22"/>
  <c r="W14" i="22"/>
  <c r="I21" i="22"/>
  <c r="G14" i="22"/>
  <c r="L15" i="22"/>
  <c r="I16" i="22"/>
  <c r="F17" i="22"/>
  <c r="W17" i="22"/>
  <c r="K18" i="22"/>
  <c r="H19" i="22"/>
  <c r="K24" i="22"/>
  <c r="L17" i="22"/>
  <c r="H21" i="22"/>
  <c r="J24" i="22"/>
  <c r="H14" i="22"/>
  <c r="J16" i="22"/>
  <c r="G17" i="22"/>
  <c r="L18" i="22"/>
  <c r="I19" i="22"/>
  <c r="F20" i="22"/>
  <c r="W20" i="22"/>
  <c r="K21" i="22"/>
  <c r="H22" i="22"/>
  <c r="F23" i="22"/>
  <c r="W23" i="22"/>
  <c r="L24" i="22"/>
  <c r="L22" i="22"/>
  <c r="I18" i="22"/>
  <c r="K15" i="22"/>
  <c r="J18" i="22"/>
  <c r="L23" i="22"/>
  <c r="I14" i="22"/>
  <c r="F15" i="22"/>
  <c r="W15" i="22"/>
  <c r="K16" i="22"/>
  <c r="H17" i="22"/>
  <c r="J19" i="22"/>
  <c r="G20" i="22"/>
  <c r="L21" i="22"/>
  <c r="I22" i="22"/>
  <c r="G23" i="22"/>
  <c r="I15" i="22"/>
  <c r="W16" i="22"/>
  <c r="F19" i="22"/>
  <c r="K20" i="22"/>
  <c r="L20" i="22"/>
  <c r="W22" i="22"/>
  <c r="J21" i="22"/>
  <c r="J14" i="22"/>
  <c r="G15" i="22"/>
  <c r="L16" i="22"/>
  <c r="I17" i="22"/>
  <c r="F18" i="22"/>
  <c r="W18" i="22"/>
  <c r="K19" i="22"/>
  <c r="H20" i="22"/>
  <c r="J22" i="22"/>
  <c r="H23" i="22"/>
  <c r="F24" i="22"/>
  <c r="W24" i="22"/>
  <c r="F16" i="22"/>
  <c r="G16" i="22"/>
  <c r="W19" i="22"/>
  <c r="F14" i="22"/>
  <c r="H16" i="22"/>
  <c r="G19" i="22"/>
  <c r="K14" i="22"/>
  <c r="H15" i="22"/>
  <c r="J17" i="22"/>
  <c r="G18" i="22"/>
  <c r="L19" i="22"/>
  <c r="I20" i="22"/>
  <c r="F21" i="22"/>
  <c r="W21" i="22"/>
  <c r="K22" i="22"/>
  <c r="I23" i="22"/>
  <c r="M18" i="17" l="1"/>
  <c r="L22" i="17"/>
  <c r="I24" i="17"/>
  <c r="L18" i="17"/>
  <c r="I18" i="17"/>
  <c r="K19" i="17"/>
  <c r="K24" i="17"/>
  <c r="X24" i="17"/>
  <c r="L24" i="17"/>
  <c r="M19" i="17"/>
  <c r="J24" i="17"/>
  <c r="X17" i="17"/>
  <c r="G24" i="17"/>
  <c r="H18" i="17"/>
  <c r="G18" i="17"/>
  <c r="H17" i="17"/>
  <c r="G19" i="17"/>
  <c r="M24" i="17"/>
  <c r="I19" i="17"/>
  <c r="H22" i="17"/>
  <c r="X18" i="17"/>
  <c r="L19" i="17"/>
  <c r="G17" i="17"/>
  <c r="J22" i="17"/>
  <c r="K22" i="17"/>
  <c r="J17" i="17"/>
  <c r="I17" i="17"/>
  <c r="K17" i="17"/>
  <c r="X19" i="17"/>
  <c r="K18" i="17"/>
  <c r="J19" i="17"/>
  <c r="M17" i="17"/>
  <c r="G26" i="17"/>
  <c r="G28" i="17"/>
  <c r="K26" i="17"/>
  <c r="M16" i="17"/>
  <c r="L16" i="17"/>
  <c r="X25" i="17"/>
  <c r="H28" i="17"/>
  <c r="M26" i="17"/>
  <c r="H16" i="17"/>
  <c r="L28" i="17"/>
  <c r="L26" i="17"/>
  <c r="H26" i="17"/>
  <c r="J25" i="17"/>
  <c r="K16" i="17"/>
  <c r="L21" i="17"/>
  <c r="I28" i="17"/>
  <c r="L15" i="17"/>
  <c r="H25" i="17"/>
  <c r="H15" i="17"/>
  <c r="M25" i="17"/>
  <c r="M15" i="17"/>
  <c r="L23" i="17"/>
  <c r="G15" i="17"/>
  <c r="I25" i="17"/>
  <c r="H21" i="17"/>
  <c r="J15" i="17"/>
  <c r="X15" i="17"/>
  <c r="K15" i="17"/>
  <c r="H23" i="17"/>
  <c r="K28" i="17"/>
  <c r="M28" i="17"/>
  <c r="X21" i="17"/>
  <c r="X26" i="17"/>
  <c r="X23" i="17"/>
  <c r="L25" i="17"/>
  <c r="G21" i="17"/>
  <c r="J26" i="17"/>
  <c r="X28" i="17"/>
  <c r="M21" i="17"/>
  <c r="K25" i="17"/>
  <c r="M23" i="17"/>
  <c r="G23" i="17"/>
  <c r="X16" i="17"/>
  <c r="K21" i="17"/>
  <c r="I21" i="17"/>
  <c r="J16" i="17"/>
  <c r="I16" i="17"/>
  <c r="J23" i="17"/>
  <c r="K23" i="17"/>
  <c r="K27" i="17"/>
  <c r="H27" i="17"/>
  <c r="I20" i="17"/>
  <c r="I27" i="17"/>
  <c r="X20" i="17"/>
  <c r="L20" i="17"/>
  <c r="X22" i="17"/>
  <c r="H20" i="17"/>
  <c r="G20" i="17"/>
  <c r="G22" i="17"/>
  <c r="M20" i="17"/>
  <c r="M27" i="17"/>
  <c r="J20" i="17"/>
  <c r="G27" i="17"/>
  <c r="X27" i="17"/>
  <c r="K20" i="17"/>
  <c r="I22" i="17"/>
  <c r="J27" i="17"/>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O21" i="17" s="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O28" i="17" s="1"/>
  <c r="C90" i="11"/>
  <c r="C91" i="11"/>
  <c r="C92" i="11"/>
  <c r="C93" i="11"/>
  <c r="C94" i="11"/>
  <c r="C95" i="11"/>
  <c r="C96" i="11"/>
  <c r="C97" i="11"/>
  <c r="C98" i="11"/>
  <c r="C99" i="11"/>
  <c r="C100" i="11"/>
  <c r="C101" i="11"/>
  <c r="C102" i="11"/>
  <c r="C103" i="11"/>
  <c r="C104" i="11"/>
  <c r="N14" i="22" s="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D335" i="11" s="1"/>
  <c r="C336" i="11"/>
  <c r="D336" i="11" s="1"/>
  <c r="C337" i="11"/>
  <c r="D337" i="11" s="1"/>
  <c r="C338" i="11"/>
  <c r="D338" i="11" s="1"/>
  <c r="C339" i="11"/>
  <c r="D339" i="11" s="1"/>
  <c r="C340" i="11"/>
  <c r="D340" i="11" s="1"/>
  <c r="C341" i="11"/>
  <c r="D341" i="11" s="1"/>
  <c r="C342" i="11"/>
  <c r="D342" i="11" s="1"/>
  <c r="C343" i="11"/>
  <c r="D343" i="11" s="1"/>
  <c r="C344" i="11"/>
  <c r="D344" i="11" s="1"/>
  <c r="C345" i="11"/>
  <c r="D345" i="11" s="1"/>
  <c r="C346" i="11"/>
  <c r="D346" i="11" s="1"/>
  <c r="C347" i="11"/>
  <c r="D347" i="11" s="1"/>
  <c r="C348" i="11"/>
  <c r="D348" i="11" s="1"/>
  <c r="C349" i="11"/>
  <c r="D349" i="11" s="1"/>
  <c r="C350" i="11"/>
  <c r="D350" i="11" s="1"/>
  <c r="C351" i="11"/>
  <c r="D351" i="11" s="1"/>
  <c r="C352" i="11"/>
  <c r="D352" i="11" s="1"/>
  <c r="C353" i="11"/>
  <c r="D353" i="11" s="1"/>
  <c r="C354" i="11"/>
  <c r="D354" i="11" s="1"/>
  <c r="C355" i="11"/>
  <c r="D355" i="11" s="1"/>
  <c r="C356" i="11"/>
  <c r="D356" i="11" s="1"/>
  <c r="C357" i="11"/>
  <c r="D357" i="11" s="1"/>
  <c r="C358" i="11"/>
  <c r="D358" i="11" s="1"/>
  <c r="C359" i="11"/>
  <c r="D359" i="11" s="1"/>
  <c r="C360" i="11"/>
  <c r="D360" i="11" s="1"/>
  <c r="C361" i="11"/>
  <c r="D361" i="11" s="1"/>
  <c r="C362" i="11"/>
  <c r="D362" i="11" s="1"/>
  <c r="C363" i="11"/>
  <c r="D363" i="11" s="1"/>
  <c r="C364" i="11"/>
  <c r="D364" i="11" s="1"/>
  <c r="C365" i="11"/>
  <c r="D365" i="11" s="1"/>
  <c r="C366" i="11"/>
  <c r="D366" i="11" s="1"/>
  <c r="C367" i="11"/>
  <c r="D367" i="11" s="1"/>
  <c r="C368" i="11"/>
  <c r="D368" i="11" s="1"/>
  <c r="C369" i="11"/>
  <c r="D369" i="11" s="1"/>
  <c r="C370" i="11"/>
  <c r="D370" i="11" s="1"/>
  <c r="C371" i="11"/>
  <c r="D371" i="11" s="1"/>
  <c r="C372" i="11"/>
  <c r="D372" i="11" s="1"/>
  <c r="C373" i="11"/>
  <c r="D373" i="11" s="1"/>
  <c r="C374" i="11"/>
  <c r="D374" i="11" s="1"/>
  <c r="C375" i="11"/>
  <c r="D375" i="11" s="1"/>
  <c r="C376" i="11"/>
  <c r="D376" i="11" s="1"/>
  <c r="C377" i="11"/>
  <c r="D377" i="11" s="1"/>
  <c r="C378" i="11"/>
  <c r="D378" i="11" s="1"/>
  <c r="C379" i="11"/>
  <c r="D379" i="11" s="1"/>
  <c r="C380" i="11"/>
  <c r="D380" i="11" s="1"/>
  <c r="C381" i="11"/>
  <c r="D381" i="11" s="1"/>
  <c r="C382" i="11"/>
  <c r="D382" i="11" s="1"/>
  <c r="C383" i="11"/>
  <c r="D383" i="11" s="1"/>
  <c r="C384" i="11"/>
  <c r="D384" i="11" s="1"/>
  <c r="C385" i="11"/>
  <c r="D385" i="11" s="1"/>
  <c r="C386" i="11"/>
  <c r="D386" i="11" s="1"/>
  <c r="C387" i="11"/>
  <c r="D387" i="11" s="1"/>
  <c r="C388" i="11"/>
  <c r="D388" i="11" s="1"/>
  <c r="C389" i="11"/>
  <c r="D389" i="11" s="1"/>
  <c r="C390" i="11"/>
  <c r="D390" i="11" s="1"/>
  <c r="C391" i="11"/>
  <c r="D391" i="11" s="1"/>
  <c r="C392" i="11"/>
  <c r="D392" i="11" s="1"/>
  <c r="C393" i="11"/>
  <c r="D393" i="11" s="1"/>
  <c r="C394" i="11"/>
  <c r="D394" i="11" s="1"/>
  <c r="C395" i="11"/>
  <c r="D395" i="11" s="1"/>
  <c r="C396" i="11"/>
  <c r="D396" i="11" s="1"/>
  <c r="C397" i="11"/>
  <c r="D397" i="11" s="1"/>
  <c r="C398" i="11"/>
  <c r="D398" i="11" s="1"/>
  <c r="C399" i="11"/>
  <c r="D399" i="11" s="1"/>
  <c r="C400" i="11"/>
  <c r="D400" i="11" s="1"/>
  <c r="C401" i="11"/>
  <c r="D401" i="11" s="1"/>
  <c r="C402" i="11"/>
  <c r="D402" i="11" s="1"/>
  <c r="C403" i="11"/>
  <c r="D403" i="11" s="1"/>
  <c r="C404" i="11"/>
  <c r="D404" i="11" s="1"/>
  <c r="C405" i="11"/>
  <c r="D405" i="11" s="1"/>
  <c r="C406" i="11"/>
  <c r="D406" i="11" s="1"/>
  <c r="C407" i="11"/>
  <c r="D407" i="11" s="1"/>
  <c r="C408" i="11"/>
  <c r="D408" i="11" s="1"/>
  <c r="C409" i="11"/>
  <c r="D409" i="11" s="1"/>
  <c r="C410" i="11"/>
  <c r="D410" i="11" s="1"/>
  <c r="C411" i="11"/>
  <c r="D411" i="11" s="1"/>
  <c r="C412" i="11"/>
  <c r="D412" i="11" s="1"/>
  <c r="C413" i="11"/>
  <c r="D413" i="11" s="1"/>
  <c r="C414" i="11"/>
  <c r="D414" i="11" s="1"/>
  <c r="C415" i="11"/>
  <c r="D415" i="11" s="1"/>
  <c r="C416" i="11"/>
  <c r="D416" i="11" s="1"/>
  <c r="C417" i="11"/>
  <c r="D417" i="11" s="1"/>
  <c r="C418" i="11"/>
  <c r="D418" i="11" s="1"/>
  <c r="C419" i="11"/>
  <c r="D419" i="11" s="1"/>
  <c r="C420" i="11"/>
  <c r="D420" i="11" s="1"/>
  <c r="C421" i="11"/>
  <c r="D421" i="11" s="1"/>
  <c r="C422" i="11"/>
  <c r="D422" i="11" s="1"/>
  <c r="C423" i="11"/>
  <c r="D423" i="11" s="1"/>
  <c r="C2" i="11"/>
  <c r="M9" i="17"/>
  <c r="O19" i="17" l="1"/>
  <c r="O18" i="17"/>
  <c r="O15" i="17"/>
  <c r="O17" i="17"/>
  <c r="O16" i="17"/>
  <c r="O20" i="17"/>
  <c r="O23" i="17"/>
  <c r="O24" i="17"/>
  <c r="O26" i="17"/>
  <c r="O25" i="17"/>
  <c r="O22" i="17"/>
  <c r="O27" i="17"/>
  <c r="M14" i="17"/>
  <c r="J14" i="17"/>
  <c r="L14" i="17"/>
  <c r="K14" i="17"/>
  <c r="X14" i="17"/>
  <c r="AB14" i="17"/>
  <c r="G14" i="17" l="1"/>
  <c r="O14" i="17"/>
  <c r="I14" i="17"/>
  <c r="H14" i="17"/>
  <c r="E4" i="7" l="1"/>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3" i="7"/>
  <c r="D334" i="11" l="1"/>
  <c r="D333" i="11"/>
  <c r="D332" i="11"/>
  <c r="D331" i="11"/>
  <c r="D330" i="11"/>
  <c r="D329" i="11"/>
  <c r="D328" i="11"/>
  <c r="D327" i="11"/>
  <c r="D326" i="11"/>
  <c r="D325" i="11"/>
  <c r="D324" i="11"/>
  <c r="D323" i="11"/>
  <c r="D322" i="11"/>
  <c r="D321" i="11"/>
  <c r="D320" i="11"/>
  <c r="D319" i="11"/>
  <c r="D318" i="11"/>
  <c r="D317" i="11"/>
  <c r="D316" i="11"/>
  <c r="D315" i="11"/>
  <c r="D314" i="11"/>
  <c r="D313" i="11"/>
  <c r="D312" i="11"/>
  <c r="D311" i="11"/>
  <c r="D310" i="11"/>
  <c r="D309" i="11"/>
  <c r="D308" i="11"/>
  <c r="D307" i="11"/>
  <c r="D306" i="11"/>
  <c r="D305" i="11"/>
  <c r="D304" i="11"/>
  <c r="D303" i="11"/>
  <c r="D302" i="11"/>
  <c r="D301" i="11"/>
  <c r="D300" i="11"/>
  <c r="D299" i="11"/>
  <c r="D298" i="11"/>
  <c r="D297" i="11"/>
  <c r="D296" i="11"/>
  <c r="D295" i="11"/>
  <c r="D294" i="11"/>
  <c r="D293" i="11"/>
  <c r="D292" i="11"/>
  <c r="D291" i="11"/>
  <c r="D290" i="11"/>
  <c r="D289" i="11"/>
  <c r="D288" i="11"/>
  <c r="D287" i="11"/>
  <c r="D286" i="11"/>
  <c r="D285" i="11"/>
  <c r="D284" i="11"/>
  <c r="D283" i="11"/>
  <c r="D282" i="11"/>
  <c r="D281" i="11"/>
  <c r="D280" i="11"/>
  <c r="D279" i="11"/>
  <c r="D278" i="11"/>
  <c r="D277" i="11"/>
  <c r="D276" i="11"/>
  <c r="D275" i="11"/>
  <c r="D274" i="11"/>
  <c r="D273" i="11"/>
  <c r="D272" i="11"/>
  <c r="D271" i="11"/>
  <c r="D270" i="11"/>
  <c r="D269" i="11"/>
  <c r="D268" i="11"/>
  <c r="D267" i="11"/>
  <c r="D266" i="11"/>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195" i="11"/>
  <c r="D194" i="11"/>
  <c r="D193" i="11"/>
  <c r="D192" i="11"/>
  <c r="D191" i="11"/>
  <c r="D190" i="11"/>
  <c r="D189" i="11"/>
  <c r="D188" i="11"/>
  <c r="D187" i="11"/>
  <c r="D186" i="11"/>
  <c r="D185" i="11"/>
  <c r="D184" i="11"/>
  <c r="D183" i="11"/>
  <c r="D182" i="11"/>
  <c r="D181" i="11"/>
  <c r="D180" i="11"/>
  <c r="D179" i="11"/>
  <c r="D178" i="11"/>
  <c r="D177" i="11"/>
  <c r="D176" i="11"/>
  <c r="D175" i="11"/>
  <c r="D174" i="11"/>
  <c r="D169" i="11"/>
  <c r="D168"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5" i="11"/>
  <c r="D4" i="11"/>
  <c r="D3" i="11"/>
  <c r="D2" i="11"/>
  <c r="D167" i="11" l="1"/>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D3" i="10"/>
  <c r="D2" i="10"/>
  <c r="K28" i="7" l="1"/>
  <c r="K29" i="7"/>
  <c r="K30" i="7"/>
  <c r="J28" i="7"/>
  <c r="J29" i="7"/>
  <c r="J30" i="7"/>
  <c r="K23" i="7"/>
  <c r="K24" i="7"/>
  <c r="K25" i="7"/>
  <c r="K26" i="7"/>
  <c r="K27" i="7"/>
  <c r="J23" i="7"/>
  <c r="J24" i="7"/>
  <c r="J25" i="7"/>
  <c r="J26" i="7"/>
  <c r="J27" i="7"/>
  <c r="K22" i="7"/>
  <c r="J22" i="7"/>
  <c r="J20" i="7"/>
  <c r="A9" i="6"/>
  <c r="A10" i="6"/>
  <c r="A11" i="6"/>
  <c r="A12" i="6"/>
  <c r="A13" i="6"/>
  <c r="A14" i="6"/>
  <c r="A15" i="6"/>
  <c r="A16" i="6"/>
  <c r="A17" i="6"/>
  <c r="A18" i="6"/>
  <c r="A19" i="6"/>
  <c r="A20" i="6"/>
  <c r="A21" i="6"/>
  <c r="A22" i="6"/>
  <c r="A23" i="6"/>
  <c r="A24" i="6"/>
  <c r="A25" i="6"/>
  <c r="A26" i="6"/>
  <c r="A27" i="6"/>
  <c r="A28" i="6"/>
  <c r="A29" i="6"/>
  <c r="A30" i="6"/>
  <c r="A8" i="6"/>
  <c r="L23" i="7" l="1"/>
  <c r="L25" i="7"/>
  <c r="L30" i="7"/>
  <c r="L24" i="7"/>
  <c r="L29" i="7"/>
  <c r="L28" i="7"/>
  <c r="L26" i="7"/>
  <c r="L27" i="7"/>
  <c r="L22" i="7"/>
</calcChain>
</file>

<file path=xl/sharedStrings.xml><?xml version="1.0" encoding="utf-8"?>
<sst xmlns="http://schemas.openxmlformats.org/spreadsheetml/2006/main" count="33676" uniqueCount="5649">
  <si>
    <t>FI</t>
  </si>
  <si>
    <t>SF</t>
  </si>
  <si>
    <t>AI</t>
  </si>
  <si>
    <t>PP</t>
  </si>
  <si>
    <t xml:space="preserve">ACCIÓN GUBERNAMENTAL </t>
  </si>
  <si>
    <t>IDENTIFICACIÓN DE ACCIONES</t>
  </si>
  <si>
    <t>DESAGREGACIÓN POR SEXO</t>
  </si>
  <si>
    <t>GRUPO ETARIO</t>
  </si>
  <si>
    <t>POBLACIÓN DE ATENCIÓN PRIORITARIA</t>
  </si>
  <si>
    <t>ID</t>
  </si>
  <si>
    <t>DERECHO</t>
  </si>
  <si>
    <t>NOMBRE, CARGO Y FIRMA</t>
  </si>
  <si>
    <t>Acción social</t>
  </si>
  <si>
    <t>Programa de desarrollo social</t>
  </si>
  <si>
    <t>Otras acciones</t>
  </si>
  <si>
    <t>Acción afirmativa</t>
  </si>
  <si>
    <t>Medida de nivelación</t>
  </si>
  <si>
    <t>Medida de inclusión</t>
  </si>
  <si>
    <t>Mujeres</t>
  </si>
  <si>
    <t>Hombres</t>
  </si>
  <si>
    <t>Niñez</t>
  </si>
  <si>
    <t>Adolescentes</t>
  </si>
  <si>
    <t>Jóvenes</t>
  </si>
  <si>
    <t>Personas mayores</t>
  </si>
  <si>
    <t>Población en general</t>
  </si>
  <si>
    <t>Personas indígenas</t>
  </si>
  <si>
    <t>Personas afrodescendientes</t>
  </si>
  <si>
    <t>Personas con discapacidad</t>
  </si>
  <si>
    <t>Personas en situación de calle</t>
  </si>
  <si>
    <t>Personas que residen en instituciones de asistencia social</t>
  </si>
  <si>
    <t>Personas víctimas</t>
  </si>
  <si>
    <t>SECRETARÍA DE ADMINISTRACIÓN Y FINANZAS</t>
  </si>
  <si>
    <t>SUBSECRETARÍA DE EGRESOS</t>
  </si>
  <si>
    <t>CATÁLOGO DE ALINEACIÓN A LOS DERECHOS DE LAS NIÑAS, NIÑOS Y ADOLESCENTES</t>
  </si>
  <si>
    <t>Artículo</t>
  </si>
  <si>
    <t>Fracción</t>
  </si>
  <si>
    <t>Denominación</t>
  </si>
  <si>
    <t>Explicación</t>
  </si>
  <si>
    <t>I</t>
  </si>
  <si>
    <t>Derecho a la Vida, a la Paz, a la Supervivencia y al Desarrollo.</t>
  </si>
  <si>
    <t>Las niñas, niños y adolescentes tienen derecho a la paz, a que se les preserve la vida y a disfrutarla en condiciones que aseguren su dignidad y un nivel de vida adecuado para su desarrollo integral óptimo físico, mental, material, espiritual, ético, cultural y social.
Niñas, niños y adolescentes tienen derecho a la paz, a no ser privados de la vida bajo ninguna circunstancia, ni ser utilizados en conflictos armados o violentos, ni en cualquier tipo de experimento o ensayo que atente contra su dignidad humana</t>
  </si>
  <si>
    <t>II</t>
  </si>
  <si>
    <t>Derecho de Prioridad.</t>
  </si>
  <si>
    <t>Las niñas, niños y adolescentes tiene derecho a que se les garantice prioridad en el ejercicio o goce de los derechos brindando protección y socorro con oportunidad, se les atienda antes que a las personas adultas en todos los servicios en igualdad de condiciones, se garantice la prevalencia de sus derechos en situaciones de conflicto con los derechos e intereses de las personas adultas y se actua bajo el principio de debida diligencia en todos los procedimientos judiciales relacionadaos con la adopción y la guarda y custodia de las niñas y nimos que se encuentran en primera infancia.</t>
  </si>
  <si>
    <t>III</t>
  </si>
  <si>
    <t>Derecho a la identidad.</t>
  </si>
  <si>
    <t>Las niñas, niños y adolescentes tiene derecho a contar con nombre y apellidos, ser inscritos en el Registro Civil y se les expida de forma ágil y sin costo la primera copia certificada de su acta correspondiente.Contar con nacionalidad, presevar su identidad, pertenere a un grupo cultural o nacional y compartir con sus integrantes costumbres, religión e idioma.</t>
  </si>
  <si>
    <t>IV</t>
  </si>
  <si>
    <t>Derecho a vivir en familia.</t>
  </si>
  <si>
    <t>Las niñas, niños y adolescentes tiene derecho a vivir en familia y comunidad, las autoridades y los órganos político administrativos respetarán las responsabilidades, los derechos y deberes de quienes ejercen la patria potestad, tutela, guarda y custodia o acogimiento, para que en consonancia con la evolución de las facultades de niñas, niños y adolescentes les brinden dirección y orientación apropiadas para el ejercicio de sus derechos.</t>
  </si>
  <si>
    <t>V</t>
  </si>
  <si>
    <t>Derecho a la igualdad sustantiva.</t>
  </si>
  <si>
    <t>Las niñas, niños y adolescentes tiene derecho al acceso al mismo trato y oportunidades para el reconocimiento, goce o ejercicio de los derechos humanos y las libertades fundamentales.</t>
  </si>
  <si>
    <t>VI</t>
  </si>
  <si>
    <t>Derecho a no ser discriminado.</t>
  </si>
  <si>
    <t>Las niñas, niños y adolescentes tiene derecho a no ser sujetos de discriminación alguna ni de limitación o restricción de sus derechos, en razón de su raza, origen étnico, nacional o social, idioma o lengua, color de piel, edad, género, discapacidad; situación jurídica, condición social, económica o cultural; de salud, embarazo, religión, opinión, orientación sexual e identidad de género, estado civil, calidad de persona migrante, refugiada, desplazada, o cualquier otra condición atribuible a ellas o ellos mismos o a su madre, padre, tutor o persona que los tenga bajo guarda y custodia, o a otros miembros de su familia.</t>
  </si>
  <si>
    <t>VII</t>
  </si>
  <si>
    <t>Derecho a vivir en condiciones de bienestar y a un sano desarrollo integral.</t>
  </si>
  <si>
    <t>Las niñas, niños y adolescentes tiene derecho a vivir en un medio ambiente sano y sustentable, y en condiciones que permitan su desarrollo, bienestar, crecimiento saludable y armonioso, tanto físico como mental, material, espiritual, ético, cultural y social.</t>
  </si>
  <si>
    <t>VIII</t>
  </si>
  <si>
    <t>Derecho a una vida libre de violencia y a la integridad personal.</t>
  </si>
  <si>
    <t>Las niñas, niños y adolescentes tiene derecho a vivir una vida libre de toda forma de violencia y a que se resguarde su integridad personal, a fin de lograr las mejores condiciones de bienestar y el libre desarrollo de su personalidad.
Garantizando su seguridad sexual, para los efectos de que no sean víctimas o potenciales víctimas de cualquier delito vinculado con diversas conductas de violencia sexual.</t>
  </si>
  <si>
    <t>IX</t>
  </si>
  <si>
    <t>Derecho a la protección de la salud física y mental, y a la seguridad social.</t>
  </si>
  <si>
    <t>Las niñas, niños y adolescentes tiene derecho a disfrutar del más alto nivel posible de salud, así como a recibir la prestación de servicios de atención médica integral gratuita y de calidad, de conformidad con la legislación aplicable, con el fin de prevenir, proteger y restaurar su salud física y mental.</t>
  </si>
  <si>
    <t>X</t>
  </si>
  <si>
    <t>Derechos de niñas, niños y adolescentes con discapacidad.</t>
  </si>
  <si>
    <t>Las niñas, niños y adolescentes tiene derecho a la igualdad sustantiva y a disfrutar de los derechos contenidos en la presente Ley, la Constitución Política de los Estados Unidos Mexicanos, los tratados internacionales y demás instrumentos jurídicos aplicables.</t>
  </si>
  <si>
    <t>XI</t>
  </si>
  <si>
    <t>Derecho a la educación.</t>
  </si>
  <si>
    <t>Las niñas, niños y adolescentes tiene derecho a a una educación de calidad que contribuya al conocimiento de sus propios derechos, basada en un enfoque de derechos humanos y de igualdad sustantiva, que garantice el respeto a su dignidad humana; el desarrollo armónico de sus potencialidades y personalidad y a las libertades fundamentales.</t>
  </si>
  <si>
    <t>XII</t>
  </si>
  <si>
    <t>Derecho al descanso, al juego y al esparcimiento.</t>
  </si>
  <si>
    <t>Las niñas, niños y adolescentes tiene derecho a al descanso, al esparcimiento, al juego y a las actividades recreativas propias de su edad, así como a participar libremente en actividades culturales, deportivas y artísticas, como factores primordiales de su desarrollo y crecimiento.</t>
  </si>
  <si>
    <t>XIII</t>
  </si>
  <si>
    <t>Derecho a la libertad de convicciones éticas, pensamiento, conciencia, religión y cultura.</t>
  </si>
  <si>
    <t>Las niñas, niños y adolescentes tiene derecho a la libertad de convicciones éticas, pensamiento, conciencia, religión y cultura. Las autoridades de los órganos político administrativos, en el ámbito de sus respectivas competencias garantizarán este derecho en el marco del Estado laico.
La libertad de profesar la propia religión o creencias estará sujeta únicamente a las limitaciones prescritas por la ley que sean necesarias para proteger los derechos y libertades fundamentales de los demás y garantizando el interés superior.
Niñas, niños y adolescentes no podrán ser discriminados de forma alguna por ejercer su libertad de convicciones éticas, pensamiento, conciencia, religión y cultura.</t>
  </si>
  <si>
    <t>XIV</t>
  </si>
  <si>
    <t>Derecho a la libertad de expresión y de acceso a la información.</t>
  </si>
  <si>
    <t>Las niñas, niños y adolescentes tiene derecho a a expresar su opinión libremente, así como a buscar, recibir y difundir información e ideas de toda índole, adecuada a su edad y desarrollo y por cualquier medio, sin más limitaciones que las establecidas en el artículo 6o. de la Constitución Política de los Estados Unidos Mexicanos.
La libertad de expresión de niñas, niños y adolescentes conlleva el derecho a que se tome en cuenta su opinión respecto de los asuntos que les afecten directamente, o a sus familias o comunidades.</t>
  </si>
  <si>
    <t>XV</t>
  </si>
  <si>
    <t>Derecho de participación.</t>
  </si>
  <si>
    <t>Las niñas, niños y adolescentes tiene derecho a a ser escuchados y tomados en cuenta en los asuntos de su interés, conforme a su edad, desarrollo evolutivo, cognoscitivo y madurez y que estos sean reconocidos por su entorno familiar y comunitario.</t>
  </si>
  <si>
    <t>XVI</t>
  </si>
  <si>
    <t>Derecho de asociación y reunión.</t>
  </si>
  <si>
    <t>Las niñas, niños y adolescentes tiene derecho a asociarse y reunirse, sin más limitaciones que las establecidas en la Constitución Política de los Estados Unidos Mexicanos.</t>
  </si>
  <si>
    <t>XVII</t>
  </si>
  <si>
    <t>Derecho a la intimidad.</t>
  </si>
  <si>
    <t>Las niñas, niños y adolescentes tiene derecho a la intimidad personal y familiar, y a la protección de sus datos personales.
Niñas, niños y adolescentes no podrán ser objeto de injerencias arbitrarias o ilegales en su vida privada, su familia, su domicilio o su correspondencia; tampoco de divulgaciones o difusiones ilícitas de información o datos personales, incluyendo aquélla que tenga carácter informativo a la opinión pública o de noticia que permita identificarlos y que atenten contra su honra, imagen o reputación.</t>
  </si>
  <si>
    <t>XVIII</t>
  </si>
  <si>
    <t>Derecho a la seguridad jurídica, acceso a la justicia y al debido proceso.</t>
  </si>
  <si>
    <t>Las niñas, niños y adolescentes gozan de los derechos y garantías de acceso a la justicia, seguridad jurídica y debido proceso establecidos en la Constitución Política de los Estados Unidos Mexicanos, los tratados internacionales, esta Ley y demás disposiciones aplicables.</t>
  </si>
  <si>
    <t>XIX</t>
  </si>
  <si>
    <t>Derecho a recibir protección especial cuando se encuentre en situación de discriminación múltiple.</t>
  </si>
  <si>
    <t>Garantizar y restituir los derechos de niñas, niños y adolescentes en condiciones de vulnerabilidad o discriminación múltiple.</t>
  </si>
  <si>
    <t>XX</t>
  </si>
  <si>
    <t>Derecho de acceso a la información y a las tecnologías de la información y comunicación.</t>
  </si>
  <si>
    <t>Las niñas, niños y adolescentes gozan del derecho de acceso universal a las Tecnologías de la Información y Comunicación, así como a los servicios de radiodifusión y telecomunicaciones, incluido el de banda ancha e Internet.</t>
  </si>
  <si>
    <t>XXI</t>
  </si>
  <si>
    <t>Derecho a la protección y seguridad sexual.</t>
  </si>
  <si>
    <t>Las niñas, niños y adolescentes tiene derecho a a vivir una vida libre de toda forma de violencia y a que se resguarde su integridad personal, a fin de lograr las mejores condiciones de bienestar y el libre desarrollo de su personalidad.
Garantizando su seguridad sexual, para los efectos de que no sean víctimas o potenciales víctimas de cualquier delito vinculado con diversas conductas de violencia sexual.</t>
  </si>
  <si>
    <t>XXII</t>
  </si>
  <si>
    <t>Derecho a conocer los datos de los sentenciados con ejecutoria por delitos vinculados con violencia sexual contra niñas, niños y adolescentes.</t>
  </si>
  <si>
    <t>Garantizar la seguridad sexual de las víctimas y potenciales víctimas de cualquier tipo de violencia sexual, por lo cual, las niñas, niños y adolescentes tendrán para dicha seguridad, conocer y ubicar a las personas que hayan sido sentenciadas por delitos vinculados con esa violencia.</t>
  </si>
  <si>
    <t>XXIII</t>
  </si>
  <si>
    <t>Derechos de niñas, niños y adolescentes migrantes.</t>
  </si>
  <si>
    <t>Habilitar albergues o espacios de alojamiento para recibir a niñas, niños y adolescentes migrantes</t>
  </si>
  <si>
    <t>Garantía de derechos humanos plenos de niñas y mujeres</t>
  </si>
  <si>
    <t>Objetivo estratégico:</t>
  </si>
  <si>
    <t>Garantizar en el marco de los Derecho Humanos y la CEDAW, los derechos de las mujeres, jóvenes y niñas de la Ciudad.</t>
  </si>
  <si>
    <t xml:space="preserve">Impulso y acompañamiento al Congreso de la Ciudad de México en la agenda legislativa para el avance de los derechos humanos de las mujeres y en la armonización de las leyes secundarias derivadas de la Constitución de la Ciudad de México que transversalice la perspectiva de género. </t>
  </si>
  <si>
    <t>Promover la imagen de las mujeres como sujetas de derechos en los distintos ámbitos de la vida social (escolar, laboral, familiar, económico y político).</t>
  </si>
  <si>
    <t>Establecer los diagnósticos pertinentes para diseñar las acciones afirmativas que garanticen la participación de las mujeres en los espacios públicos de representación y su promoción en las dependencias de gobierno y en la iniciativa privada.</t>
  </si>
  <si>
    <t>Incentivar la formación, participación y representación política de las mujeres.</t>
  </si>
  <si>
    <t>Implementar medidas no privativas de la libertad en el caso de mujeres imputadas y/o niñas y adolescentes, entre 12 y 17 años 11 meses, en conflicto con la ley en la Ciudad de México.</t>
  </si>
  <si>
    <t>Vida libre de violencia para las niñas y mujeres</t>
  </si>
  <si>
    <t>Impulsar acciones de prevención, atención y sanción de todos los tipos y modalidades de violencia contra las mujeres y niñas, así como fortalecer la coordinación interinstitucional entre los entes públicos para su erradicación.</t>
  </si>
  <si>
    <t>Erradicar el matrimonio infantil, precoz y forzado.</t>
  </si>
  <si>
    <t>Prevenir y atender a la violencia comunitaria.</t>
  </si>
  <si>
    <t>Prevenir, atender y sancionar al acoso sexual en el transporte público.</t>
  </si>
  <si>
    <t>Actualizar e implementar el Protocolo Alba para la búsqueda inmediata de mujeres y niñas desaparecidas.</t>
  </si>
  <si>
    <t>Incluir consideraciones éticas y de seguridad para la investigación y la atención integral de la violencia contra las mujeres y las niñas.</t>
  </si>
  <si>
    <t>Fortalecer los sistemas de registro y seguimiento a los casos de violencia contra las niñas y mujeres.</t>
  </si>
  <si>
    <t>Acceso a la justicia de niñas y mujeres</t>
  </si>
  <si>
    <t>Garantizar que las mujeres y las niñas de la Ciudad de México gocen de su derecho al acceso a la justicia de jure y de facto, así como contar con políticas públicas que integren el principio de justicia de género que fortalezcan su autonomía.</t>
  </si>
  <si>
    <t>Armonizar las leyes secundarias y otros instrumentos jurídicos que derivan de la Constitución Política de la Ciudad de México en materia de acceso a la justicia y perspectiva de género en el marco de los Derechos Humanos de las mujeres.</t>
  </si>
  <si>
    <t>Integrar el enfoque de género, derechos humanos e interculturalidad en las actividades institucionales de los entes de seguridad pública, procuración y administración de justicia para garantizar el acceso a la justicia de las mujeres.</t>
  </si>
  <si>
    <t>Capacitar en materias de derechos de las mujeres y niñas y la igualdad sustantiva, de manera sistemática y obligatoria a autoridades y personas servidoras públicas de juzgados, fiscalías, defensoría pública, asesoría pública, abogadas y abogados, agentes de policía de seguridad pública en todas sus corporaciones y agentes de policía de investigación, así como otros funcionarios encargados de hacer cumplir la ley, con el fin de erradicar tratos discriminatorios hacia las mujeres y niñas.</t>
  </si>
  <si>
    <t>Generar y difundir información veraz, confiable y amigable sobre los recursos legales para conocimiento y uso de las mujeres víctimas de la violencia de género, particularmente en lenguas indígenas y formatos accesibles para las mujeres con discapacidad y otras condiciones.</t>
  </si>
  <si>
    <t>Promover orientación y asistencia jurídica gratuita destinada a facilitar el acceso a la justicia de las mujeres que viven en zonas rurales y remotas en las alcaldías de la Ciudad de México.</t>
  </si>
  <si>
    <t>Promover el acceso a la justicia plena y autónoma a las personas con discapacidad múltiple.</t>
  </si>
  <si>
    <t>Impulsar el diseño e instrumentación efectiva de protocolos de prevención, atención, sanción y erradicación del acoso y hostigamiento sexual en todos los entes públicos de la Ciudad de México.</t>
  </si>
  <si>
    <t>Diseñar e implementar estrategias integrales e interinstitucionales para garantizar el acceso a la justicia de las mujeres indígenas, afro mexicanas, migrantes y refugiadas.</t>
  </si>
  <si>
    <t>Brindar información científica y pertinente sobre el acceso a la interrupción legal del embarazo en los servicios de la SEDESA y agencias del Ministerio Público.</t>
  </si>
  <si>
    <t>Evaluar los Protocolos de Alerta AMBER y el Protocolo Alba, para la búsqueda de las mujeres y niñas y niñas desaparecidas, y se adopten políticas y acciones más eficaces.</t>
  </si>
  <si>
    <t>Educación como vía para el empoderamiento de niñas y mujeres</t>
  </si>
  <si>
    <r>
      <t>Objetivo estratégico:</t>
    </r>
    <r>
      <rPr>
        <sz val="11"/>
        <rFont val="Calibri"/>
        <family val="2"/>
        <scheme val="minor"/>
      </rPr>
      <t xml:space="preserve">  </t>
    </r>
  </si>
  <si>
    <t>Fortalecer una educación integral, pública, gratuita, laica, igualitaria y de calidad para mujeres y niñas en todos los niveles educativos, así como la ampliación del acceso a nuevas tecnologías y la innovación científica para reducir la segregación educativa.</t>
  </si>
  <si>
    <t>Eliminar el sexismo en los procesos de enseñanza-aprendizaje en todos los niveles.</t>
  </si>
  <si>
    <t>Revisar y armonizar protocolos de atención a la violencia y acoso sexual en las escuelas en materia administrativa, laboral y penal.</t>
  </si>
  <si>
    <t>Garantizar espacios incluyentes y de acceso universal para niñas y mujeres indígenas, afro mexicanas y afrodescendientes.</t>
  </si>
  <si>
    <t>Promover la corresponsabilidad social comunitaria en la gestión educativa con participación activa de mujeres y niñas.</t>
  </si>
  <si>
    <t>Identificar y combatir los obstáculos que impiden a las niñas avanzar en los niveles educativos y promover su acceso a áreas STEM.</t>
  </si>
  <si>
    <t>Garantizar una salud y bienestar integral de niñas y mujeres</t>
  </si>
  <si>
    <t>Integrar a las trabajadoras del hogar, migrantes y refugiadas al sistema de salud.</t>
  </si>
  <si>
    <t>Diseñar estrategias de prevención integrales sobre enfermedades crónico degenerativas en mujeres trabajadoras del hogar.</t>
  </si>
  <si>
    <t>Eliminar prácticas discriminatorias en la atención y tratamientos médicos en personas trans e intersexuales.</t>
  </si>
  <si>
    <t>Difundir el derecho a la ILE y garantizar el acceso al aborto seguro, voluntario y gratuito, y a los servicios de atención postaborto.</t>
  </si>
  <si>
    <t>Impulsar programas deportivos que promuevan la amplia participación de niñas y mujeres de todas las edades.</t>
  </si>
  <si>
    <t>Fortalecer el entrenamiento del personal de salud desde una perspectiva de género y derechos humanos con el fin de incrementar la calidad de la atención a las mujeres, jóvenes y niñas.</t>
  </si>
  <si>
    <t>Promover que las personas cuidadoras accedan a servicios de salud, sin discriminación, de tal forma que en todo momento se garantice su equilibrio biológico, psicológico y social para el ejercicio de las labores asociadas al cuidado.</t>
  </si>
  <si>
    <t>Cultura en el centro del desarrollo de niñas y mujeres</t>
  </si>
  <si>
    <t>Impulsar la creación y difusión de la cultura como fuente de desarrollo en la vida de las mujeres y niñas, para la cohesión social y bienestar comunitario.</t>
  </si>
  <si>
    <t>Fortalecer y ampliar la infraestructura de eventos culturales de manera que se garantice el acceso universal y seguro a niñas, jóvenes y mujeres.</t>
  </si>
  <si>
    <t>Fomentar el acceso, control, producción y gestión de las mujeres al desarrollo cultural de la Ciudad de México.</t>
  </si>
  <si>
    <t>Diseñar estrategias para garantizar la participación de niñas, jóvenes y mujeres como artistas, protagonistas, gestoras, directoras, convocantes y productoras de eventos culturales.</t>
  </si>
  <si>
    <t>Promover los espacios públicos y comunitarios como industrias creativas sociales incluyentes.</t>
  </si>
  <si>
    <t>Implementar una estrategia integral de intervención cultural como detonador del desarrollo local igualitario.</t>
  </si>
  <si>
    <t>Integrar en el diseño de la intervención cultural de la Ciudad de México la perspectiva de género y considerar todos los grupos de atención prioritaria.</t>
  </si>
  <si>
    <t>Garantizar la participación activa de niñas y mujeres con discapacidad en todas las disciplinas y espacios culturales.</t>
  </si>
  <si>
    <t>Promover la participación de niñas y mujeres de todas las edades y condiciones en las disciplinas culturales.</t>
  </si>
  <si>
    <t>Considerar en la planeación y desarrollo de actividades culturales el uso del tiempo de las mujeres y sus familias.</t>
  </si>
  <si>
    <t>Fortalecer que dentro de los recursos financieros de las actividades culturales se establezcan criterios para el cierre de brechas de género.</t>
  </si>
  <si>
    <t>Descentralizar la planeación de actividades culturales y generar propuestas en las 16 alcaldías.</t>
  </si>
  <si>
    <t>Posicionar las contribuciones culturales de las mujeres en diversas disciplinas mediante actividades colectivas y participativas.</t>
  </si>
  <si>
    <t>Visibilizar y promover los aportes de las mujeres en el desarrollo de las culturas, desde un enfoque de interculturalidad.</t>
  </si>
  <si>
    <t>Autonomía económica de las mujeres</t>
  </si>
  <si>
    <t>Ampliar las oportunidades de trabajo formal y estable de mujeres acortando la brecha salarial.</t>
  </si>
  <si>
    <t>Reducir las condiciones precarias y la carga global de trabajo de las mujeres.</t>
  </si>
  <si>
    <t>Procurar el trabajo formal de las trabajadoras remuneradas del hogar.</t>
  </si>
  <si>
    <t>Impulsar proyectos de servicios de cuidados para personas dependientes en las iniciativas de autoempleo con mujeres.</t>
  </si>
  <si>
    <t>Impulsar la participación amplia y activa de las mujeres en la economía social mediante el desarrollo de programas de capacitación, campañas de promoción, apoyo financiero, técnico y organizativo para el establecimiento y continuidad de organizaciones cooperativas que garanticen el acceso de las mujeres al trabajo digno.</t>
  </si>
  <si>
    <t>Promover la reglamentación para que el sector público, privado y organizaciones diseñen alternativas de cuidados orientadas a satisfacer las necesidades de las mujeres y hombres trabajadores con responsabilidades de cuidado en sus hogares.</t>
  </si>
  <si>
    <t>Impulsar estrategias de descentralización del empleo, fortaleciendo las oportunidades laborales en las 16 Alcaldías.</t>
  </si>
  <si>
    <t>Corresponsabilidad en el cuidado</t>
  </si>
  <si>
    <r>
      <t>Objetivo estratégico:</t>
    </r>
    <r>
      <rPr>
        <sz val="11"/>
        <rFont val="Calibri"/>
        <family val="2"/>
        <scheme val="minor"/>
      </rPr>
      <t xml:space="preserve"> </t>
    </r>
  </si>
  <si>
    <t>Impulsar el reconocimiento, conciliación, redistribución, reducción y corresponsabilidad del trabajo doméstico y de cuidados en los hogares, las comunidades y los ámbitos públicos hacia una organización más justa de los mismos con el propósito de elevar la calidad de vida y descargar la carga global de trabajo de las mujeres.</t>
  </si>
  <si>
    <t>Promover la autonomía física y económica de las personas con discapacidad y personas adultas mayores.</t>
  </si>
  <si>
    <t>Impulsar una estrategia amplia de comunicación y campañas orientadas a valorizar el trabajo doméstico y de cuidados en todos los ámbitos destacando su aporte a la sostenibilidad de una vida digna.</t>
  </si>
  <si>
    <t>Promover un uso y distribución más justa del tiempo social para acortar la brecha de desigualdad de tiempo en las mujeres que incluya sistemas de transporte público seguro, eficiente y que permita conciliar la vida personal, familiar y laboral.</t>
  </si>
  <si>
    <t>Impulsar estrategias orientadas a redistribuir el trabajo de cuidados entre hombres y mujeres en las familias.</t>
  </si>
  <si>
    <t>Promover la corresponsabilidad de los cuidados entre los hogares, las comunidades, las organizaciones sociales y los servicios públicos.</t>
  </si>
  <si>
    <t>Impulsar e innovar en la investigación y generación de datos relativos a las demandas y satisfacción de cuidados en la Ciudad de México y el nexo permanente entre trabajo remunerado y trabajo no remunerado dentro y fuera del hogar.</t>
  </si>
  <si>
    <t>Impulsar una estrategia amplia de descentralización de los servicios de cuidados intergeneracionales como centros de día.</t>
  </si>
  <si>
    <t>Desarrollar una estrategia a mediano y largo plazo de desarrollo y urbanización de la ciudad desde una perspectiva de género, sustentable y que coloque al centro el cuidado y calidad de vida de las personas.</t>
  </si>
  <si>
    <t>Medio ambiente sano y sustentable</t>
  </si>
  <si>
    <t>Realizar las acciones necesarias para proteger, restablecer y procurar un medio ambiente sano; combatir el cambio climático y sus efectos sobre mujeres y niñas/os; promoviendo a su vez la disponibilidad, saneamiento y gestión sostenible del agua para redistribuir equitativamente esa responsabilidad entre mujeres y hombres.</t>
  </si>
  <si>
    <t>Integrar las experiencias, necesidades e intereses de las mujeres en la planeación e implementación de proyectos de gestión integral de riesgos de desastres.</t>
  </si>
  <si>
    <t>Fomentar el usufructo de los recursos de manera sustentable y corresponsable, desmitificando que las mujeres son las únicas responsables de las acciones de conservación.</t>
  </si>
  <si>
    <t>Integrar a las mujeres a las acciones de mitigación como gestoras de proyectos de energía solar, biogas, agua, captura de carbono, restauración y conservación ambiental y gestión de riesgos.</t>
  </si>
  <si>
    <t>Integrar la perspectiva de género y sustentabilidad ambiental a los modelos de desarrollo económico.</t>
  </si>
  <si>
    <t>Respaldar la participación activa de las mujeres en la conservación de áreas protegidas.</t>
  </si>
  <si>
    <t>Impulsar una cultura de prevención, gestión, atención e intervención oportuna sobre riesgo de desastres con perspectiva de género.</t>
  </si>
  <si>
    <t>Diseño de indicadores de género y medio ambiente para la Ciudad de México.</t>
  </si>
  <si>
    <t>Género y Ciudad</t>
  </si>
  <si>
    <t>Garantizar la alineación e inclusión de la perspectiva de género, generación y sustentabilidad ambiental en los planes, programas y proyectos estratégicos en materia de ciudad.</t>
  </si>
  <si>
    <t>Integrar las experiencias, necesidades e intereses de las mujeres y niñas en la planeación, implementación y evaluación de proyectos en materia de planeación urbana, movilidad, ordenamiento territorial e intervención del espacio público.</t>
  </si>
  <si>
    <t>Conformar un registro actualizado sobre los patrones de movilidad de mujeres y niñas con perspectiva de género, con énfasis en la movilidad del cuidado, movilidad segura, movilidad activa y sustentable, como insumo principal para la toma de decisiones en materia de movilidad, planeación urbana, ordenamiento territorial y espacio público</t>
  </si>
  <si>
    <t>Garantizar el acceso, desplazamiento, tránsito y llegada de las mujeres y niñas por la ciudad a través de aumentar las condiciones de accesibilidad, seguridad personal y vial, comodidad, eficiencia, calidad e igualdad en los diversos modos de transporte, así como en el espacio público, con visión metropolitana y énfasis a escala barrial.</t>
  </si>
  <si>
    <t>Implementar y evaluar de manera integral y periódica los protocolos de respuesta efectiva ante casos de violencia sexual hacia mujeres y niñas de todos los modos de transporte público, concesionado y servicios de aplicación en la Ciudad de México.</t>
  </si>
  <si>
    <t>Informar, capacitar y formar de manera continua, progresiva y especializada a quienes integran los sectores de movilidad, seguridad, ordenamiento territorial, participación ciudadana, vivienda y espacio público, sobre el impacto de las desigualdades estructurales, prácticas culturales, causas y efectos diferenciados de las problemáticas y desigualdad que enfrentan las mujeres y niñas en la ciudad, con énfasis en las que integran grupos prioritarios</t>
  </si>
  <si>
    <t>Garantizar la paridad de género y cultura institucional que fortalezca la igualdad sustantiva, la no violencia y no discriminación hacia las mujeres que trabajan en los sectores vinculados a la movilidad, planeación urbana, ordenamiento territorial, espacio público, seguridad, participación ciudadana, entre otros.</t>
  </si>
  <si>
    <t>Potenciar la participación integral de mujeres y hombres de todas edades y condiciones como agentes activos para la promoción del derecho a la Ciudad, comunidades incluyentes, seguras y en paz.</t>
  </si>
  <si>
    <t>Promover y evaluar campañas de comunicación sobre el derecho a la ciudad de mujeres y niñas, con énfasis en mujeres de grupos de atención prioritaria.</t>
  </si>
  <si>
    <t>Impulsar mecanismos de regulación, supervisión y sanción de productos audiovisuales o sonoros en el espacio y transporte público y concesionado, que denigren la imagen de las mujeres y niñas, incite al odio, la violencia o la discriminación en su contra.</t>
  </si>
  <si>
    <t>Impulsar una política habitacional con perspectiva de género que favorezca el derecho a la vivienda digna, la cohesión social, el desarrollo sustentable y la disminución de las desigualdades.</t>
  </si>
  <si>
    <t>Garantizar que la acción pública orientada a hacer de la Ciudad de México un entorno seguro, solidario, incluyente y de Bienestar, beneficia a todas las mujeres sobre todo aquellas integrantes de grupos prioritarios y en condiciones de mayor vulnerabilidad.</t>
  </si>
  <si>
    <t>Construir Indicadores de Género y Ciudad en sus diversos tipos y alcances: indicadores de gestión, resultados, impacto; indicadores de línea base, alineados a ODS.</t>
  </si>
  <si>
    <t>E1.</t>
  </si>
  <si>
    <t>E2.</t>
  </si>
  <si>
    <t>E3.</t>
  </si>
  <si>
    <t>E4.</t>
  </si>
  <si>
    <t>E5.</t>
  </si>
  <si>
    <t>E6.</t>
  </si>
  <si>
    <t>E7.</t>
  </si>
  <si>
    <t>E8.</t>
  </si>
  <si>
    <t>E9.</t>
  </si>
  <si>
    <t>E10.</t>
  </si>
  <si>
    <t>E1. Garantía de derechos humanos plenos de niñas y mujeres</t>
  </si>
  <si>
    <t>E2. Vida libre de violencia para las niñas y mujeres</t>
  </si>
  <si>
    <t>E5. Garantizar una salud y bienestar integral de niñas y mujeres</t>
  </si>
  <si>
    <t>E6. Cultura en el centro del desarrollo de niñas y mujeres</t>
  </si>
  <si>
    <t>E3. Acceso a la justicia de niñas y mujeres</t>
  </si>
  <si>
    <t>E4. Educación como vía para el empoderamiento de niñas y mujeres</t>
  </si>
  <si>
    <t>E7. Autonomía económica de las mujeres</t>
  </si>
  <si>
    <t>E8. Corresponsabilidad en el cuidado</t>
  </si>
  <si>
    <t>E9. Medio ambiente sano y sustentable</t>
  </si>
  <si>
    <t>E10. Género y Ciudad</t>
  </si>
  <si>
    <t>Grupos</t>
  </si>
  <si>
    <t>1.1 Garantizar en el marco de los Derecho Humanos y la CEDAW, los derechos de las mujeres, jóvenes y niñas de la Ciudad.</t>
  </si>
  <si>
    <t xml:space="preserve">1.2 Impulso y acompañamiento al Congreso de la Ciudad de México en la agenda legislativa para el avance de los derechos humanos de las mujeres y en la armonización de las leyes secundarias derivadas de la Constitución de la Ciudad de México que transversalice la perspectiva de género. </t>
  </si>
  <si>
    <t>1.3 Integrar el enfoque de género, interculturalidad, interés superior de la niñez y marco de derechos humanos en toda la actividad institucional para garantizar la accesibilidad de las mujeres a programas, y servicios institucionales.</t>
  </si>
  <si>
    <t>1.4 Promover la imagen de las mujeres como sujetas de derechos en los distintos ámbitos de la vida social (escolar, laboral, familiar, económico y político).</t>
  </si>
  <si>
    <t>1.5 Establecer los diagnósticos pertinentes para diseñar las acciones afirmativas que garanticen la participación de las mujeres en los espacios públicos de representación y su promoción en las dependencias de gobierno y en la iniciativa privada.</t>
  </si>
  <si>
    <t>1.6 Usar las medidas especiales y de carácter temporal para disminuir las brechas de género y la subrepresentación de las mujeres en el espacio público.</t>
  </si>
  <si>
    <t>1.7 Detener la criminalización de mujeres y niñas migrantes.</t>
  </si>
  <si>
    <t>1.8 Incentivar la formación, participación y representación política de las mujeres.</t>
  </si>
  <si>
    <t>1.9 Implementar medidas no privativas de la libertad en el caso de mujeres imputadas y/o niñas y adolescentes, entre 12 y 17 años 11 meses, en conflicto con la ley en la Ciudad de México.</t>
  </si>
  <si>
    <t>2.1 Fortalecer el Modelo Integral de prevención, atención, intervención y sanción de todo tipo y modalidades de violencia contra mujeres y niñas.</t>
  </si>
  <si>
    <t>2.2 Erradicar de feminicidios.</t>
  </si>
  <si>
    <t>2.3 Acciones para erradicar la violencia familiar a nivel de los hogares, especialmente aquella contra niñas, niños, mujeres y personas adultas mayores.</t>
  </si>
  <si>
    <t>2.4 Erradicar el matrimonio infantil, precoz y forzado.</t>
  </si>
  <si>
    <t>2.5 Prevenir la violencia en el noviazgo.</t>
  </si>
  <si>
    <t>2.6 Erradicar la violencia y el abandono de mujeres mayores de edad y con discapacidad.</t>
  </si>
  <si>
    <t>2.7 Prevenir y atender a la violencia comunitaria.</t>
  </si>
  <si>
    <t>2.8 Prevenir, atender y sancionar al acoso sexual en el transporte público.</t>
  </si>
  <si>
    <t>2.9 Combatir la violencia digital contra niñas y mujeres.</t>
  </si>
  <si>
    <t>2.1 Fortalecer el Protocolo Alerta Ámber.</t>
  </si>
  <si>
    <t>2.11 Actualizar e implementar el Protocolo Alba para la búsqueda inmediata de mujeres y niñas desaparecidas.</t>
  </si>
  <si>
    <t>2.12 Erradicar a todo tipo de explotación sexual de niñas y mujeres.</t>
  </si>
  <si>
    <t>2.13 Erradicar a la Trata de niñas y mujeres en todas sus modalidades.</t>
  </si>
  <si>
    <t>2.14 Incluir consideraciones éticas y de seguridad para la investigación y la atención integral de la violencia contra las mujeres y las niñas.</t>
  </si>
  <si>
    <t>2.15 Combate a la violencia política contra las mujeres.</t>
  </si>
  <si>
    <t>2.16 Visibilizar la violencia contra mujeres periodistas y defensoras de derechos humanos e implementar los protocolos para su protección.</t>
  </si>
  <si>
    <t>2.17 Combate a la violencia obstétrica en el sector salud.</t>
  </si>
  <si>
    <t>2.18 Prevención, atención de violencia contra mujeres de la comunidad LGBTTTI.</t>
  </si>
  <si>
    <t>2.19 Promoción de masculinidades desde una cultura de paz y no violencia contra las niñas y mujeres.</t>
  </si>
  <si>
    <t>2.2 Diseño de indicadores especiales para la medición eficaz de todos los tipos y modalidades de violencia contra las niñas y mujeres.</t>
  </si>
  <si>
    <t>2.21 Promoción de una cultura y educación para la paz como estrategia de prevención de la violencia</t>
  </si>
  <si>
    <t>2.22 Fortalecer los sistemas de registro y seguimiento a los casos de violencia contra las niñas y mujeres.</t>
  </si>
  <si>
    <t>3.1 Armonizar las leyes secundarias y otros instrumentos jurídicos que derivan de la Constitución Política de la Ciudad de México en materia de acceso a la justicia y perspectiva de género en el marco de los Derechos Humanos de las mujeres.</t>
  </si>
  <si>
    <t>3.2 Integrar el enfoque de género, derechos humanos e interculturalidad en las actividades institucionales de los entes de seguridad pública, procuración y administración de justicia para garantizar el acceso a la justicia de las mujeres.</t>
  </si>
  <si>
    <t>3.3 Capacitar en materias de derechos de las mujeres y niñas y la igualdad sustantiva, de manera sistemática y obligatoria a autoridades y personas servidoras públicas de juzgados, fiscalías, defensoría pública, asesoría pública, abogadas y abogados, agentes de policía de seguridad pública en todas sus corporaciones y agentes de policía de investigación, así como otros funcionarios encargados de hacer cumplir la ley, con el fin de erradicar tratos discriminatorios hacia las mujeres y niñas.</t>
  </si>
  <si>
    <t>3.4 Instrumentar mecanismos de coordinación interinstitucional entre la Secretaría de las Mujeres y la Fiscalía General de Justicia para brindar orientación y asesoría jurídica especializada que facilite los procesos de denuncia, apertura de carpeta de investigación u otros procesos alternos que resuelvan la problemática de violencia de las mujeres;</t>
  </si>
  <si>
    <t>3.5 Generar y difundir información veraz, confiable y amigable sobre los recursos legales para conocimiento y uso de las mujeres víctimas de la violencia de género, particularmente en lenguas indígenas y formatos accesibles para las mujeres con discapacidad y otras condiciones.</t>
  </si>
  <si>
    <t>3.6 Promover orientación y asistencia jurídica gratuita destinada a facilitar el acceso a la justicia de las mujeres que viven en zonas rurales y remotas en las alcaldías de la Ciudad de México.</t>
  </si>
  <si>
    <t>3.7 Promover el acceso a la justicia plena y autónoma a las personas con discapacidad múltiple.</t>
  </si>
  <si>
    <t>3.8 Impulsar el diseño e instrumentación efectiva de protocolos de prevención, atención, sanción y erradicación del acoso y hostigamiento sexual en todos los entes públicos de la Ciudad de México.</t>
  </si>
  <si>
    <t>3.9 Diseñar e implementar estrategias integrales e interinstitucionales para garantizar el acceso a la justicia de las mujeres indígenas, afro mexicanas, migrantes y refugiadas.</t>
  </si>
  <si>
    <t>3.1 Formar sistemática y obligatoriamente de capacidades para juezas y jueces, fiscales, personas defensoras/es públicos, abogados/as, cuerpos policiacos y otros agentes del orden para respetar los derechos humanos de las mujeres.</t>
  </si>
  <si>
    <t>3.11 Incluir consideraciones éticas y de seguridad para la investigación y para la atención integral de la violencia contra las mujeres y las niñas.</t>
  </si>
  <si>
    <t>3.12 Brindar información científica y pertinente sobre el acceso a la interrupción legal del embarazo en los servicios de la SEDESA y agencias del Ministerio Público.</t>
  </si>
  <si>
    <t>3.13 Promover la tramitación de medidas de protección de emergencia en materia familiar y penal que contempla la Ley de Acceso de las Mujeres a una vida Libre de Violencia de la Ciudad de México, a cargo de todos los entes públicos que atienden las mujeres (FGJ, Consejería Jurídica, DIF, Secretaría de las Mujeres).</t>
  </si>
  <si>
    <t>3.14 Evaluar los Protocolos de Alerta AMBER y el Protocolo Alba, para la búsqueda de las mujeres y niñas y niñas desaparecidas, y se adopten políticas y acciones más eficaces.</t>
  </si>
  <si>
    <t>3.15 Fortalecer los Sistemas de Registro con datos desagregados por sexo en los entes de seguridad y procuración de justicia.</t>
  </si>
  <si>
    <t>3.16 Fortalecer la aplicación del instrumentos de valorización de riesgo feminicida establecida en el Sistema para la Identificación y Atención del Riesgo Feminicida</t>
  </si>
  <si>
    <t>4.1 Garantizar el acceso de las niñas a la educación de calidad en todos los niveles</t>
  </si>
  <si>
    <t>4.2 Eliminar el sexismo en los procesos de enseñanza-aprendizaje en todos los niveles.</t>
  </si>
  <si>
    <t>4.3 Modificar los estereotipos referentes a las habilidades y capacidades de mujeres y hombres en contenidos educativos y en la orientación vocacional.</t>
  </si>
  <si>
    <t>4.4 Garantizar el acceso, permanencia y eficiencia terminal de jóvenes embarazadas. Injuve, UACM, SEMujeres</t>
  </si>
  <si>
    <t>4.5 Revisar y armonizar protocolos de atención a la violencia y acoso sexual en las escuelas en materia administrativa, laboral y penal.</t>
  </si>
  <si>
    <t>4.6 Prevención y atención a la violencia escolar contra mujeres y niñas.</t>
  </si>
  <si>
    <t>4.7 Acceso de las mujeres a internet y las nuevas tecnologías para tener acceso a la información y acortar la brecha digital.</t>
  </si>
  <si>
    <t>4.8 Promover las ciberescuelas como una opción para la actualización, profesionalización de mujeres jóvenes, adultas y mayores</t>
  </si>
  <si>
    <t>4.9 Garantizar espacios incluyentes y de acceso universal para niñas y mujeres indígenas, afro mexicanas y afrodescendientes.</t>
  </si>
  <si>
    <t>4.1 Garantizar espacios incluyentes y de acceso universal para niñas y mujeres con discapacidad</t>
  </si>
  <si>
    <t>4.11 Combatir los estereotipos discriminatorios y las barreras estructurales que se reproducen en las aulas y pueden disuadir a las niñas de avanzar más allá́ de la educación secundaria</t>
  </si>
  <si>
    <t>4.12 Capacitar al personal administrativo, técnico y docente en perspectiva de género</t>
  </si>
  <si>
    <t>4.13 Promover la corresponsabilidad social comunitaria en la gestión educativa con participación activa de mujeres y niñas.</t>
  </si>
  <si>
    <t>4.14 Fortalecer la información y prevención de EIS en el currículum y planes de estudios</t>
  </si>
  <si>
    <t>4.15 Identificar y combatir los obstáculos que impiden a las niñas avanzar en los niveles educativos y promover su acceso a áreas STEM.</t>
  </si>
  <si>
    <t>4.16 Vinculación del sector educativo y productivo orientado a la inserción de mujeres en profesiones y oficios no tradicionales</t>
  </si>
  <si>
    <t>4.17 Capacitar al personal administrativo, técnico y docente en perspectiva de género</t>
  </si>
  <si>
    <t>5.1 Acceso universal a servicios de salud gratuitos, de calidad y con oportunidad, de acuerdo con las necesidades de las mujeres y las niñas.</t>
  </si>
  <si>
    <t>5.2 Atención integral de enfermedades crónicas en mujeres</t>
  </si>
  <si>
    <t>5.3 Prevención de la mortalidad materna</t>
  </si>
  <si>
    <t>5.4 Prevención y atención integral de embarazo en adolescentes y retraso del segundo embarazo.</t>
  </si>
  <si>
    <t>5.5 Promoción y atención integral de la salud sexual de adolescentes y mujeres</t>
  </si>
  <si>
    <t>5.6 Promoción de la salud reproductiva de mujeres</t>
  </si>
  <si>
    <t>5.7 Promover la autonomía física de las mujeres</t>
  </si>
  <si>
    <t>5.8 Información puntual sobre el uso consensuado de anticonceptivos y métodos acordes con los grupos etarios.</t>
  </si>
  <si>
    <t>5.9 Garantizar la atención oportuna y de calidad a mujeres y niñas víctimas de violencia física y psicológica</t>
  </si>
  <si>
    <t>5.1 Integrar a las trabajadoras del hogar, migrantes y refugiadas al sistema de salud.</t>
  </si>
  <si>
    <t>5.11 Diseñar estrategias de prevención integrales sobre enfermedades crónico degenerativas en mujeres trabajadoras del hogar.</t>
  </si>
  <si>
    <t>5.12 Eliminar prácticas discriminatorias en la atención y tratamientos médicos en personas trans e intersexuales.</t>
  </si>
  <si>
    <t>5.13 Integrar a los hombres jóvenes en las estrategias de prevención del embarazo en adolescentes</t>
  </si>
  <si>
    <t>5.14 Difundir el derecho a la ILE y garantizar el acceso al aborto seguro, voluntario y gratuito, y a los servicios de atención postaborto.</t>
  </si>
  <si>
    <t>5.15 Erradicación de la violencia obstétrica en los servicios de salud públicos y privados</t>
  </si>
  <si>
    <t>5.16 Información, prevención y atención integral y oportuna de la salud mental de niñas y mujeres</t>
  </si>
  <si>
    <t>5.17 Prevención y atención de consumo y adicciones en adolescentes y mujeres jóvenes</t>
  </si>
  <si>
    <t>5.18 Atención integral libre de discriminación a mujeres con discapacidades</t>
  </si>
  <si>
    <t>5.19 Garantizar servicios de atención sanitaria, atención obstétrica y ginecológica para mujeres en el sistema penitenciario</t>
  </si>
  <si>
    <t>5.2 Impulsar programas deportivos que promuevan la amplia participación de niñas y mujeres de todas las edades.</t>
  </si>
  <si>
    <t>5.21 Promover la capacitación del personal de salud en la aplicación de la Norma Oficial Mexicana NOM-046-SSA2-2005. Violencia Familiar, Sexual y Contra las Mujeres. Criterios para la Prevención y Atención, y ampliar la cobertura de los servicios de salud y aplicación del protocolo de dicha norma en coordinación efectiva con FGJ, SSC, DIF, y SIBISO.</t>
  </si>
  <si>
    <t>5.22 Fortalecer el entrenamiento del personal de salud desde una perspectiva de género y derechos humanos con el fin de incrementar la calidad de la atención a las mujeres, jóvenes y niñas.</t>
  </si>
  <si>
    <t>5.23 Promover que las personas cuidadoras accedan a servicios de salud, sin discriminación, de tal forma que en todo momento se garantice su equilibrio biológico, psicológico y social para el ejercicio de las labores asociadas al cuidado.</t>
  </si>
  <si>
    <t>5.24 Fortalecer que las niñas y mujeres con discapacidad accedan a servicios de salud, sin discriminación, incluidos los relacionados con la prevención, la rehabilitación y la atención médica y que, además, puedan expresar libremente su opinión acerca de la relación con las y los profesionales de la salud</t>
  </si>
  <si>
    <t>6.1 Fortalecer y ampliar la infraestructura de eventos culturales de manera que se garantice el acceso universal y seguro a niñas, jóvenes y mujeres.</t>
  </si>
  <si>
    <t>6.2 Fomentar el acceso, control, producción y gestión de las mujeres al desarrollo cultural de la Ciudad de México.</t>
  </si>
  <si>
    <t>6.3 Diseñar estrategias para garantizar la participación de niñas, jóvenes y mujeres como artistas, protagonistas, gestoras, directoras, convocantes y productoras de eventos culturales.</t>
  </si>
  <si>
    <t>6.4 Promover los espacios públicos y comunitarios como industrias creativas sociales incluyentes.</t>
  </si>
  <si>
    <t>6.5 Implementar una estrategia integral de intervención cultural como detonador del desarrollo local igualitario.</t>
  </si>
  <si>
    <t>6.6 Integrar en el diseño de la intervención cultural de la Ciudad de México la perspectiva de género y considerar todos los grupos de atención prioritaria.</t>
  </si>
  <si>
    <t>6.7 Garantizar la participación activa de niñas y mujeres con discapacidad en todas las disciplinas y espacios culturales.</t>
  </si>
  <si>
    <t>6.8 Promover la participación de niñas y mujeres de todas las edades y condiciones en las disciplinas culturales.</t>
  </si>
  <si>
    <t>6.9 Considerar en la planeación y desarrollo de actividades culturales el uso del tiempo de las mujeres y sus familias.</t>
  </si>
  <si>
    <t>6.1 Fortalecer que dentro de los recursos financieros de las actividades culturales se establezcan criterios para el cierre de brechas de género.</t>
  </si>
  <si>
    <t>6.11 Descentralizar la planeación de actividades culturales y generar propuestas en las 16 alcaldías.</t>
  </si>
  <si>
    <t>6.12 Posicionar las contribuciones culturales de las mujeres en diversas disciplinas mediante actividades colectivas y participativas.</t>
  </si>
  <si>
    <t>6.13 Visibilizar y promover los aportes de las mujeres en el desarrollo de las culturas, desde un enfoque de interculturalidad.</t>
  </si>
  <si>
    <t>6.14 Impulsar indicadores de cultura e igualdad de género.</t>
  </si>
  <si>
    <t>7.1 Ampliar las oportunidades de trabajo formal y estable de mujeres acortando la brecha salarial.</t>
  </si>
  <si>
    <t>7.2 Reducir las condiciones precarias y la carga global de trabajo de las mujeres.</t>
  </si>
  <si>
    <t>7.3 Procurar el trabajo formal de las trabajadoras remuneradas del hogar.</t>
  </si>
  <si>
    <t>7.4 Considerar el uso del tiempo de las mujeres en la Ciudad para la elaboración de iniciativas y convocatorias para trabajar.</t>
  </si>
  <si>
    <t>7.5 Impulsar garantías de formalización del trabajo del hogar remunerado.</t>
  </si>
  <si>
    <t>7.6 Erradicación de estereotipos de género y criterios sexistas del diseño de perfiles para puestos de trabajo.</t>
  </si>
  <si>
    <t>7.7 Impulsar proyectos de servicios de cuidados para personas dependientes en las iniciativas de autoempleo con mujeres.</t>
  </si>
  <si>
    <t>7.8 Promover que las personas cuidadoras accedan a modalidades de empleo formal, con condiciones y horarios adecuados, que les permitan incorporarse, sin discriminación, a los circuitos productivos.</t>
  </si>
  <si>
    <t>7.9 Impulsar la participación amplia y activa de las mujeres en la economía social mediante el desarrollo de programas de capacitación, campañas de promoción, apoyo financiero, técnico y organizativo para el establecimiento y continuidad de organizaciones cooperativas que garanticen el acceso de las mujeres al trabajo digno.</t>
  </si>
  <si>
    <t>7.1 En las convocatorias de oportunidades laborales establecer acciones afirmativas para mujeres jóvenes, indígenas, afrodescendientes y mayores de 50 años de edad.</t>
  </si>
  <si>
    <t>7.11 Promover la reglamentación para que el sector público, privado y organizaciones diseñen alternativas de cuidados orientadas a satisfacer las necesidades de las mujeres y hombres trabajadores con responsabilidades de cuidado en sus hogares.</t>
  </si>
  <si>
    <t>7.12 Promover la profesionalización y capacitación para el trabajo de mujeres jóvenes y mayores.</t>
  </si>
  <si>
    <t>7.13 Impulsar estrategias de descentralización del empleo, fortaleciendo las oportunidades laborales en las 16 Alcaldías.</t>
  </si>
  <si>
    <t>7.14 Diseñar estrategias para que las personas cuidadas puedan ejercer su derecho al trabajo, sin discriminación, en condiciones de seguridad y con los apoyos y adaptaciones que les permitan contribuir con su talento y capacidades al desarrollo social.</t>
  </si>
  <si>
    <t>8.1 Armonización de las leyes secundarias desde una perspectiva de género y derechos humanos para la creación progresiva del sistema de cuidados estipulado en el Artículo 9 Inciso B de la Constitución Política de la Ciudad de México.</t>
  </si>
  <si>
    <t>8.2 Impulso al Sistema Integral de Cuidados orientado al bienestar y promoción de la vida digna de las personas con la participación activa de las personas con algún grado o condición de dependencia, de las personas responsables de su cuidado y las organizaciones especialistas en el estudio y/o trabajo de cuidados.</t>
  </si>
  <si>
    <t>8.3 Procurar centros de educación y desarrollo como espacios también de cuidado para niñas/os de primera infancia.</t>
  </si>
  <si>
    <t>8.4 Combate a la pobreza alimentaria, patrimonial y de capacidades en mujeres y niñas.</t>
  </si>
  <si>
    <t>8.5 Alineación de las políticas de asistencia social al enfoque de derecho a una vida digna y el derecho al cuidado.</t>
  </si>
  <si>
    <t>8.6 Promover la autonomía física y económica de las personas con discapacidad y personas adultas mayores.</t>
  </si>
  <si>
    <t>8.7 Impulsar una estrategia amplia de comunicación y campañas orientadas a valorizar el trabajo doméstico y de cuidados en todos los ámbitos destacando su aporte a la sostenibilidad de una vida digna.</t>
  </si>
  <si>
    <t>8.8 Promover un uso y distribución más justa del tiempo social para acortar la brecha de desigualdad de tiempo en las mujeres que incluya sistemas de transporte público seguro, eficiente y que permita conciliar la vida personal, familiar y laboral.</t>
  </si>
  <si>
    <t>8.9 Reconocer el valor social y económico del trabajo doméstico y de cuidados no remunerado.</t>
  </si>
  <si>
    <t>8.1 Impulsar estrategias orientadas a redistribuir el trabajo de cuidados entre hombres y mujeres en las familias.</t>
  </si>
  <si>
    <t>8.11 Promover la corresponsabilidad de los cuidados entre los hogares, las comunidades, las organizaciones sociales y los servicios públicos.</t>
  </si>
  <si>
    <t>8.12 Diseño de indicadores de género para la medición el uso del tiempo y la distribución del trabajo doméstico y de cuidados en la Ciudad de México.</t>
  </si>
  <si>
    <t>8.13 Impulsar e innovar en la investigación y generación de datos relativos a las demandas y satisfacción de cuidados en la Ciudad de México y el nexo permanente entre trabajo remunerado y trabajo no remunerado dentro y fuera del hogar.</t>
  </si>
  <si>
    <t>8.14 Provisión de servicio de cuidados en los niveles de educación media superior y superior, para posibilitar la inclusión de madres jóvenes.</t>
  </si>
  <si>
    <t>8.15 Impulsar una estrategia amplia de descentralización de los servicios de cuidados intergeneracionales como centros de día.</t>
  </si>
  <si>
    <t>8.16 Desarrollar una estrategia a mediano y largo plazo de desarrollo y urbanización de la ciudad desde una perspectiva de género, sustentable y que coloque al centro el cuidado y calidad de vida de las personas.</t>
  </si>
  <si>
    <t>8.17 Caracterización y mapeo de las necesidades prioritarias de cuidados en la Ciudad de México por grupos de población, a nivel de territorio, servicios de cuidado e infraestructura urbana.</t>
  </si>
  <si>
    <t>9.1 Los datos de Diagnósticos, diseño, implementación y evaluación de planes, programas y proyectos públicos sobre medio ambiente, conservación y restauración de biodiversidad, cambio climático, gestión de riesgos y manejo de desastres deberán estar desagregados por sexo y con trasnversalidad de la perspectiva de género.</t>
  </si>
  <si>
    <t>9.2 Promover los derechos de las mujeres para el acceso, gestión, control, uso y manejo de recursos como la tierra, el agua, etc..</t>
  </si>
  <si>
    <t>9.3 Integrar las experiencias, necesidades e intereses de las mujeres en la planeación e implementación de proyectos de gestión integral de riesgos de desastres.</t>
  </si>
  <si>
    <t>9.4 Fomentar el usufructo de los recursos de manera sustentable y corresponsable, desmitificando que las mujeres son las únicas responsables de las acciones de conservación.</t>
  </si>
  <si>
    <t>9.5 Integrar a las mujeres a las acciones de mitigación como gestoras de proyectos de energía solar, biogas, agua, captura de carbono, restauración y conservación ambiental y gestión de riesgos.</t>
  </si>
  <si>
    <t>9.6 Integrar la perspectiva de género y sustentabilidad ambiental a los modelos de desarrollo económico.</t>
  </si>
  <si>
    <t>9.7 Respaldar la participación activa de las mujeres en la conservación de áreas protegidas.</t>
  </si>
  <si>
    <t>9.8 Impulsar una cultura de prevención, gestión, atención e intervención oportuna sobre riesgo de desastres con perspectiva de género.</t>
  </si>
  <si>
    <t>9.9 Diseño de indicadores de género y medio ambiente para la Ciudad de México.</t>
  </si>
  <si>
    <t>10.1 Garantizar la alineación e inclusión de la perspectiva de género, generación y sustentabilidad ambiental en los planes, programas y proyectos estratégicos en materia de ciudad.</t>
  </si>
  <si>
    <t>10.2 Integrar las experiencias, necesidades e intereses de las mujeres y niñas en la planeación, implementación y evaluación de proyectos en materia de planeación urbana, movilidad, ordenamiento territorial e intervención del espacio público.</t>
  </si>
  <si>
    <t>10.3 Conformar un registro actualizado sobre los patrones de movilidad de mujeres y niñas con perspectiva de género, con énfasis en la movilidad del cuidado, movilidad segura, movilidad activa y sustentable, como insumo principal para la toma de decisiones en materia de movilidad, planeación urbana, ordenamiento territorial y espacio público</t>
  </si>
  <si>
    <t>10.4 Garantizar el acceso, desplazamiento, tránsito y llegada de las mujeres y niñas por la ciudad a través de aumentar las condiciones de accesibilidad, seguridad personal y vial, comodidad, eficiencia, calidad e igualdad en los diversos modos de transporte, así como en el espacio público, con visión metropolitana y énfasis a escala barrial.</t>
  </si>
  <si>
    <t>10.5 Implementar y evaluar de manera integral y periódica los protocolos de respuesta efectiva ante casos de violencia sexual hacia mujeres y niñas de todos los modos de transporte público, concesionado y servicios de aplicación en la Ciudad de México.</t>
  </si>
  <si>
    <t>10.6 Informar, capacitar y formar de manera continua, progresiva y especializada a quienes integran los sectores de movilidad, seguridad, ordenamiento territorial, participación ciudadana, vivienda y espacio público, sobre el impacto de las desigualdades estructurales, prácticas culturales, causas y efectos diferenciados de las problemáticas y desigualdad que enfrentan las mujeres y niñas en la ciudad, con énfasis en las que integran grupos prioritarios</t>
  </si>
  <si>
    <t>10.7 Garantizar la paridad de género y cultura institucional que fortalezca la igualdad sustantiva, la no violencia y no discriminación hacia las mujeres que trabajan en los sectores vinculados a la movilidad, planeación urbana, ordenamiento territorial, espacio público, seguridad, participación ciudadana, entre otros.</t>
  </si>
  <si>
    <t>10.8 Potenciar la participación integral de mujeres y hombres de todas edades y condiciones como agentes activos para la promoción del derecho a la Ciudad, comunidades incluyentes, seguras y en paz.</t>
  </si>
  <si>
    <t>10.9 Promover y evaluar campañas de comunicación sobre el derecho a la ciudad de mujeres y niñas, con énfasis en mujeres de grupos de atención prioritaria.</t>
  </si>
  <si>
    <t>10.1 Impulsar mecanismos de regulación, supervisión y sanción de productos audiovisuales o sonoros en el espacio y transporte público y concesionado, que denigren la imagen de las mujeres y niñas, incite al odio, la violencia o la discriminación en su contra.</t>
  </si>
  <si>
    <t>10.11 Impulsar una política habitacional con perspectiva de género que favorezca el derecho a la vivienda digna, la cohesión social, el desarrollo sustentable y la disminución de las desigualdades.</t>
  </si>
  <si>
    <t>10.12 Garantizar que la acción pública orientada a hacer de la Ciudad de México un entorno seguro, solidario, incluyente y de Bienestar, beneficia a todas las mujeres sobre todo aquellas integrantes de grupos prioritarios y en condiciones de mayor vulnerabilidad.</t>
  </si>
  <si>
    <t>10.13 Construir Indicadores de Género y Ciudad en sus diversos tipos y alcances: indicadores de gestión, resultados, impacto; indicadores de línea base, alineados a ODS.</t>
  </si>
  <si>
    <t>11.1 Acuerdos directos con los titulares de las dependencias en cuestión y los enlaces de alto nivel jerárquico y con capacidad de toma de decisiones para aplicar la perspectiva de género en el ciclo de la política pública.</t>
  </si>
  <si>
    <t>11.2 Identificar y actualizar las brechas de desigualdad por género y edad en torno al problema público que atiende cada ente público de la Ciudad de México.</t>
  </si>
  <si>
    <t>11.3 Diseñar e implementar acciones orientadas a la disminución de las brechas de desigualdad identificadas, según atribuciones y funciones.</t>
  </si>
  <si>
    <t>11.4 Articular intersectorial e interinstitucionalmente las acciones orientadas al cierre de brechas de género.</t>
  </si>
  <si>
    <t>11.5 Profundizar la apropiación del lenguaje incluyente en la cultura organizacional de los entes públicos de la Ciudad.</t>
  </si>
  <si>
    <t>11.6 Ampliar la institucionalización de la perspectiva de género y los presupuestos con PEG en los entes públicos de la Ciudad de México.</t>
  </si>
  <si>
    <t>11.7 Promover, diseñar, monitorear y evaluar políticas orientadas a garantizar la igualdad sustantiva entre mujeres y hombres a nivel de gobierno central y alcaldías.</t>
  </si>
  <si>
    <t>11.8 Diseño, seguimiento y evaluación de políticas en cada ente público con base en datos e indicadores de género.</t>
  </si>
  <si>
    <t>11.9 Implementación de la metodología para la elaboración de indicadores Nivel III ODS 5.</t>
  </si>
  <si>
    <t>11.1 Impulsar e innovar en estadísticas de género de calidad armonizando fuentes, definiciones, conceptos, muestras y métodos a escala local.</t>
  </si>
  <si>
    <t>11.11 Establecer protocolos de prevención, atención, sanción y erradicación del hostigamiento y el acoso laboral y de violencia sexual en los entes públicos que contemplen sanciones administrativas, laborales y penales.</t>
  </si>
  <si>
    <t>11.12 Implementar monitoreo de género en la gestión de programas sociales, servicios y en la estructura organizacional de la Administración del Gobierno de la Ciudad</t>
  </si>
  <si>
    <t>11.13 Ampliar y especializar la capacitación con perspectiva de género y derechos humanos de las mujeres y niñas entre las y los funcionarios de la administración pública del Gobierno de la Ciudad de México y las Alcaldías.</t>
  </si>
  <si>
    <t>11.14 Impulsar la participación de organizaciones de la sociedad civil en el seguimiento y evaluación de las acciones de gobierno en el cumplimiento de los compromisos con los tratados internacionales en materia de derechos humanos de las mujeres.</t>
  </si>
  <si>
    <t>11.15 Generar información desagregada por sexo de beneficiarias, usuarias o derechohabientes, de programas sociales y servicios que incluya grupo de pertenencia étnica, pueblos originarios, uso del tiempo de lunes a viernes y de fines de semana, rangos de edad y registrar el tipo de discapacidad.</t>
  </si>
  <si>
    <t>E1</t>
  </si>
  <si>
    <t>E2</t>
  </si>
  <si>
    <t>E3</t>
  </si>
  <si>
    <t>E4</t>
  </si>
  <si>
    <t>E5</t>
  </si>
  <si>
    <t>E6</t>
  </si>
  <si>
    <t>E7</t>
  </si>
  <si>
    <t>E8</t>
  </si>
  <si>
    <t>E9</t>
  </si>
  <si>
    <t>E10</t>
  </si>
  <si>
    <t>Progresivo</t>
  </si>
  <si>
    <t>PRECEPTO_CONSTITUCIONAL</t>
  </si>
  <si>
    <t>CP_06_A</t>
  </si>
  <si>
    <t>A la autodeterminación Personal</t>
  </si>
  <si>
    <t>Artículo 6, Apartado A</t>
  </si>
  <si>
    <t>CP_06_B</t>
  </si>
  <si>
    <t xml:space="preserve">A la Integridad </t>
  </si>
  <si>
    <t>Artículo 6, Apartado B</t>
  </si>
  <si>
    <t>CP_06_C</t>
  </si>
  <si>
    <t>A la Identidad y a la seguridad jurídica</t>
  </si>
  <si>
    <t>Artículo 6, Apartado C</t>
  </si>
  <si>
    <t>CP_06_D</t>
  </si>
  <si>
    <t>De las Familias</t>
  </si>
  <si>
    <t>Artículo 6, Apartado D</t>
  </si>
  <si>
    <t>CP_06_F</t>
  </si>
  <si>
    <t>Sexuales</t>
  </si>
  <si>
    <t>Artículo 6, Apartado E</t>
  </si>
  <si>
    <t>CP_06_G</t>
  </si>
  <si>
    <t>Reproductivos</t>
  </si>
  <si>
    <t>Artículo 6, Apartado F</t>
  </si>
  <si>
    <t>CP_06_H</t>
  </si>
  <si>
    <t>A defender los derechos humanos</t>
  </si>
  <si>
    <t>Artículo 6, Apartado G</t>
  </si>
  <si>
    <t>CP_06_I</t>
  </si>
  <si>
    <t>Al acceso a la justicia</t>
  </si>
  <si>
    <t>Artículo 6, Apartado H</t>
  </si>
  <si>
    <t>CP_06_J</t>
  </si>
  <si>
    <t>Libertad de Creencias</t>
  </si>
  <si>
    <t>Artículo 6, Apartado I</t>
  </si>
  <si>
    <t>CP_07_A</t>
  </si>
  <si>
    <t>A la buena administración</t>
  </si>
  <si>
    <t>Artículo 7, Apartado A</t>
  </si>
  <si>
    <t>CP_07_B</t>
  </si>
  <si>
    <t>Libertad de reunión y asociación</t>
  </si>
  <si>
    <t>Artículo 7, Apartado B</t>
  </si>
  <si>
    <t>CP_07_C</t>
  </si>
  <si>
    <t>Libertad de expresión</t>
  </si>
  <si>
    <t>Artículo 7, Apartado C</t>
  </si>
  <si>
    <t>CP_07_D</t>
  </si>
  <si>
    <t>A la información</t>
  </si>
  <si>
    <t>Artículo 7, Apartado D</t>
  </si>
  <si>
    <t>CP_07_E_1</t>
  </si>
  <si>
    <t>A la privacidad</t>
  </si>
  <si>
    <t>Artículo 7, Apartado E</t>
  </si>
  <si>
    <t>CP_07_E_2</t>
  </si>
  <si>
    <t>A la protección de datos personales</t>
  </si>
  <si>
    <t>CP_07_F_1</t>
  </si>
  <si>
    <t>A un Gobierno democrático</t>
  </si>
  <si>
    <t>Artículo 7, Apartado F</t>
  </si>
  <si>
    <t>CP_07_F_2</t>
  </si>
  <si>
    <t>A la participación política paritaria</t>
  </si>
  <si>
    <t>CP_08_A</t>
  </si>
  <si>
    <t>A la educación</t>
  </si>
  <si>
    <t>Artículo 8, Apartado A</t>
  </si>
  <si>
    <t>CP_08_B</t>
  </si>
  <si>
    <t>Sistema educativo local</t>
  </si>
  <si>
    <t>Artículo 8, Apartado B</t>
  </si>
  <si>
    <t>CP_08_C_1</t>
  </si>
  <si>
    <t>A la Ciencia</t>
  </si>
  <si>
    <t>Artículo 8, Apartado C</t>
  </si>
  <si>
    <t>CP_08_C_2</t>
  </si>
  <si>
    <t>A la Innovación tecnológica</t>
  </si>
  <si>
    <t>CP_08_D</t>
  </si>
  <si>
    <t>Culturales</t>
  </si>
  <si>
    <t>Artículo 8, Apartado D</t>
  </si>
  <si>
    <t>CP_08_E</t>
  </si>
  <si>
    <t>Al deporte</t>
  </si>
  <si>
    <t>Artículo 8, Apartado E</t>
  </si>
  <si>
    <t>CP_09_A</t>
  </si>
  <si>
    <t>A la vida digna</t>
  </si>
  <si>
    <t>Artículo 9, Apartado A</t>
  </si>
  <si>
    <t>CP_09_B</t>
  </si>
  <si>
    <t>Al cuidado</t>
  </si>
  <si>
    <t>Artículo 9, Apartado B</t>
  </si>
  <si>
    <t>CP_09_C_1</t>
  </si>
  <si>
    <t>A la alimentación</t>
  </si>
  <si>
    <t>Artículo 9, Apartado C</t>
  </si>
  <si>
    <t>CP_09_C_2</t>
  </si>
  <si>
    <t>A la nutrición</t>
  </si>
  <si>
    <t>CP_09_D</t>
  </si>
  <si>
    <t>A la Salud</t>
  </si>
  <si>
    <t>Artículo 9, Apartado D</t>
  </si>
  <si>
    <t>CP_09_E</t>
  </si>
  <si>
    <t>A la vivienda</t>
  </si>
  <si>
    <t>Artículo 9, Apartado E</t>
  </si>
  <si>
    <t>CP_09_F_1</t>
  </si>
  <si>
    <t>Al agua</t>
  </si>
  <si>
    <t>Artículo 9, Apartado F</t>
  </si>
  <si>
    <t>CP_09_F_2</t>
  </si>
  <si>
    <t>Al saneamiento</t>
  </si>
  <si>
    <t>CP_10_A</t>
  </si>
  <si>
    <t>Desarrollo sustentable</t>
  </si>
  <si>
    <t>Artículo 10, Apartado A</t>
  </si>
  <si>
    <t>CP_10_B</t>
  </si>
  <si>
    <t>Al trabajo</t>
  </si>
  <si>
    <t>Artículo 10, Apartado B</t>
  </si>
  <si>
    <t>CP_10_C</t>
  </si>
  <si>
    <t>De las relaciones de las instituciones públicas de la Ciudad con sus personas trabajadoras</t>
  </si>
  <si>
    <t>Artículo 10, Apartado C</t>
  </si>
  <si>
    <t>CP_10_D</t>
  </si>
  <si>
    <t>Inversión social productiva</t>
  </si>
  <si>
    <t>Artículo 10, Apartado D</t>
  </si>
  <si>
    <t>CP_10_E_1</t>
  </si>
  <si>
    <t>De las y los campesinos</t>
  </si>
  <si>
    <t>Artículo 10, Apartado E</t>
  </si>
  <si>
    <t>CP_10_E_2</t>
  </si>
  <si>
    <t>De las y los pequeños propietarios rurales</t>
  </si>
  <si>
    <t>CP_12</t>
  </si>
  <si>
    <t>Uso y usufructo pleno y equitativo de la Ciudad</t>
  </si>
  <si>
    <t>Artículo 12</t>
  </si>
  <si>
    <t>CP_13_A</t>
  </si>
  <si>
    <t>A un medio ambiente sano</t>
  </si>
  <si>
    <t>Artículo 13, Apartado A</t>
  </si>
  <si>
    <t>CP_13_B</t>
  </si>
  <si>
    <t>Protección de los animales</t>
  </si>
  <si>
    <t>Artículo 13, Apartado B</t>
  </si>
  <si>
    <t>CP_13_C</t>
  </si>
  <si>
    <t>A la vía pública</t>
  </si>
  <si>
    <t>Artículo 13, Apartado C</t>
  </si>
  <si>
    <t>CP_13_D</t>
  </si>
  <si>
    <t>Al espacio público</t>
  </si>
  <si>
    <t>Artículo 13, Apartado D</t>
  </si>
  <si>
    <t>CP_13_E</t>
  </si>
  <si>
    <t>A la movilidad</t>
  </si>
  <si>
    <t>Artículo 13, Apartado F</t>
  </si>
  <si>
    <t>CP_13_F</t>
  </si>
  <si>
    <t>Al tiempo libre</t>
  </si>
  <si>
    <t>Artículo 13, Apartado G</t>
  </si>
  <si>
    <t>CP_14_A_1</t>
  </si>
  <si>
    <t>A la seguridad urbana</t>
  </si>
  <si>
    <t>Artículo 14, Apartado A</t>
  </si>
  <si>
    <t>CP_14_A_2</t>
  </si>
  <si>
    <t>A la protección civil</t>
  </si>
  <si>
    <t>CP_14_B_1</t>
  </si>
  <si>
    <t>A la seguridad ciudadana</t>
  </si>
  <si>
    <t>Artículo 14, Apartado B</t>
  </si>
  <si>
    <t>CP_14_B_2</t>
  </si>
  <si>
    <t>A la prevención de la violencia</t>
  </si>
  <si>
    <t>URG</t>
  </si>
  <si>
    <t>DENOMINACIÓN</t>
  </si>
  <si>
    <t>01C001</t>
  </si>
  <si>
    <t>01CD03</t>
  </si>
  <si>
    <t>01CD06</t>
  </si>
  <si>
    <t>01P0ES</t>
  </si>
  <si>
    <t>02C001</t>
  </si>
  <si>
    <t>02CDBP</t>
  </si>
  <si>
    <t>02OD04</t>
  </si>
  <si>
    <t>02OD06</t>
  </si>
  <si>
    <t>02PDAV</t>
  </si>
  <si>
    <t>02PDDP</t>
  </si>
  <si>
    <t>02CD01</t>
  </si>
  <si>
    <t>Alcaldía Álvaro Obregón</t>
  </si>
  <si>
    <t>02CD02</t>
  </si>
  <si>
    <t>Alcaldía Azcapotzalco</t>
  </si>
  <si>
    <t>02CD03</t>
  </si>
  <si>
    <t>Alcaldía Benito Juárez</t>
  </si>
  <si>
    <t>02CD04</t>
  </si>
  <si>
    <t>Alcaldía Coyoacán</t>
  </si>
  <si>
    <t>02CD05</t>
  </si>
  <si>
    <t>Alcaldía Cuajimalpa de Morelos</t>
  </si>
  <si>
    <t>02CD06</t>
  </si>
  <si>
    <t>Alcaldía Cuauhtémoc</t>
  </si>
  <si>
    <t>02CD07</t>
  </si>
  <si>
    <t>Alcaldía Gustavo A. Madero</t>
  </si>
  <si>
    <t>02CD08</t>
  </si>
  <si>
    <t>Alcaldía Iztacalco</t>
  </si>
  <si>
    <t>02CD09</t>
  </si>
  <si>
    <t>Alcaldía Iztapalapa</t>
  </si>
  <si>
    <t>02CD10</t>
  </si>
  <si>
    <t>Alcaldía La Magdalena Contreras</t>
  </si>
  <si>
    <t>02CD11</t>
  </si>
  <si>
    <t>Alcaldía Miguel Hidalgo</t>
  </si>
  <si>
    <t>02CD12</t>
  </si>
  <si>
    <t>Alcaldía Milpa Alta</t>
  </si>
  <si>
    <t>02CD13</t>
  </si>
  <si>
    <t>Alcaldía Tláhuac</t>
  </si>
  <si>
    <t>02CD14</t>
  </si>
  <si>
    <t>Alcaldía Tlalpan</t>
  </si>
  <si>
    <t>02CD15</t>
  </si>
  <si>
    <t>Alcaldía Venustiano Carranza</t>
  </si>
  <si>
    <t>02CD16</t>
  </si>
  <si>
    <t>Alcaldía Xochimilco</t>
  </si>
  <si>
    <t>03C001</t>
  </si>
  <si>
    <t>03PDIV</t>
  </si>
  <si>
    <t>04C001</t>
  </si>
  <si>
    <t>04P0DE</t>
  </si>
  <si>
    <t>04P0DS</t>
  </si>
  <si>
    <t>05C001</t>
  </si>
  <si>
    <t>05P0PT</t>
  </si>
  <si>
    <t>06C001</t>
  </si>
  <si>
    <t>06CD03</t>
  </si>
  <si>
    <t>06CD05</t>
  </si>
  <si>
    <t>06P0FA</t>
  </si>
  <si>
    <t>06PDPA</t>
  </si>
  <si>
    <t>07C001</t>
  </si>
  <si>
    <t>07CD01</t>
  </si>
  <si>
    <t>07PDIF</t>
  </si>
  <si>
    <t>07PDIS</t>
  </si>
  <si>
    <t>08C001</t>
  </si>
  <si>
    <t>08PDCE</t>
  </si>
  <si>
    <t>08PDCP</t>
  </si>
  <si>
    <t>08PDDF</t>
  </si>
  <si>
    <t>08PDII</t>
  </si>
  <si>
    <t>08PDIJ</t>
  </si>
  <si>
    <t>08PDPS</t>
  </si>
  <si>
    <t>09C001</t>
  </si>
  <si>
    <t>09PDLR</t>
  </si>
  <si>
    <t>09PDPA</t>
  </si>
  <si>
    <t>09PDPP</t>
  </si>
  <si>
    <t>09PECM</t>
  </si>
  <si>
    <t>09PECV</t>
  </si>
  <si>
    <t>09PESM</t>
  </si>
  <si>
    <t>Servicios Metropolitanos, S.A. de C.V.</t>
  </si>
  <si>
    <t>09PFCH</t>
  </si>
  <si>
    <t>09PFRC</t>
  </si>
  <si>
    <t>10C001</t>
  </si>
  <si>
    <t>10CD01</t>
  </si>
  <si>
    <t>10P0AC</t>
  </si>
  <si>
    <t>10P0TP</t>
  </si>
  <si>
    <t>10PDMB</t>
  </si>
  <si>
    <t>10PDME</t>
  </si>
  <si>
    <t>10PDRT</t>
  </si>
  <si>
    <t>10PDTE</t>
  </si>
  <si>
    <t>11C001</t>
  </si>
  <si>
    <t>11CD01</t>
  </si>
  <si>
    <t>11CD02</t>
  </si>
  <si>
    <t>11CD03</t>
  </si>
  <si>
    <t>13C001</t>
  </si>
  <si>
    <t>13PDEA</t>
  </si>
  <si>
    <t>13PDVA</t>
  </si>
  <si>
    <t>14P0PJ</t>
  </si>
  <si>
    <t>15C006</t>
  </si>
  <si>
    <t>16C000</t>
  </si>
  <si>
    <t>17L000</t>
  </si>
  <si>
    <t>18L000</t>
  </si>
  <si>
    <t>19J000</t>
  </si>
  <si>
    <t>20J000</t>
  </si>
  <si>
    <t>21A000</t>
  </si>
  <si>
    <t>22A000</t>
  </si>
  <si>
    <t>23A000</t>
  </si>
  <si>
    <t>24A000</t>
  </si>
  <si>
    <t>25C001</t>
  </si>
  <si>
    <t>26C001</t>
  </si>
  <si>
    <t>26CD01</t>
  </si>
  <si>
    <t>26PDIA</t>
  </si>
  <si>
    <t>26PDSP</t>
  </si>
  <si>
    <t>27A000</t>
  </si>
  <si>
    <t>29A000</t>
  </si>
  <si>
    <t>31C000</t>
  </si>
  <si>
    <t>31PFMA</t>
  </si>
  <si>
    <t>31PFME</t>
  </si>
  <si>
    <t>31PFPC</t>
  </si>
  <si>
    <t>32A000</t>
  </si>
  <si>
    <t>33C001</t>
  </si>
  <si>
    <t>33PDIT</t>
  </si>
  <si>
    <t>34C001</t>
  </si>
  <si>
    <t>34PDHB</t>
  </si>
  <si>
    <t>35C001</t>
  </si>
  <si>
    <t>36C001</t>
  </si>
  <si>
    <t>36CD01</t>
  </si>
  <si>
    <t>36CDES</t>
  </si>
  <si>
    <t>36PDID</t>
  </si>
  <si>
    <t>36PDIE</t>
  </si>
  <si>
    <t>36PFEG</t>
  </si>
  <si>
    <t>38C001</t>
  </si>
  <si>
    <t>39PDSR</t>
  </si>
  <si>
    <t>DESCRIPCIÓN</t>
  </si>
  <si>
    <t>B001</t>
  </si>
  <si>
    <t>D001</t>
  </si>
  <si>
    <t>D002</t>
  </si>
  <si>
    <t>E003</t>
  </si>
  <si>
    <t>E005</t>
  </si>
  <si>
    <t>E006</t>
  </si>
  <si>
    <t>E017</t>
  </si>
  <si>
    <t>E022</t>
  </si>
  <si>
    <t>E026</t>
  </si>
  <si>
    <t>E042</t>
  </si>
  <si>
    <t>E048</t>
  </si>
  <si>
    <t>E065</t>
  </si>
  <si>
    <t>E066</t>
  </si>
  <si>
    <t>E067</t>
  </si>
  <si>
    <t>E077</t>
  </si>
  <si>
    <t>E081</t>
  </si>
  <si>
    <t>E084</t>
  </si>
  <si>
    <t>E086</t>
  </si>
  <si>
    <t>E090</t>
  </si>
  <si>
    <t>E093</t>
  </si>
  <si>
    <t>E100</t>
  </si>
  <si>
    <t>E107</t>
  </si>
  <si>
    <t>E109</t>
  </si>
  <si>
    <t>E116</t>
  </si>
  <si>
    <t>E153</t>
  </si>
  <si>
    <t>E154</t>
  </si>
  <si>
    <t>F005</t>
  </si>
  <si>
    <t>F006</t>
  </si>
  <si>
    <t>F022</t>
  </si>
  <si>
    <t>F034</t>
  </si>
  <si>
    <t>G005</t>
  </si>
  <si>
    <t>G010</t>
  </si>
  <si>
    <t>G013</t>
  </si>
  <si>
    <t>J001</t>
  </si>
  <si>
    <t>K008</t>
  </si>
  <si>
    <t>K012</t>
  </si>
  <si>
    <t>M001</t>
  </si>
  <si>
    <t>N001</t>
  </si>
  <si>
    <t>O004</t>
  </si>
  <si>
    <t>O006</t>
  </si>
  <si>
    <t>P003</t>
  </si>
  <si>
    <t>P005</t>
  </si>
  <si>
    <t>P014</t>
  </si>
  <si>
    <t>P016</t>
  </si>
  <si>
    <t>P017</t>
  </si>
  <si>
    <t>P020</t>
  </si>
  <si>
    <t>P022</t>
  </si>
  <si>
    <t>P026</t>
  </si>
  <si>
    <t>P027</t>
  </si>
  <si>
    <t>P031</t>
  </si>
  <si>
    <t>S010</t>
  </si>
  <si>
    <t>S012</t>
  </si>
  <si>
    <t>S022</t>
  </si>
  <si>
    <t>S023</t>
  </si>
  <si>
    <t>S025</t>
  </si>
  <si>
    <t>S027</t>
  </si>
  <si>
    <t>S034</t>
  </si>
  <si>
    <t>S035</t>
  </si>
  <si>
    <t>S036</t>
  </si>
  <si>
    <t>S047</t>
  </si>
  <si>
    <t>S051</t>
  </si>
  <si>
    <t>S053</t>
  </si>
  <si>
    <t>S054</t>
  </si>
  <si>
    <t>S056</t>
  </si>
  <si>
    <t>S057</t>
  </si>
  <si>
    <t>S061</t>
  </si>
  <si>
    <t>S066</t>
  </si>
  <si>
    <t>S210</t>
  </si>
  <si>
    <t>U009</t>
  </si>
  <si>
    <t>U014</t>
  </si>
  <si>
    <t>U019</t>
  </si>
  <si>
    <t>U022</t>
  </si>
  <si>
    <t>U032</t>
  </si>
  <si>
    <t>Clave de busqueda</t>
  </si>
  <si>
    <t>LLave</t>
  </si>
  <si>
    <t>Eje</t>
  </si>
  <si>
    <t>EJE
DENOM</t>
  </si>
  <si>
    <t>PP
DENOM</t>
  </si>
  <si>
    <t>FU</t>
  </si>
  <si>
    <t>AI
DENOM</t>
  </si>
  <si>
    <t>Sub eje</t>
  </si>
  <si>
    <t>Sub sub eje</t>
  </si>
  <si>
    <t>ODS</t>
  </si>
  <si>
    <t>aquí ejes</t>
  </si>
  <si>
    <t>Cat ejes</t>
  </si>
  <si>
    <t>Funcional</t>
  </si>
  <si>
    <t>01C001_124003P001</t>
  </si>
  <si>
    <t>2_Ciudad Sustentable</t>
  </si>
  <si>
    <t>P001 PROMOCIÓN INTEGRAL PARA EL CUMPLIMIENTO DE LOS DERECHOS HUMANOS DE LAS NIÑAS Y MUJERES</t>
  </si>
  <si>
    <t>1</t>
  </si>
  <si>
    <t>2</t>
  </si>
  <si>
    <t>4</t>
  </si>
  <si>
    <t>003 Transversalización de la perspectiva de género</t>
  </si>
  <si>
    <t>01C001_124004P002</t>
  </si>
  <si>
    <t>P002 PROMOCIÓN INTEGRAL PARA EL CUMPLIMIENTO DE LOS DERECHOS HUMANOS</t>
  </si>
  <si>
    <t>004 Transversalización del enfoque de derechos humanos</t>
  </si>
  <si>
    <t>01C001_131007U011</t>
  </si>
  <si>
    <t>U011 PROGRAMA PARA LA RECONSTRUCCIÓN</t>
  </si>
  <si>
    <t>3</t>
  </si>
  <si>
    <t>007 Acciones de reconstrucción y otras previsiones</t>
  </si>
  <si>
    <t>01C001_139037P020</t>
  </si>
  <si>
    <t>P020 PLANEACIÓN Y SEGUIMIENTO DE LA POLÍTICA GUBERNAMENTAL</t>
  </si>
  <si>
    <t>9</t>
  </si>
  <si>
    <t>037 Evaluación y seguimiento de políticas, programas y proyectos</t>
  </si>
  <si>
    <t>01C001_139104M001</t>
  </si>
  <si>
    <t>M001 ACTIVIDADES DE APOYO ADMINISTRATIVO</t>
  </si>
  <si>
    <t>104 Administración de capital humano</t>
  </si>
  <si>
    <t>01C001_172002N001</t>
  </si>
  <si>
    <t>N001 CUMPLIMIENTO DE LOS PROGRAMAS DE PROTECCIÓN CIVIL</t>
  </si>
  <si>
    <t>7</t>
  </si>
  <si>
    <t>002 Gestión integral de riesgos en materia de protección civil</t>
  </si>
  <si>
    <t>01C001_232001O001</t>
  </si>
  <si>
    <t>O001 ACTIVIDADES DE APOYO A LA FUNCIÓN PÚBLICA Y BUEN GOBIERNO</t>
  </si>
  <si>
    <t>001 Función pública y buen gobierno</t>
  </si>
  <si>
    <t>01C001_268294P004</t>
  </si>
  <si>
    <t>P004 PROMOCIÓN INTEGRAL PARA EL CUMPLIMIENTO DE LOS DERECHOS DE LA NIÑEZ Y DE LA ADOLECENCIA</t>
  </si>
  <si>
    <t>6</t>
  </si>
  <si>
    <t>8</t>
  </si>
  <si>
    <t>294 Transversalización de la perspectiva de los derechos de la niñez y de la adolescencia</t>
  </si>
  <si>
    <t>01CD03_124003P001</t>
  </si>
  <si>
    <t>01CD03_124004P002</t>
  </si>
  <si>
    <t>01CD03_172002N001</t>
  </si>
  <si>
    <t>01CD03_172026E065</t>
  </si>
  <si>
    <t>E065 SERVICIO INTEGRAL DE OPERACIÓN Y ATENCIÓN A EMERGENCIAS</t>
  </si>
  <si>
    <t>026 Atención a emergencias y protección ciudadana</t>
  </si>
  <si>
    <t>01CD03_172104M001</t>
  </si>
  <si>
    <t>01CD03_232001O001</t>
  </si>
  <si>
    <t>01CD03_268294P004</t>
  </si>
  <si>
    <t>01CD06_124003P001</t>
  </si>
  <si>
    <t>6_Ciencia, Innovación y Transparencia</t>
  </si>
  <si>
    <t>01CD06_124004P002</t>
  </si>
  <si>
    <t>01CD06_172002N001</t>
  </si>
  <si>
    <t>01CD06_184045E005</t>
  </si>
  <si>
    <t>E005 ACCIONES PARA MEJORAR LA GOBERNANZA DIGITAL</t>
  </si>
  <si>
    <t>045 Gobierno abierto, digital y gobernanza tecnológica</t>
  </si>
  <si>
    <t>01CD06_184104M001</t>
  </si>
  <si>
    <t>01CD06_185262E110</t>
  </si>
  <si>
    <t>E110 ATENCIÓN TELEFÓNICA SOBRE SERVICIOS DE NO EMERGENCIA</t>
  </si>
  <si>
    <t>5</t>
  </si>
  <si>
    <t>262 Atención y orientación ciudadana integral</t>
  </si>
  <si>
    <t>01CD06_232001O001</t>
  </si>
  <si>
    <t>01CD06_268294P004</t>
  </si>
  <si>
    <t>01P0ES_124003P001</t>
  </si>
  <si>
    <t>01P0ES_124004P002</t>
  </si>
  <si>
    <t>01P0ES_172002N001</t>
  </si>
  <si>
    <t>01P0ES_232001O001</t>
  </si>
  <si>
    <t>01P0ES_268294P004</t>
  </si>
  <si>
    <t>01P0ES_311030P041</t>
  </si>
  <si>
    <t>P041 PLANEACIÓN, ELABORACIÓN,  SEGUIMIENTO  Y EVALUACIÓN DE LAS POLÍTICAS PÚBLICAS Y NORMATIVIDAD EN MATERIA DE DESARROLLO ECONÓMICO, SOCIAL Y AMBIENTAL</t>
  </si>
  <si>
    <t>030 Crecimiento y desarrollo sostenible</t>
  </si>
  <si>
    <t>01P0ES_311104M001</t>
  </si>
  <si>
    <t>02C001_123009E014</t>
  </si>
  <si>
    <t>1_Igualdad y Derechos</t>
  </si>
  <si>
    <t>E014 ATENCIÓN A PERSONAS ADULTAS PRIVADAS DE SU LIBERTAD Y EN PROCEDIMIENTO LEGAL</t>
  </si>
  <si>
    <t>009 Acciones dirigidas a personas privadas de su libertad y en procedimiento legal</t>
  </si>
  <si>
    <t>02C001_123025E057</t>
  </si>
  <si>
    <t>E057 REINSERCIÓN POS PENITENCIARIA</t>
  </si>
  <si>
    <t>025 Control y acciones dirigidas para la reinserción social de población liberada y preliberada</t>
  </si>
  <si>
    <t>02C001_123025S005</t>
  </si>
  <si>
    <t>S005 ATENCIÓN PRIORITARIA A PERSONAS EGRESADAS DEL SISTEMA DE JUSTICIA PENAL</t>
  </si>
  <si>
    <t>02C001_123025S216</t>
  </si>
  <si>
    <t>S216 APOYO PARA EL IMPULSO LABORAL DE PERSONAS EGRESADAS DEL SISTEMA DE JUSTICIA PENAL DE LA CIUDAD DE MÉXICO (ATENCIÓN PRIORITARIA A PERSONAS LIBERADAS EN SITUACIÓN DE VULNERABILIDAD)</t>
  </si>
  <si>
    <t>02C001_123104M001</t>
  </si>
  <si>
    <t>02C001_124003P001</t>
  </si>
  <si>
    <t>02C001_124004P002</t>
  </si>
  <si>
    <t>02C001_139178P007</t>
  </si>
  <si>
    <t>P007 GOBERNABILIDAD Y MEJORAMIENTO DE LOS NIVELES DE VIDA DE LOS HABITANTES DE LA CIUDAD DE MÉXICO</t>
  </si>
  <si>
    <t>178 Coordinación metropolitana y regional</t>
  </si>
  <si>
    <t>02C001_172002N001</t>
  </si>
  <si>
    <t>02C001_173013U019</t>
  </si>
  <si>
    <t>U019 SÍ AL DESARME, SÍ A LA PAZ</t>
  </si>
  <si>
    <t>013 Prevención de la violencia con participación ciudadana</t>
  </si>
  <si>
    <t>02C001_173272E103</t>
  </si>
  <si>
    <t>E103 ACCIONES DE GABINETE DE SEGURIDAD</t>
  </si>
  <si>
    <t>272 Protección de la integridad y el patrimonio de las personas</t>
  </si>
  <si>
    <t>02C001_221059P023</t>
  </si>
  <si>
    <t>P023 PLANEACIÓN Y GESTIÓN DEL ORDENAMIENTO TERRITORIAL Y ASENTAMIENTOS HUMANOS</t>
  </si>
  <si>
    <t>059 Planeación, desarrollo urbano y ordenamiento territorial</t>
  </si>
  <si>
    <t>02C001_232001O001</t>
  </si>
  <si>
    <t>02C001_253071E063</t>
  </si>
  <si>
    <t>E063 SEGURIDAD PROCESAL</t>
  </si>
  <si>
    <t>071 Profesionalización de servidores públicos</t>
  </si>
  <si>
    <t>02C001_268017E068</t>
  </si>
  <si>
    <t>E068 PREVENCIÓN Y ATENCIÓN A MENORES INFRACTORES</t>
  </si>
  <si>
    <t>017 Atención a grupos vulnerables</t>
  </si>
  <si>
    <t>02CD01_121104M001</t>
  </si>
  <si>
    <t>02CD01_124003P001</t>
  </si>
  <si>
    <t>02CD01_124004P002</t>
  </si>
  <si>
    <t>02CD01_134001O001</t>
  </si>
  <si>
    <t>02CD01_171063E118</t>
  </si>
  <si>
    <t>5_Cero Agresión y Más Seguridad</t>
  </si>
  <si>
    <t>E118 ACCIONES POLICIALES Y PREVENCIÓN DEL DELITO</t>
  </si>
  <si>
    <t>063 Prevención de la violencia y el delito</t>
  </si>
  <si>
    <t>02CD01_172002N001</t>
  </si>
  <si>
    <t>02CD01_211084E123</t>
  </si>
  <si>
    <t>E123 MANEJO INTEGRAL DE RESIDUOS SÓLIDOS URBANOS</t>
  </si>
  <si>
    <t>084 Recolección, tratamiento y disposición final de desechos sólidos y peligrosos</t>
  </si>
  <si>
    <t>02CD01_214081E122</t>
  </si>
  <si>
    <t>E122 REFORESTACIÓN EN SUELO DE CONSERVACIÓN</t>
  </si>
  <si>
    <t>081 Protección del medio ambiente y recursos naturales</t>
  </si>
  <si>
    <t>02CD01_221104M001</t>
  </si>
  <si>
    <t>02CD01_221166P049</t>
  </si>
  <si>
    <t>P049 PLANEACIÓN Y GESTIÓN DEL ORDENAMIENTO TERRITORIAL Y ASENTAMIENTOS HUMANOS</t>
  </si>
  <si>
    <t>166 Procedimientos Legales en Materia de Regularización Territorial</t>
  </si>
  <si>
    <t>02CD01_221274K016</t>
  </si>
  <si>
    <t>K016 REHABILITACIÓN Y MANTENIMIENTO DE INFRAESTRUCTURA PÚBLICA</t>
  </si>
  <si>
    <t>274 Mantenimiento de infraestructura pública</t>
  </si>
  <si>
    <t>02CD01_223104M001</t>
  </si>
  <si>
    <t>02CD01_223202K014</t>
  </si>
  <si>
    <t>K014 INFRAESTRUCTURA DE AGUA POTABLE, ALCANTARILLADO Y SANEAMIENTO</t>
  </si>
  <si>
    <t>202 Construcción, reahabilitación, sectorización y operación de la infraestructura de agua potable</t>
  </si>
  <si>
    <t>02CD01_224104M001</t>
  </si>
  <si>
    <t>02CD01_225104M001</t>
  </si>
  <si>
    <t>02CD01_226024K017</t>
  </si>
  <si>
    <t>K017 ACCIONES DE OBRAS Y SERVICIOS PARA LA REGENERACIÓN DE BARRIOS</t>
  </si>
  <si>
    <t>024 Construcción y supervisión de infraestructura pública</t>
  </si>
  <si>
    <t>02CD01_226055S076</t>
  </si>
  <si>
    <t>S076 PROMOTORES DEL DESARROLLO SOCIAL</t>
  </si>
  <si>
    <t>055 Participación ciudadana</t>
  </si>
  <si>
    <t>02CD01_226243E130</t>
  </si>
  <si>
    <t>E130 OPERACIÓN DE PANTEONES PÚBLICOS</t>
  </si>
  <si>
    <t>243 Gestión de panteones públicos</t>
  </si>
  <si>
    <t>02CD01_235064E127</t>
  </si>
  <si>
    <t>E127 PREVENCIÓN Y CONTROL DE ENFERMEDADES</t>
  </si>
  <si>
    <t>064 Prevención y promoción de la salud</t>
  </si>
  <si>
    <t>02CD01_241046F032</t>
  </si>
  <si>
    <t>F032 PROMOCIÓN DE LA CULTURA FÍSICA Y DEPORTIVA</t>
  </si>
  <si>
    <t>046 Impulso y fomento a la cultura física y el deporte</t>
  </si>
  <si>
    <t>02CD01_242078F031</t>
  </si>
  <si>
    <t>4_Ciudad de México, capital cultural de America Latina</t>
  </si>
  <si>
    <t>F031 ORGANIZACIÓN DE EVENTOS CÍVICOS, FESTIVIDADES PATRIAS Y TRADICIONES</t>
  </si>
  <si>
    <t>078 Promoción y fomento de manifestaciones culturales</t>
  </si>
  <si>
    <t>02CD01_251115E137</t>
  </si>
  <si>
    <t>E137 OPERACIÓN DE CENTROS DE DESARROLLO INFANTIL</t>
  </si>
  <si>
    <t>115 Operación de Centros para el desarrollo infantil</t>
  </si>
  <si>
    <t>02CD01_262017E152</t>
  </si>
  <si>
    <t>E152 PROMOCIÓN DE AUTOCUIDADO Y ENVEGECIMIENTO DIGNO DE LAS PERSONAS MAYORES Y GRUPOS DE ATENCIÓN PRIORITARIA</t>
  </si>
  <si>
    <t>02CD01_268244U026</t>
  </si>
  <si>
    <t>U026 APOYOS ECONÓMICOS Y OTRAS AYUDAS SOCIALES</t>
  </si>
  <si>
    <t>244 Apoyos y servicios sociales</t>
  </si>
  <si>
    <t>02CD01_268294P004</t>
  </si>
  <si>
    <t>02CD01_321275F033</t>
  </si>
  <si>
    <t>F033 PROYECTOS DE DESARROLLO Y  FOMENTO AGROPECUARIO</t>
  </si>
  <si>
    <t>275 Atención a productores agropecuarios</t>
  </si>
  <si>
    <t>02CD02_121104M001</t>
  </si>
  <si>
    <t>02CD02_124003P001</t>
  </si>
  <si>
    <t>02CD02_124004P002</t>
  </si>
  <si>
    <t>02CD02_124075S082</t>
  </si>
  <si>
    <t>S082 EMPODERAMIENTO MUJERES AZCAPOTZALCO</t>
  </si>
  <si>
    <t>075 Promoción y difusión de los derechos humanos de las mujeres y niñas</t>
  </si>
  <si>
    <t>02CD02_132177P048</t>
  </si>
  <si>
    <t>P048 PLANEACIÓN, SEGUIMIENTO Y EVALUACIÓN A POLÍTICAS PÚBLICAS</t>
  </si>
  <si>
    <t>177 Conducción de la política de gobierno</t>
  </si>
  <si>
    <t>02CD02_135164E119</t>
  </si>
  <si>
    <t>E119 FORTALECIMIENTO EN MATERIA JURÍDICA</t>
  </si>
  <si>
    <t>164 Servicios legales, orientación técnica o jurídica a entes públicos y particulares</t>
  </si>
  <si>
    <t>02CD02_171063E118</t>
  </si>
  <si>
    <t>02CD02_172002N001</t>
  </si>
  <si>
    <t>02CD02_211084E123</t>
  </si>
  <si>
    <t>02CD02_216089E120</t>
  </si>
  <si>
    <t>E120 ATENCIÓN VETERINARIA</t>
  </si>
  <si>
    <t>089 Regulación, protección y cuidado animal</t>
  </si>
  <si>
    <t>02CD02_221049E124</t>
  </si>
  <si>
    <t>3_Más y Mejor Movilidad</t>
  </si>
  <si>
    <t>E124 PROGRAMA INTEGRAL DE MOVILIDAD INTELIGENTE</t>
  </si>
  <si>
    <t>049 Mantenimiento de infraestructura vial, zonas verdes y espacios públicos</t>
  </si>
  <si>
    <t>02CD02_221049E128</t>
  </si>
  <si>
    <t>E128 MANTENIMIENTO Y REHABILITACIÓN DE ÁREAS VERDES</t>
  </si>
  <si>
    <t>02CD02_221104M001</t>
  </si>
  <si>
    <t>02CD02_221274K016</t>
  </si>
  <si>
    <t>02CD02_222142S079</t>
  </si>
  <si>
    <t>S079 APOYO A UNIDADES HABITACIONALES</t>
  </si>
  <si>
    <t>142 Acciones de mantenimiento en unidades habitacionales de interés social</t>
  </si>
  <si>
    <t>02CD02_223104M001</t>
  </si>
  <si>
    <t>02CD02_223202K014</t>
  </si>
  <si>
    <t>02CD02_224104M001</t>
  </si>
  <si>
    <t>02CD02_225104M001</t>
  </si>
  <si>
    <t>02CD02_226243E130</t>
  </si>
  <si>
    <t>02CD02_232001O001</t>
  </si>
  <si>
    <t>02CD02_235064E127</t>
  </si>
  <si>
    <t>02CD02_241101S084</t>
  </si>
  <si>
    <t>S084 JUNTOS HAGAMOS DEPORTE</t>
  </si>
  <si>
    <t>101 Fortalecimiento del deporte</t>
  </si>
  <si>
    <t>02CD02_242077S085</t>
  </si>
  <si>
    <t>S085 APOYO ECONÓMICO A MÚSICOS DE LA SINFÓNICA DE AZCAPOTZALCO</t>
  </si>
  <si>
    <t>077 Promoción y fomento de los derechos culturales</t>
  </si>
  <si>
    <t>02CD02_242078F031</t>
  </si>
  <si>
    <t>02CD02_261143E142</t>
  </si>
  <si>
    <t>E142 APOYO INTEGRAL PARA PERSONAS CON DISCAPACIDAD</t>
  </si>
  <si>
    <t>143 Apoyo económico a población con discapacidad permanente</t>
  </si>
  <si>
    <t>02CD02_263127E138</t>
  </si>
  <si>
    <t>E138 ATENCIÓN Y PREVENCIÓN DE LA VIOLENCIA INTRAFAMILIAR</t>
  </si>
  <si>
    <t>127 Acciones para prevenir y tratar la violencia familiar</t>
  </si>
  <si>
    <t>02CD02_265214S081</t>
  </si>
  <si>
    <t>S081 ALIMENTACIÓN A NIÑAS, NIÑOS Y PERSONAL ADSCRITO A LA JEFATURA DE LOS CENTROS DE DESARROLLO INFANTIL ICENDIS</t>
  </si>
  <si>
    <t>214 Atención para el desarrollo integral de niños en condición de vulnerabilidad</t>
  </si>
  <si>
    <t>02CD02_268122S080</t>
  </si>
  <si>
    <t>S080 APOYO  A CUIDADORAS  Y  CUIDADORES DE 58 A 64 AÑOS</t>
  </si>
  <si>
    <t>122 Atención a adultos mayores</t>
  </si>
  <si>
    <t>02CD02_268244U026</t>
  </si>
  <si>
    <t>02CD02_268294P004</t>
  </si>
  <si>
    <t>02CD02_269117S083</t>
  </si>
  <si>
    <t>S083 INICIATIVAS JUVENILES AZCAPOTZALCO</t>
  </si>
  <si>
    <t>117 Acciones para el desarrollo y bienestar de los jóvenes</t>
  </si>
  <si>
    <t>02CD02_271105P050</t>
  </si>
  <si>
    <t>P050 PLANEACIÓN Y GESTIÓN  PARA EL DESARROLLO SOCIAL INTEGRAL E INCLUYENTE</t>
  </si>
  <si>
    <t>105 Acciones para el fortalecimiento del desarrollo social</t>
  </si>
  <si>
    <t>02CD02_311102F029</t>
  </si>
  <si>
    <t>F029 FINANCIAMIENTO A LAS MIPYMES</t>
  </si>
  <si>
    <t>102 Generación de desarrollo económico sustentable e incluyente</t>
  </si>
  <si>
    <t>02CD03_124003P001</t>
  </si>
  <si>
    <t>02CD03_124004P002</t>
  </si>
  <si>
    <t>02CD03_135164E119</t>
  </si>
  <si>
    <t>02CD03_172002N001</t>
  </si>
  <si>
    <t>02CD03_211084E123</t>
  </si>
  <si>
    <t>02CD03_221049E128</t>
  </si>
  <si>
    <t>02CD03_221104M001</t>
  </si>
  <si>
    <t>02CD03_221274K016</t>
  </si>
  <si>
    <t>02CD03_223104M001</t>
  </si>
  <si>
    <t>02CD03_224104M001</t>
  </si>
  <si>
    <t>02CD03_225104M001</t>
  </si>
  <si>
    <t>02CD03_232001O001</t>
  </si>
  <si>
    <t>02CD03_268244U026</t>
  </si>
  <si>
    <t>02CD03_268294P004</t>
  </si>
  <si>
    <t>02CD04_124003P001</t>
  </si>
  <si>
    <t>02CD04_124004P002</t>
  </si>
  <si>
    <t>02CD04_132058P046</t>
  </si>
  <si>
    <t>P046 PLANEACIÓN INTEGRAL DE LAS POLÍTICAS PÚBLICAS DE LA ALCALDÍA</t>
  </si>
  <si>
    <t>058 Planeación, control y desarrollo de programas y proyectos</t>
  </si>
  <si>
    <t>02CD04_172002N001</t>
  </si>
  <si>
    <t>02CD04_211084E123</t>
  </si>
  <si>
    <t>02CD04_216089E120</t>
  </si>
  <si>
    <t>02CD04_221024K015</t>
  </si>
  <si>
    <t>K015 CONSTRUCCIÓN DE INFRAESTRUCTURA PÚBLICA</t>
  </si>
  <si>
    <t>02CD04_221104M001</t>
  </si>
  <si>
    <t>02CD04_221274K016</t>
  </si>
  <si>
    <t>02CD04_223104M001</t>
  </si>
  <si>
    <t>02CD04_223202K014</t>
  </si>
  <si>
    <t>02CD04_224104M001</t>
  </si>
  <si>
    <t>02CD04_225104M001</t>
  </si>
  <si>
    <t>02CD04_235064E127</t>
  </si>
  <si>
    <t>02CD04_241101E131</t>
  </si>
  <si>
    <t>E131 RESCATE, REHABILITACIÓN Y MANTENIMIENTO DE ESPACIOS DEPORTIVOS</t>
  </si>
  <si>
    <t>02CD04_242078F031</t>
  </si>
  <si>
    <t>02CD04_263001O001</t>
  </si>
  <si>
    <t>02CD04_268149S196</t>
  </si>
  <si>
    <t>S196 OPERACIÓN DE LOS CENTROS DE ATENCIÓN Y CUIDADO INFANTIL DE LA ALCALDÍA DE COYOACÁN</t>
  </si>
  <si>
    <t>149 Protección y desarrollo integral de niñas, niños y adolescentes</t>
  </si>
  <si>
    <t>02CD04_268244U026</t>
  </si>
  <si>
    <t>02CD05_124003P001</t>
  </si>
  <si>
    <t>02CD05_124004P002</t>
  </si>
  <si>
    <t>02CD05_135164E119</t>
  </si>
  <si>
    <t>02CD05_171063E118</t>
  </si>
  <si>
    <t>02CD05_172002N001</t>
  </si>
  <si>
    <t>02CD05_221104M001</t>
  </si>
  <si>
    <t>02CD05_221274K016</t>
  </si>
  <si>
    <t>02CD05_223104M001</t>
  </si>
  <si>
    <t>02CD05_223202K014</t>
  </si>
  <si>
    <t>02CD05_224104M001</t>
  </si>
  <si>
    <t>02CD05_225104M001</t>
  </si>
  <si>
    <t>02CD05_241046F032</t>
  </si>
  <si>
    <t>02CD05_263001O001</t>
  </si>
  <si>
    <t>02CD05_263127E138</t>
  </si>
  <si>
    <t>02CD05_268244U026</t>
  </si>
  <si>
    <t>02CD05_268294P004</t>
  </si>
  <si>
    <t>02CD06_121104M001</t>
  </si>
  <si>
    <t>02CD06_124003P001</t>
  </si>
  <si>
    <t>02CD06_124004P002</t>
  </si>
  <si>
    <t>02CD06_132058P046</t>
  </si>
  <si>
    <t>02CD06_135164E119</t>
  </si>
  <si>
    <t>02CD06_171063E118</t>
  </si>
  <si>
    <t>02CD06_172002N001</t>
  </si>
  <si>
    <t>02CD06_211084E123</t>
  </si>
  <si>
    <t>02CD06_214081E125</t>
  </si>
  <si>
    <t>E125 ACCIONES PARA PROYECTOS AMBIENTALES</t>
  </si>
  <si>
    <t>02CD06_221049E117</t>
  </si>
  <si>
    <t>E117 MANTENIMIENTO DE ESPACIOS PÚBLICOS</t>
  </si>
  <si>
    <t>02CD06_221104M001</t>
  </si>
  <si>
    <t>02CD06_221274K016</t>
  </si>
  <si>
    <t>02CD06_223104M001</t>
  </si>
  <si>
    <t>02CD06_224104M001</t>
  </si>
  <si>
    <t>02CD06_225104M001</t>
  </si>
  <si>
    <t>02CD06_232001O001</t>
  </si>
  <si>
    <t>02CD06_241101S092</t>
  </si>
  <si>
    <t>S092 PONGAMOS  EL  EJEMPLO  CON  DEPORTE  EN  CUAUHTÉMOC</t>
  </si>
  <si>
    <t>02CD06_242077S100</t>
  </si>
  <si>
    <t>S100 PARTICIPACIÓN, ARTE Y CULTURA INCLUYENTE</t>
  </si>
  <si>
    <t>02CD06_242078E126</t>
  </si>
  <si>
    <t>E126 PRODUCCIÓN DE CONTENIDO CULTURAL Y ARTÍSTICO</t>
  </si>
  <si>
    <t>02CD06_251115E137</t>
  </si>
  <si>
    <t>02CD06_261143S097</t>
  </si>
  <si>
    <t>S097 APOYO  ECONÓM.  A PNAS  NO ASALARIADAS  QUE  POR  MOTIVO DE SECUELAS DE ENF. CRÓNICO DEGENERATIVAS NO TRANSM. Y/O TERMINALES., ESTÉN IMPOSIB. DE TRAB. Y RESIDAN EN LA A. CUAUHTÉMOC</t>
  </si>
  <si>
    <t>02CD06_264098S098</t>
  </si>
  <si>
    <t>S098 APOYO  ECONÓMICO A JEFAS DE FAMILIA PARA SU INCLUSIÓN LABORAL</t>
  </si>
  <si>
    <t>098 Apoyo para la superación de las mujeres</t>
  </si>
  <si>
    <t>02CD06_267159S095</t>
  </si>
  <si>
    <t>S095 APOYO ECONÓMICO PARA EL COMBATE AL REZAGO EDUCATIVO DE LAS INFANCIAS INDÍGENAS</t>
  </si>
  <si>
    <t>159 Atención a la infancia y adolescencia indígena</t>
  </si>
  <si>
    <t>02CD06_268072S101</t>
  </si>
  <si>
    <t>S101 APOYO ECONÓMICO PARA LA ATENCIÓN  EMERGENTE EN MATERIA DE SALUD DE LAS PERSONAS TRANS</t>
  </si>
  <si>
    <t>072 Promoción de los derechos sexuales y reproductivos</t>
  </si>
  <si>
    <t>02CD06_268105S093</t>
  </si>
  <si>
    <t>S093 APOYO  ECONÓMICO  PARA  EL  RECONOCIMIENTO  DE  LAS  PERSONAS CUIDADORAS</t>
  </si>
  <si>
    <t>02CD06_268244U026</t>
  </si>
  <si>
    <t>02CD06_268294P004</t>
  </si>
  <si>
    <t>02CD07_124003P001</t>
  </si>
  <si>
    <t>02CD07_124004P002</t>
  </si>
  <si>
    <t>02CD07_132177P048</t>
  </si>
  <si>
    <t>02CD07_135164E119</t>
  </si>
  <si>
    <t>02CD07_139055F027</t>
  </si>
  <si>
    <t>F027 PROMOCIÓN Y FORTALECIMIENTO DE LA PARTICIPACIÓN CIUDADANA</t>
  </si>
  <si>
    <t>02CD07_171063E118</t>
  </si>
  <si>
    <t>02CD07_172002N001</t>
  </si>
  <si>
    <t>02CD07_211084E123</t>
  </si>
  <si>
    <t>02CD07_221024K015</t>
  </si>
  <si>
    <t>02CD07_221104M001</t>
  </si>
  <si>
    <t>02CD07_221274K016</t>
  </si>
  <si>
    <t>02CD07_223104M001</t>
  </si>
  <si>
    <t>02CD07_223202K014</t>
  </si>
  <si>
    <t>02CD07_224104M001</t>
  </si>
  <si>
    <t>02CD07_225104M001</t>
  </si>
  <si>
    <t>02CD07_226243E130</t>
  </si>
  <si>
    <t>02CD07_232001O001</t>
  </si>
  <si>
    <t>02CD07_235064E127</t>
  </si>
  <si>
    <t>02CD07_241046F032</t>
  </si>
  <si>
    <t>02CD07_242078F031</t>
  </si>
  <si>
    <t>02CD07_268244U026</t>
  </si>
  <si>
    <t>02CD07_268294P004</t>
  </si>
  <si>
    <t>02CD07_311102F029</t>
  </si>
  <si>
    <t>02CD08_121104M001</t>
  </si>
  <si>
    <t>02CD08_124003P001</t>
  </si>
  <si>
    <t>02CD08_124004P002</t>
  </si>
  <si>
    <t>02CD08_124098S186</t>
  </si>
  <si>
    <t>S186 PROGRAMA DE APOYO INTEGRAL A LA MUJER PARA LA EQUIDAD (PAIME)</t>
  </si>
  <si>
    <t>02CD08_132058P046</t>
  </si>
  <si>
    <t>02CD08_172002N001</t>
  </si>
  <si>
    <t>02CD08_211084E123</t>
  </si>
  <si>
    <t>02CD08_221024K015</t>
  </si>
  <si>
    <t>02CD08_221104M001</t>
  </si>
  <si>
    <t>02CD08_221274K016</t>
  </si>
  <si>
    <t>02CD08_223104M001</t>
  </si>
  <si>
    <t>02CD08_223202K014</t>
  </si>
  <si>
    <t>02CD08_224104M001</t>
  </si>
  <si>
    <t>02CD08_225104M001</t>
  </si>
  <si>
    <t>02CD08_232001O001</t>
  </si>
  <si>
    <t>02CD08_235064E127</t>
  </si>
  <si>
    <t>02CD08_241046F032</t>
  </si>
  <si>
    <t>02CD08_241046S102</t>
  </si>
  <si>
    <t>S102 FACILITADORES CULTURALES Y DEPORTIVOS</t>
  </si>
  <si>
    <t>02CD08_242078S184</t>
  </si>
  <si>
    <t>S184 COMPAÑÍA DE DANZA CLÁSICA, MODERNA Y FOLCLÓRICA DE LA ALCALDÍA IZTACALCO</t>
  </si>
  <si>
    <t>02CD08_242078S185</t>
  </si>
  <si>
    <t xml:space="preserve">S185 ESCUELAS DE MÚSICA DE LA  ALCALDÍA IZTACALCO </t>
  </si>
  <si>
    <t>02CD08_268244U026</t>
  </si>
  <si>
    <t>02CD08_268294P004</t>
  </si>
  <si>
    <t>02CD09_221049E117</t>
  </si>
  <si>
    <t>02CD09_135164E119</t>
  </si>
  <si>
    <t>02CD09_216089E120</t>
  </si>
  <si>
    <t>02CD09_214081E122</t>
  </si>
  <si>
    <t>02CD09_211084E123</t>
  </si>
  <si>
    <t>02CD09_235064E127</t>
  </si>
  <si>
    <t>02CD09_242078F031</t>
  </si>
  <si>
    <t>02CD09_221024K015</t>
  </si>
  <si>
    <t>02CD09_221274K016</t>
  </si>
  <si>
    <t>02CD09_221104M001</t>
  </si>
  <si>
    <t>02CD09_223104M001</t>
  </si>
  <si>
    <t>02CD09_224104M001</t>
  </si>
  <si>
    <t>02CD09_225104M001</t>
  </si>
  <si>
    <t>02CD09_172002N001</t>
  </si>
  <si>
    <t>02CD09_356001O001</t>
  </si>
  <si>
    <t>02CD09_124003P001</t>
  </si>
  <si>
    <t>02CD09_124004P002</t>
  </si>
  <si>
    <t>02CD09_268294P004</t>
  </si>
  <si>
    <t>02CD09_132058P046</t>
  </si>
  <si>
    <t>02CD09_262122S103</t>
  </si>
  <si>
    <t>S103 AYUDA ECONÓMICA Y BIENESTAR INTEGRAL PARA PERSONAS ADULTAS MAYORES DE 60 A 64 AÑOS QUE RESIDEN EN IZTAPALAPA</t>
  </si>
  <si>
    <t>02CD09_124103S107</t>
  </si>
  <si>
    <t>S107 MUJERES ESTUDIANDO EN LA ALCALDÍA DE IZTAPALAPA</t>
  </si>
  <si>
    <t>103 Profesionalización de Mujeres</t>
  </si>
  <si>
    <t>02CD09_271105S109</t>
  </si>
  <si>
    <t>S109 DIÁLOGOS POR EL BIENESTAR Y LA PAZ EN IZTAPALAPA</t>
  </si>
  <si>
    <t>02CD09_271105S110</t>
  </si>
  <si>
    <t>S110 SISTEMA PÚBLICO DE CUIDADO, ALCALDÍA DE IZTAPALAPA</t>
  </si>
  <si>
    <t>02CD09_241101S111</t>
  </si>
  <si>
    <t>S111 IZTAPALAPA LA MÁS DEPORTIVA</t>
  </si>
  <si>
    <t>02CD09_268244U026</t>
  </si>
  <si>
    <t>02CD10_124003P001</t>
  </si>
  <si>
    <t>02CD10_124004P002</t>
  </si>
  <si>
    <t>02CD10_135164E119</t>
  </si>
  <si>
    <t>02CD10_171063E118</t>
  </si>
  <si>
    <t>02CD10_172002N001</t>
  </si>
  <si>
    <t>02CD10_215081E122</t>
  </si>
  <si>
    <t>02CD10_215081G021</t>
  </si>
  <si>
    <t>G021 VERIFICACIÓN, INSPECCIÓN  Y VIGILANCIA AMBIENTAL</t>
  </si>
  <si>
    <t>02CD10_215092E136</t>
  </si>
  <si>
    <t>E136 OPERACIÓN DE VIVEROS</t>
  </si>
  <si>
    <t>092 Restauración del equilibrio ecológico, conservación de áreas naturales protegidas y fomento a la producción agroecológica</t>
  </si>
  <si>
    <t>02CD10_216089G023</t>
  </si>
  <si>
    <t>G023 PROTECCIÓN Y REGULACIÓN ANIMAL</t>
  </si>
  <si>
    <t>02CD10_221024K015</t>
  </si>
  <si>
    <t>02CD10_221049E124</t>
  </si>
  <si>
    <t>02CD10_221104M001</t>
  </si>
  <si>
    <t>02CD10_221166P049</t>
  </si>
  <si>
    <t>02CD10_221274K016</t>
  </si>
  <si>
    <t>02CD10_223104M001</t>
  </si>
  <si>
    <t>02CD10_223202K014</t>
  </si>
  <si>
    <t>02CD10_224104M001</t>
  </si>
  <si>
    <t>02CD10_225104M001</t>
  </si>
  <si>
    <t>02CD10_235064E127</t>
  </si>
  <si>
    <t>02CD10_242078F031</t>
  </si>
  <si>
    <t>02CD10_268244U026</t>
  </si>
  <si>
    <t>02CD10_268294P004</t>
  </si>
  <si>
    <t>02CD10_271244E144</t>
  </si>
  <si>
    <t>E144 APOYO INTEGRAL PARA MUJERES EMBARAZADAS Y MADRES EN SITUACIÓN DE VULNERABILIDAD</t>
  </si>
  <si>
    <t>02CD10_271244S113</t>
  </si>
  <si>
    <t xml:space="preserve">S113 EN  COMUNIDAD   LA FAMILIA ES PRIMERO  </t>
  </si>
  <si>
    <t>02CD10_271244S116</t>
  </si>
  <si>
    <t>S116 APOYO A LA FORMACIÓN ARTÍSTICA DE NIÑAS, NIÑOS, ADOLESCENTES  Y</t>
  </si>
  <si>
    <t>02CD10_271244S151</t>
  </si>
  <si>
    <t>S151 PROGRAMA DE APOYO A PERSONAS CON DISCAPACIDAD</t>
  </si>
  <si>
    <t>02CD10_321102F033</t>
  </si>
  <si>
    <t>02CD10_356001O001</t>
  </si>
  <si>
    <t>02CD11_122104M001</t>
  </si>
  <si>
    <t>02CD11_124003P001</t>
  </si>
  <si>
    <t>02CD11_124004P002</t>
  </si>
  <si>
    <t>02CD11_132058P046</t>
  </si>
  <si>
    <t>02CD11_171063E118</t>
  </si>
  <si>
    <t>02CD11_172002N001</t>
  </si>
  <si>
    <t>02CD11_211084E123</t>
  </si>
  <si>
    <t>02CD11_216089E120</t>
  </si>
  <si>
    <t>02CD11_221024K015</t>
  </si>
  <si>
    <t>02CD11_221104M001</t>
  </si>
  <si>
    <t>02CD11_221263E117</t>
  </si>
  <si>
    <t>263 Presupuesto Participativo</t>
  </si>
  <si>
    <t>02CD11_221274K016</t>
  </si>
  <si>
    <t>02CD11_223104M001</t>
  </si>
  <si>
    <t>02CD11_224104M001</t>
  </si>
  <si>
    <t>02CD11_225104M001</t>
  </si>
  <si>
    <t>02CD11_235064E127</t>
  </si>
  <si>
    <t>02CD11_241046F032</t>
  </si>
  <si>
    <t>02CD11_242078F031</t>
  </si>
  <si>
    <t>02CD11_251115E137</t>
  </si>
  <si>
    <t>02CD11_268244U026</t>
  </si>
  <si>
    <t>02CD11_268294P004</t>
  </si>
  <si>
    <t>02CD11_271244S187</t>
  </si>
  <si>
    <t>S187 LA EMPLEADORA</t>
  </si>
  <si>
    <t>02CD11_271244S188</t>
  </si>
  <si>
    <t>S188 PA´QUE TE CUIDEMOS</t>
  </si>
  <si>
    <t>02CD11_271244S189</t>
  </si>
  <si>
    <t>S189 PROTECTORA DE LA MOVILIDAD</t>
  </si>
  <si>
    <t>02CD11_356001O001</t>
  </si>
  <si>
    <t>02CD12_171063E118</t>
  </si>
  <si>
    <t>02CD12_214081E122</t>
  </si>
  <si>
    <t>02CD12_211084E123</t>
  </si>
  <si>
    <t>02CD12_226243E130</t>
  </si>
  <si>
    <t>02CD12_251115E137</t>
  </si>
  <si>
    <t>02CD12_242078F031</t>
  </si>
  <si>
    <t>02CD12_241046F032</t>
  </si>
  <si>
    <t>02CD12_321102F033</t>
  </si>
  <si>
    <t>02CD12_139055G022</t>
  </si>
  <si>
    <t>G022 ACCIONES PARA EL CUMPLIMIENTO  DE LAS DISPOSICIONES MERCANTILES, JURÍDICAS Y ADMINISTRATIVAS</t>
  </si>
  <si>
    <t>02CD12_216089G023</t>
  </si>
  <si>
    <t>02CD12_223202K014</t>
  </si>
  <si>
    <t>02CD12_221024K015</t>
  </si>
  <si>
    <t>02CD12_221274K016</t>
  </si>
  <si>
    <t>02CD12_221104M001</t>
  </si>
  <si>
    <t>02CD12_223104M001</t>
  </si>
  <si>
    <t>02CD12_224104M001</t>
  </si>
  <si>
    <t>02CD12_225104M001</t>
  </si>
  <si>
    <t>02CD12_172002N001</t>
  </si>
  <si>
    <t>02CD12_356001O001</t>
  </si>
  <si>
    <t>02CD12_124003P001</t>
  </si>
  <si>
    <t>02CD12_124004P002</t>
  </si>
  <si>
    <t>02CD12_268294P004</t>
  </si>
  <si>
    <t>02CD12_371058P047</t>
  </si>
  <si>
    <t>P047 PLANEACIÓN DE LA POLÍTICA DE TURISMO EN LAS ALCALDÍAS</t>
  </si>
  <si>
    <t>02CD12_271244S117</t>
  </si>
  <si>
    <t>S117 EL GOBIERNO DE LOS PUEBLOS EN APOYO A UNIVERSITARIOS</t>
  </si>
  <si>
    <t>02CD12_265017S119</t>
  </si>
  <si>
    <t>S119 ALIMÉNTATE BIEN</t>
  </si>
  <si>
    <t>02CD12_311213S121</t>
  </si>
  <si>
    <t>S121 PROGRAMA    DE    MEJORAMIENTO    SUSTENTABLE    EN    SUELO    DE CONSERVACIÓN DE MILPA ALTA</t>
  </si>
  <si>
    <t>213 Crecimiento y desarrollo sustentable</t>
  </si>
  <si>
    <t>02CD12_271244S122</t>
  </si>
  <si>
    <t>S122 PROGRAMA  INTEGRAL  DE  APOYO  A  LOS  PRODUCTORES  DE  NOPAL PIAPRON</t>
  </si>
  <si>
    <t>02CD12_268244S123</t>
  </si>
  <si>
    <t>S123 PROGRAMA DE FORTALECIMIENTO SECTORIAL (PROFOSEC)</t>
  </si>
  <si>
    <t>02CD12_371058S180</t>
  </si>
  <si>
    <t>S180 PROGRAMA DE DESARROLLO TURÍSTICO PRODETUR</t>
  </si>
  <si>
    <t>02CD12_311102S181</t>
  </si>
  <si>
    <t>S181 FONDO PARA EMPRENDEDORES DE MILPA ALTA FONEMA</t>
  </si>
  <si>
    <t>02CD12_268149S182</t>
  </si>
  <si>
    <t>S182 APOYO A ESTANCIAS INFANTILES</t>
  </si>
  <si>
    <t>02CD12_268244U026</t>
  </si>
  <si>
    <t>02CD13_124003P001</t>
  </si>
  <si>
    <t>02CD13_124004P002</t>
  </si>
  <si>
    <t>02CD13_135164E119</t>
  </si>
  <si>
    <t>02CD13_139055F027</t>
  </si>
  <si>
    <t>02CD13_171063E118</t>
  </si>
  <si>
    <t>02CD13_172002N001</t>
  </si>
  <si>
    <t>02CD13_211084E123</t>
  </si>
  <si>
    <t>02CD13_214081E122</t>
  </si>
  <si>
    <t>02CD13_216089E120</t>
  </si>
  <si>
    <t>02CD13_221024K015</t>
  </si>
  <si>
    <t>02CD13_221049E124</t>
  </si>
  <si>
    <t>02CD13_221104M001</t>
  </si>
  <si>
    <t>02CD13_221274K016</t>
  </si>
  <si>
    <t>02CD13_223104M001</t>
  </si>
  <si>
    <t>02CD13_223202K014</t>
  </si>
  <si>
    <t>02CD13_224104M001</t>
  </si>
  <si>
    <t>02CD13_225104M001</t>
  </si>
  <si>
    <t>02CD13_226243E130</t>
  </si>
  <si>
    <t>02CD13_232001O001</t>
  </si>
  <si>
    <t>02CD13_235064E127</t>
  </si>
  <si>
    <t>02CD13_241046F032</t>
  </si>
  <si>
    <t>02CD13_242078F031</t>
  </si>
  <si>
    <t>02CD13_251115E137</t>
  </si>
  <si>
    <t>02CD13_268244U026</t>
  </si>
  <si>
    <t>02CD13_268294P004</t>
  </si>
  <si>
    <t>02CD13_311102F029</t>
  </si>
  <si>
    <t>02CD13_321275F033</t>
  </si>
  <si>
    <t>02CD14_122104M001</t>
  </si>
  <si>
    <t>02CD14_124003P001</t>
  </si>
  <si>
    <t>02CD14_124004P002</t>
  </si>
  <si>
    <t>02CD14_171063S140</t>
  </si>
  <si>
    <t>S140 PREVENCIÓN DEL DELITO, TLALPAN</t>
  </si>
  <si>
    <t>02CD14_171069E118</t>
  </si>
  <si>
    <t>069 Políticas de atención y acceso a la justicia para las mujeres victímas de violencia</t>
  </si>
  <si>
    <t>02CD14_172002N001</t>
  </si>
  <si>
    <t>02CD14_211084E123</t>
  </si>
  <si>
    <t>02CD14_214081E122</t>
  </si>
  <si>
    <t>02CD14_215030S139</t>
  </si>
  <si>
    <t>S139 APOYO AL DESARROLLO AGROPECUARIO  SUSTENTABLE</t>
  </si>
  <si>
    <t>02CD14_216089S134</t>
  </si>
  <si>
    <t>S134 HUELLAS: SEMBRANDO COMPAÑÍA EN COMUNIDAD</t>
  </si>
  <si>
    <t>02CD14_221024K015</t>
  </si>
  <si>
    <t>02CD14_221049E124</t>
  </si>
  <si>
    <t>02CD14_221104M001</t>
  </si>
  <si>
    <t>02CD14_221274K016</t>
  </si>
  <si>
    <t>02CD14_222031S135</t>
  </si>
  <si>
    <t>S135 UNIDAD-ES TLALPAN</t>
  </si>
  <si>
    <t>031 Acciones para el mejoramiento de la vivienda</t>
  </si>
  <si>
    <t>02CD14_222055S137</t>
  </si>
  <si>
    <t>S137 CULTIVANDO COMUNIDAD CON LA PARTICIPACIÓN CIUDADANA</t>
  </si>
  <si>
    <t>02CD14_222095S133</t>
  </si>
  <si>
    <t>S133 IMAGEN URBANA PARA CULTIVAR COMUNIDAD</t>
  </si>
  <si>
    <t>095 Uso y aprovechamiento de espacios públicos</t>
  </si>
  <si>
    <t>02CD14_223104M001</t>
  </si>
  <si>
    <t>02CD14_223202K014</t>
  </si>
  <si>
    <t>02CD14_224104M001</t>
  </si>
  <si>
    <t>02CD14_225104M001</t>
  </si>
  <si>
    <t>02CD14_226108S136</t>
  </si>
  <si>
    <t>S136 JÓVENES CULTIVANDO LA MOVILIDAD</t>
  </si>
  <si>
    <t>108 Seguridad, control del tránsito vehicular y cultura vial</t>
  </si>
  <si>
    <t>02CD14_231064S205</t>
  </si>
  <si>
    <t>S205 PREVENCIÓN DEL EMBARAZO ADOLESCENTE, TLALPAN</t>
  </si>
  <si>
    <t>02CD14_232001O001</t>
  </si>
  <si>
    <t>02CD14_241046F032</t>
  </si>
  <si>
    <t>02CD14_241046S138</t>
  </si>
  <si>
    <t>S138 CULTIVANDO ACTIVIDADES DEPORTIVAS</t>
  </si>
  <si>
    <t>02CD14_242077S208</t>
  </si>
  <si>
    <t>S208 CULTIVANDO PAZ, ARTE Y CULTURA EN TLALPAN</t>
  </si>
  <si>
    <t>02CD14_242078S206</t>
  </si>
  <si>
    <t>S206 FORMACIÓN MUSICAL, TLALPAN</t>
  </si>
  <si>
    <t>02CD14_244050S127</t>
  </si>
  <si>
    <t>S127 MOCHILA DE DERECHOS</t>
  </si>
  <si>
    <t>050 Operación de centros de desarrollo comunitario</t>
  </si>
  <si>
    <t>02CD14_252129S129</t>
  </si>
  <si>
    <t>S129 ASESORÍAS   PARA  EL   EXAMEN  DE   INGRESO  A   LA   EDUCACIÓN  MEDIA SUPERIOR</t>
  </si>
  <si>
    <t>129 Fortalecimiento de los servicios de educación</t>
  </si>
  <si>
    <t>02CD14_256129S130</t>
  </si>
  <si>
    <t>S130 EDUCARNOS EN COMUNIDAD PARA EL BIENESTAR SOCIAL</t>
  </si>
  <si>
    <t>02CD14_256129S132</t>
  </si>
  <si>
    <t>S132 APOYO  PROFESIONAL A LA POBLACIÓN EN SUS TAREAS EDUCATIVAS EN LAS BIBLIOTECAS PÚBLICAS</t>
  </si>
  <si>
    <t>02CD14_262017S126</t>
  </si>
  <si>
    <t>S126 COMUNIDAD   HUEHUEYOTL,  APOYO   A  COLECTIVOS   DE  PERSONAS ADULTAS MAYORES</t>
  </si>
  <si>
    <t>02CD14_268019S207</t>
  </si>
  <si>
    <t>S207 CULTIVANDO ARTE EN TLALPAN</t>
  </si>
  <si>
    <t>019 Atención integral a víctimas de violencia</t>
  </si>
  <si>
    <t>02CD14_268026U024</t>
  </si>
  <si>
    <t>U024 SEAMOS MEJORES ESTUDIANTES</t>
  </si>
  <si>
    <t>02CD14_268032S128</t>
  </si>
  <si>
    <t>S128 DEFENSORÍA  DE  LOS  DERECHOS  Y  APOYOS  ECONÓMICOS  A NIÑAS  Y NIÑOS DE TLALPAN</t>
  </si>
  <si>
    <t>032 Derechos humanos de la adolescencia y la infancia</t>
  </si>
  <si>
    <t>02CD14_268117S200</t>
  </si>
  <si>
    <t>S200 CULTIVANDO RAÍCES DE IDENTIDAD</t>
  </si>
  <si>
    <t>02CD14_268149E134</t>
  </si>
  <si>
    <t>E134 ATENCIÓN INTEGRAL PARA EL DESARROLLO INFANTIL</t>
  </si>
  <si>
    <t>02CD14_268294P004</t>
  </si>
  <si>
    <t>02CD15_122104M001</t>
  </si>
  <si>
    <t>02CD15_124003P001</t>
  </si>
  <si>
    <t>02CD15_124004P002</t>
  </si>
  <si>
    <t>02CD15_132177P048</t>
  </si>
  <si>
    <t>02CD15_171063E118</t>
  </si>
  <si>
    <t>02CD15_172002N001</t>
  </si>
  <si>
    <t>02CD15_211084E123</t>
  </si>
  <si>
    <t>02CD15_221104M001</t>
  </si>
  <si>
    <t>02CD15_221274K016</t>
  </si>
  <si>
    <t>02CD15_223104M001</t>
  </si>
  <si>
    <t>02CD15_223200E129</t>
  </si>
  <si>
    <t>E129 PROVISIÓN EMERGENTE DE AGUA POTABLE</t>
  </si>
  <si>
    <t>200 Suministro de agua potable</t>
  </si>
  <si>
    <t>02CD15_224104M001</t>
  </si>
  <si>
    <t>02CD15_225104M001</t>
  </si>
  <si>
    <t>02CD15_232001O001</t>
  </si>
  <si>
    <t>02CD15_268244U026</t>
  </si>
  <si>
    <t>02CD15_268294P004</t>
  </si>
  <si>
    <t>02CD16_122104M001</t>
  </si>
  <si>
    <t>02CD16_124003P001</t>
  </si>
  <si>
    <t>02CD16_139055F027</t>
  </si>
  <si>
    <t>02CD16_171063E118</t>
  </si>
  <si>
    <t>02CD16_172002N001</t>
  </si>
  <si>
    <t>02CD16_211084E123</t>
  </si>
  <si>
    <t>02CD16_221049E128</t>
  </si>
  <si>
    <t>02CD16_221104M001</t>
  </si>
  <si>
    <t>02CD16_221274K016</t>
  </si>
  <si>
    <t>02CD16_223104M001</t>
  </si>
  <si>
    <t>02CD16_223200E129</t>
  </si>
  <si>
    <t>02CD16_224104M001</t>
  </si>
  <si>
    <t>02CD16_225104M001</t>
  </si>
  <si>
    <t>02CD16_232001O001</t>
  </si>
  <si>
    <t>02CD16_235064E127</t>
  </si>
  <si>
    <t>02CD16_241101S147</t>
  </si>
  <si>
    <t xml:space="preserve">S147 AYUDA  ECONÓMICA PARA PROMOVER  EL DEPORTE COMPETITIVO EN JÓVENES      </t>
  </si>
  <si>
    <t>02CD16_242078F031</t>
  </si>
  <si>
    <t>02CD16_261143S146</t>
  </si>
  <si>
    <t>S146 AYUDA  A  PERSONAS  DE  ESCASOS  RECURSOS  Y PARA  TRATAMIENTOS MÉDICOS DE ENFERMEDADES CRÓNICO-DEGENERATIVAS, TERMINALES Y DISCAPACIDADES</t>
  </si>
  <si>
    <t>02CD16_265149S144</t>
  </si>
  <si>
    <t>S144 ALIMENTOS A CENTROS DE DESARROLLO INFANTIL</t>
  </si>
  <si>
    <t>02CD16_268149S145</t>
  </si>
  <si>
    <t>S145 APOYO   ECONÓMICO  A   PERSONAS  QUE   PRESTAN  SUS  INMUEBLES COMO ESPACIOS  PARA CENTROS DE DESARROLLO INFANTIL</t>
  </si>
  <si>
    <t>02CD16_268244U026</t>
  </si>
  <si>
    <t>02CD16_321275S148</t>
  </si>
  <si>
    <t>S148 ANIMALES DE CORRAL Y DE TRASPATIO</t>
  </si>
  <si>
    <t>02CD16_321275S149</t>
  </si>
  <si>
    <t>S149 ENTREGA  DE  SEMILLAS  Y  MATERIAL  VEGETATIVO    PARA FOMENTAR   LA PRODUCCIÓN AGRÍCOLA</t>
  </si>
  <si>
    <t>02CD16_371030P047</t>
  </si>
  <si>
    <t>02CDBP_122104M001</t>
  </si>
  <si>
    <t>02CDBP_122241E097</t>
  </si>
  <si>
    <t>E097 ACCIONES DE BÚSQUEDA, LOCALIZACIÓN E IDENTIFICACIÓN DE PERSONAS</t>
  </si>
  <si>
    <t>241 Búsqueda de personas desaparecidas y no identificadas</t>
  </si>
  <si>
    <t>02OD04_124003P001</t>
  </si>
  <si>
    <t>02OD04_124004P002</t>
  </si>
  <si>
    <t>02OD04_134001O001</t>
  </si>
  <si>
    <t>02OD04_172002N001</t>
  </si>
  <si>
    <t>02OD04_343049E034</t>
  </si>
  <si>
    <t>E034 MANTENIMIENTO DE ESPACIOS PÚBLICOS</t>
  </si>
  <si>
    <t>02OD04_343104M001</t>
  </si>
  <si>
    <t>02OD06_124003P001</t>
  </si>
  <si>
    <t>02OD06_124004P002</t>
  </si>
  <si>
    <t>02OD06_124093P017</t>
  </si>
  <si>
    <t>P017  ACCIONES PARA LA TRANSVERSALIZACIÓN DEL ENFOQUE DE DERECHOS HUMANOS</t>
  </si>
  <si>
    <t xml:space="preserve">093 Seguimiento a las acciones para la transversalización del enfoque de Derechos Humanos.   </t>
  </si>
  <si>
    <t>02OD06_124104M001</t>
  </si>
  <si>
    <t>02OD06_134001O001</t>
  </si>
  <si>
    <t>02OD06_172002N001</t>
  </si>
  <si>
    <t>02OD06_268294P004</t>
  </si>
  <si>
    <t>02PDAV_173104M001</t>
  </si>
  <si>
    <t>02PDAV_173261E109</t>
  </si>
  <si>
    <t>E109 APOYO INTEGRAL A VICTIMAS</t>
  </si>
  <si>
    <t>261 Atención a víctimas</t>
  </si>
  <si>
    <t>02PDDP_124003P001</t>
  </si>
  <si>
    <t>02PDDP_124004P002</t>
  </si>
  <si>
    <t>02PDDP_124104M001</t>
  </si>
  <si>
    <t>02PDDP_124179E038</t>
  </si>
  <si>
    <t>E038 MEDIDAS DE PREVENCIÓN Y PROTECCIÓN DE LOS DEFENSORES DE DERECHOS HUMANOS Y PERIODISTAS</t>
  </si>
  <si>
    <t>179 Acciones para la protección integral de personas defensoras de los derechos humanos, de la libertad de expresión y el periodismo</t>
  </si>
  <si>
    <t>02PDDP_134001O001</t>
  </si>
  <si>
    <t>02PDDP_172002N001</t>
  </si>
  <si>
    <t>02PDDP_268294P004</t>
  </si>
  <si>
    <t>03C001_124003P001</t>
  </si>
  <si>
    <t>03C001_124004P002</t>
  </si>
  <si>
    <t>03C001_134001O001</t>
  </si>
  <si>
    <t>03C001_172002N001</t>
  </si>
  <si>
    <t>03C001_221059G002</t>
  </si>
  <si>
    <t>G002 DISEÑO URBANO Y REGULACIÓN DE LOS ESPACIOS PÚBLICOS</t>
  </si>
  <si>
    <t>03C001_221059P023</t>
  </si>
  <si>
    <t>03C001_221104M001</t>
  </si>
  <si>
    <t>03C001_268294P004</t>
  </si>
  <si>
    <t>03PDIV_124003P001</t>
  </si>
  <si>
    <t>03PDIV_124004P002</t>
  </si>
  <si>
    <t>03PDIV_134001O001</t>
  </si>
  <si>
    <t>03PDIV_172002N001</t>
  </si>
  <si>
    <t>03PDIV_225031S027</t>
  </si>
  <si>
    <t>S027 MEJORAMIENTO DE LA VIVIENDA</t>
  </si>
  <si>
    <t>03PDIV_225104M001</t>
  </si>
  <si>
    <t>03PDIV_225221S061</t>
  </si>
  <si>
    <t>S061 VIVIENDA  EN CONJUNTO</t>
  </si>
  <si>
    <t>221 Acciones para la vivienda en conjunto</t>
  </si>
  <si>
    <t>03PDIV_268294P004</t>
  </si>
  <si>
    <t>03PDIV_269039U007</t>
  </si>
  <si>
    <t>U007 FINANCIAMIENTO PARA EL ACCESO A LA VIVIENDA</t>
  </si>
  <si>
    <t>039 Financiamiento y créditos</t>
  </si>
  <si>
    <t>04C001_124003P001</t>
  </si>
  <si>
    <t>04C001_124004P002</t>
  </si>
  <si>
    <t>04C001_134001O001</t>
  </si>
  <si>
    <t>04C001_172002N001</t>
  </si>
  <si>
    <t>04C001_268294P004</t>
  </si>
  <si>
    <t>04C001_311028F008</t>
  </si>
  <si>
    <t>F008 PROMOCIÓN DE LA INVERSIÓN, EL DESARROLLO, COMPETITIVIDAD E INNOVACIÓN DE LOS SECTORES INDUSTRIAL, COMERCIAL Y DE SERVICIOS</t>
  </si>
  <si>
    <t>028 Coordinación entre instancias públicas o privadas para la atracción de inversión y el desarrollo económico</t>
  </si>
  <si>
    <t>04C001_311030P016</t>
  </si>
  <si>
    <t>P016 DISEÑO E INSTRUMENTACIÓN DE ACCIONES EN MATERIA DE COMPETITIVIDAD, EMPRENDIMIENTO, COMPETENCIA Y POLÍTICA REGULATORIA</t>
  </si>
  <si>
    <t>04C001_311104M001</t>
  </si>
  <si>
    <t>04C001_311147G014</t>
  </si>
  <si>
    <t>G014 REGULACIÓN Y REGISTRO DE ESTABLECIMIENTOS MERCANTILES EN MATERIA ECONÓMICA</t>
  </si>
  <si>
    <t>147 Registro de establecimiento mercantiles</t>
  </si>
  <si>
    <t>04C001_311148E091</t>
  </si>
  <si>
    <t>E091 OPERACIÓN Y MANTENIMIENTO DE LA CENTRAL DE ABASTOS</t>
  </si>
  <si>
    <t>148 Apoyos para la mejora de los canales de abasto</t>
  </si>
  <si>
    <t>04C001_311148E092</t>
  </si>
  <si>
    <t>E092 OPERACIÓN Y MANTENIMIENTO DE MERCADOS PÚBLICOS</t>
  </si>
  <si>
    <t>04C001_311148E150</t>
  </si>
  <si>
    <t>E150 FOMENTO Y MEJORAMIENTO DE LOS MERCADOS PÚBLICOS DE LA CIUDAD DE MÉXICO</t>
  </si>
  <si>
    <t>04C001_393213F034</t>
  </si>
  <si>
    <t>F034 FORTALECIMIENTO DE COMPETENCIAS EN ENERGÍA SOLAR</t>
  </si>
  <si>
    <t>04P0DE_311030P025</t>
  </si>
  <si>
    <t>P025 PLANEACIÓN, ELABORACIÓN Y SEGUIMIENTO DE LA POLÍTICA DE DESARROLLO ECONÓMICO</t>
  </si>
  <si>
    <t>04P0DS_124003P001</t>
  </si>
  <si>
    <t>04P0DS_124004P002</t>
  </si>
  <si>
    <t>04P0DS_134001O001</t>
  </si>
  <si>
    <t>04P0DS_172002N001</t>
  </si>
  <si>
    <t>04P0DS_268294P004</t>
  </si>
  <si>
    <t>04P0DS_311039F006</t>
  </si>
  <si>
    <t>F006 FINANCIAMIENTO A MICROCRÉDITOS PARA EL AUTOEMPLEO, ATENCIÓN A LAS MEDIANAS Y PEQUEÑAS EMPRESAS Y COMERCIALIZACIÓN DE PRODUCTOS RURALES</t>
  </si>
  <si>
    <t>04P0DS_311104M001</t>
  </si>
  <si>
    <t>05C001_124003P001</t>
  </si>
  <si>
    <t>05C001_124004P002</t>
  </si>
  <si>
    <t>05C001_132058P019</t>
  </si>
  <si>
    <t>P019 PLANEACIÓN DE LA POLÍTICA DE TURISMO</t>
  </si>
  <si>
    <t>05C001_134001O001</t>
  </si>
  <si>
    <t>05C001_172002N001</t>
  </si>
  <si>
    <t>05C001_268294P004</t>
  </si>
  <si>
    <t>05C001_371079F005</t>
  </si>
  <si>
    <t>F005 DESARROLLO Y PROMOCIÓN DE PRODUCTOS Y PROYECTOS TURÍSTICOS SUSTENTABLES</t>
  </si>
  <si>
    <t>079 Promoción y fomento del turismo</t>
  </si>
  <si>
    <t>05C001_371104M001</t>
  </si>
  <si>
    <t>05P0PT_124003P001</t>
  </si>
  <si>
    <t>05P0PT_124004P002</t>
  </si>
  <si>
    <t>05P0PT_134001O001</t>
  </si>
  <si>
    <t>05P0PT_172002N001</t>
  </si>
  <si>
    <t>05P0PT_268294P004</t>
  </si>
  <si>
    <t>05P0PT_371079F022</t>
  </si>
  <si>
    <t>F022 DESARROLLO, PROMOCIÓN Y POSICIONAMIENTO DE LA CIUDAD DE MÉXICO Y SU MARCA CDMX</t>
  </si>
  <si>
    <t>05P0PT_371104M001</t>
  </si>
  <si>
    <t>06C001_124003P001</t>
  </si>
  <si>
    <t>06C001_124004P002</t>
  </si>
  <si>
    <t>06C001_132058P020</t>
  </si>
  <si>
    <t>06C001_133044E075</t>
  </si>
  <si>
    <t>E075 GESTIÓN Y OPERACIÓN DEL MUSEO DE HISTORIA NATURAL Y CULTURA AMBIENTAL</t>
  </si>
  <si>
    <t>044 Gestión y conservación museística</t>
  </si>
  <si>
    <t>06C001_133073F001</t>
  </si>
  <si>
    <t>F001 ALIANZA PARA LA PRESERVACIÓN DEL PATRIMONIO CULTURAL DE LA CIUDAD DE MÉXICO</t>
  </si>
  <si>
    <t>073 Promoción y conservación del patrimonio material e inmaterial</t>
  </si>
  <si>
    <t>06C001_134001O001</t>
  </si>
  <si>
    <t>06C001_135217G013</t>
  </si>
  <si>
    <t>G013 INSPECCIÓN Y VIGILANCIA MEDIOAMBIENTAL</t>
  </si>
  <si>
    <t>217 Regulación y vigilancia ambiental</t>
  </si>
  <si>
    <t>06C001_172002N001</t>
  </si>
  <si>
    <t>06C001_214081E022</t>
  </si>
  <si>
    <t>E022 CUIDADO Y CONSERVACIÓN DE LOS BOSQUES, ÁREAS  DE VALOR AMBIENTAL Y SUELO DE CONSERVACIÓN</t>
  </si>
  <si>
    <t>06C001_214104M001</t>
  </si>
  <si>
    <t xml:space="preserve">4 </t>
  </si>
  <si>
    <t>06C001_214113P005</t>
  </si>
  <si>
    <t>P005 CALIDAD DEL AIRE</t>
  </si>
  <si>
    <t>113 Monitoreo atmosférico y emisiones de otros contaminantes</t>
  </si>
  <si>
    <t>06C001_216118E107</t>
  </si>
  <si>
    <t>E107 CONSERVACIÓN Y OPERACIÓN DE ZOOLÓGICOS</t>
  </si>
  <si>
    <t>118 Operación y administración de zoológicos</t>
  </si>
  <si>
    <t>06C001_268294P004</t>
  </si>
  <si>
    <t>06CD03_124003P001</t>
  </si>
  <si>
    <t>06CD03_124004P002</t>
  </si>
  <si>
    <t>06CD03_134001O001</t>
  </si>
  <si>
    <t>06CD03_172002N001</t>
  </si>
  <si>
    <t>06CD03_213094U002</t>
  </si>
  <si>
    <t>U002 AGUA POTABLE, DRENAJE Y SANEAMIENTO</t>
  </si>
  <si>
    <t>094 Construcción, ampliación, operación y mantenimiento de la infraestrcutura de drenaje y tratamiento</t>
  </si>
  <si>
    <t>06CD03_213104M001</t>
  </si>
  <si>
    <t>06CD03_223202K003</t>
  </si>
  <si>
    <t>K003 INFRAESTRUCTURA DE AGUA POTABLE, ALCANTARILLADO Y SANEAMIENTO</t>
  </si>
  <si>
    <t>06CD03_268294P004</t>
  </si>
  <si>
    <t>06CD05_124003P001</t>
  </si>
  <si>
    <t>06CD05_124004P002</t>
  </si>
  <si>
    <t>06CD05_134001O001</t>
  </si>
  <si>
    <t>06CD05_172002N001</t>
  </si>
  <si>
    <t>06CD05_216089E090</t>
  </si>
  <si>
    <t>E090 ACCIONES PARA EL BIENESTAR ANIMAL</t>
  </si>
  <si>
    <t>06CD05_216104M001</t>
  </si>
  <si>
    <t>06CD05_268294P004</t>
  </si>
  <si>
    <t>06P0FA_212234S034</t>
  </si>
  <si>
    <t>S034 PROGRAMA SISTEMAS DE CAPTACIÓN DE AGUA DE LLUVIA EN VIVIENDAS DE LA CIUDAD DE MÉXICO</t>
  </si>
  <si>
    <t>234 Sistemas de captación de lluvia</t>
  </si>
  <si>
    <t>06P0FA_214092E006</t>
  </si>
  <si>
    <t>E006 ACCIONES PARA PROYECTOS AMBIENTALES</t>
  </si>
  <si>
    <t>06P0FA_215092S036</t>
  </si>
  <si>
    <t>S036 PROGRAMA ALTEPETL</t>
  </si>
  <si>
    <t>06PDPA_124003P001</t>
  </si>
  <si>
    <t>06PDPA_124004P002</t>
  </si>
  <si>
    <t>06PDPA_134001O001</t>
  </si>
  <si>
    <t>06PDPA_172002N001</t>
  </si>
  <si>
    <t>06PDPA_216104M001</t>
  </si>
  <si>
    <t>06PDPA_216293E154</t>
  </si>
  <si>
    <t>E154 ACCESO A LA JUSTICIA AMBIENTAL, URBANA Y DE PROTECCIÓN Y BIENESTAR ANIMAL</t>
  </si>
  <si>
    <t>293 Promoción y vigilancia de la aplicación de las disposiciones jurídicas en materia ambiental, de ordenamiento territorial y de protección y bienestar animal</t>
  </si>
  <si>
    <t>06PDPA_268294P004</t>
  </si>
  <si>
    <t>07C001_124003P001</t>
  </si>
  <si>
    <t>07C001_124004P002</t>
  </si>
  <si>
    <t>07C001_172002N001</t>
  </si>
  <si>
    <t>07C001_211084E093</t>
  </si>
  <si>
    <t>E093 MANEJO INTEGRAL DE RESIDUOS SÓLIDOS URBANOS</t>
  </si>
  <si>
    <t>07C001_221049K005</t>
  </si>
  <si>
    <t>K005 MEJORAMIENTO Y MANTENIMIENTO DE LA INFRAESTRUCTURA URBANA</t>
  </si>
  <si>
    <t>07C001_221049K006</t>
  </si>
  <si>
    <t>K006 MEJORAMIENTO Y MANTENIMIENTO DE LA INFRAESTRUCTURA VIAL</t>
  </si>
  <si>
    <t>07C001_222024K004</t>
  </si>
  <si>
    <t>K004 INFRAESTRUCTURA DE TRANSPORTE PÚBLICO</t>
  </si>
  <si>
    <t>07C001_222245K007</t>
  </si>
  <si>
    <t>K007 SISTEMA DE TRANSPORTE PÚBLICO CABLEBÚS</t>
  </si>
  <si>
    <t>245 Ampliación de infraestructura para el transporte público</t>
  </si>
  <si>
    <t>07C001_224024K008</t>
  </si>
  <si>
    <t>K008 AMPLIACIÓN, OPERACIÓN Y MANTENIMIENTO DEL ALUMBRADO PÚBLICO</t>
  </si>
  <si>
    <t>07C001_231087K001</t>
  </si>
  <si>
    <t>K001 CONSTRUCCIÓN Y MEJORAMIENTO DE LA INFRAESTRUCTURA DE SALUD</t>
  </si>
  <si>
    <t>087 Reforzamiento de la infraestructura en salud</t>
  </si>
  <si>
    <t>07C001_251024K002</t>
  </si>
  <si>
    <t>K002 CONSTRUCCIÓN Y MEJORAMIENTO DE LA INFRAESTRUCTURA EDUCATIVA</t>
  </si>
  <si>
    <t>07C001_268294P004</t>
  </si>
  <si>
    <t>07C001_343024K010</t>
  </si>
  <si>
    <t>K010 CONSTRUCCIÓN, MANTENIMIENTO Y AMPLIACIÓN DE EDIFICIOS PÚBLICOS</t>
  </si>
  <si>
    <t>07C001_343104M001</t>
  </si>
  <si>
    <t>07C001_343117E116</t>
  </si>
  <si>
    <t>E116 PROGRAMA PILARES</t>
  </si>
  <si>
    <t>07C001_356001O001</t>
  </si>
  <si>
    <t>07C001_356024E042</t>
  </si>
  <si>
    <t>E042 OPERACIÓN Y MANTENIMIENTO DEL TRANSPORTE PÚBLICO MASIVO, CONCESIONADO Y ALTERNO</t>
  </si>
  <si>
    <t>07CD01_124003P001</t>
  </si>
  <si>
    <t>07CD01_124004P002</t>
  </si>
  <si>
    <t>07CD01_134001O001</t>
  </si>
  <si>
    <t>07CD01_172002N001</t>
  </si>
  <si>
    <t>07CD01_268294P004</t>
  </si>
  <si>
    <t>07CD01_342070B001</t>
  </si>
  <si>
    <t>B001 PRODUCCIÓN Y COMERCIALIZACIÓN DE MEZCLAS ASFÁLTICAS</t>
  </si>
  <si>
    <t>070 Producción y comercialización de mezcla asfáltica para la rehabilitación de las vías primarias y secundarias</t>
  </si>
  <si>
    <t>07CD01_342104M001</t>
  </si>
  <si>
    <t>07PDIF_124003P001</t>
  </si>
  <si>
    <t>07PDIF_124004P002</t>
  </si>
  <si>
    <t>07PDIF_134001O001</t>
  </si>
  <si>
    <t>07PDIF_172002N001</t>
  </si>
  <si>
    <t>07PDIF_251041K012</t>
  </si>
  <si>
    <t>K012 REHABILITACIÓN, EQUIPAMIENTO Y CONSTRUCCIÓN DE INFRAESTRUCTURA EDUCATIVA</t>
  </si>
  <si>
    <t>041 Fortalecimiento a la educación</t>
  </si>
  <si>
    <t>07PDIF_251104M001</t>
  </si>
  <si>
    <t>07PDIF_268294P004</t>
  </si>
  <si>
    <t>07PDIS_124003P001</t>
  </si>
  <si>
    <t>07PDIS_124004P002</t>
  </si>
  <si>
    <t>07PDIS_134001O001</t>
  </si>
  <si>
    <t>07PDIS_172002N001</t>
  </si>
  <si>
    <t>07PDIS_181145E067</t>
  </si>
  <si>
    <t>E067 OPERACIÓN DEL  SISTEMA PARA LA SEGURIDAD DE LAS CONSTRUCCIONES DE LA CIUDAD DE MÉXICO</t>
  </si>
  <si>
    <t>145 Estudios, revisiones y dictámenes relacionados con la seguridad estructural</t>
  </si>
  <si>
    <t>07PDIS_268294P004</t>
  </si>
  <si>
    <t>07PDIS_343104M001</t>
  </si>
  <si>
    <t>08C001_124003P001</t>
  </si>
  <si>
    <t>08C001_124004P002</t>
  </si>
  <si>
    <t>08C001_134001O001</t>
  </si>
  <si>
    <t>08C001_172002N001</t>
  </si>
  <si>
    <t>08C001_222128S047</t>
  </si>
  <si>
    <t>S047 PROGRAMA MEJORAMIENTO BARRIAL Y COMUNITARIO, TEQUIO BARRIO</t>
  </si>
  <si>
    <t>128 Desarrollo urbano sostenible</t>
  </si>
  <si>
    <t>08C001_265106S013</t>
  </si>
  <si>
    <t>S013 COMEDORES SOCIALES DE LA CIUDAD DE MÉXICO</t>
  </si>
  <si>
    <t>106 Acciones para garantizar la seguridad alimentaria y nutricional</t>
  </si>
  <si>
    <t>08C001_265106S014</t>
  </si>
  <si>
    <t>S014 COMIDA PARA LOS CAI'S</t>
  </si>
  <si>
    <t>08C001_268122S072</t>
  </si>
  <si>
    <t>S072 ATENCIÓN INTEGRAL AL ADULTO MAYOR</t>
  </si>
  <si>
    <t>08C001_268126E147</t>
  </si>
  <si>
    <t>E147 ATENCIÓN SOCIAL INMEDIATA A POBLACIONES PRIORITARIAS (ASIPP)</t>
  </si>
  <si>
    <t>126 Atención social emergente</t>
  </si>
  <si>
    <t>08C001_268294P004</t>
  </si>
  <si>
    <t>08C001_269105E081</t>
  </si>
  <si>
    <t>E081 SERVICIOS INTEGRALES DE ASISTENCIA SOCIAL</t>
  </si>
  <si>
    <t>08C001_271055F016</t>
  </si>
  <si>
    <t>F016 PROMOCIÓN Y FORTALECIMIENTO DE LA PARTICIPACIÓN CIUDADANA</t>
  </si>
  <si>
    <t>08C001_271104M001</t>
  </si>
  <si>
    <t>08C001_271126E148</t>
  </si>
  <si>
    <t>E148 ENTRE LA CALLE Y EL HOGAR</t>
  </si>
  <si>
    <t>08C001_271226S071</t>
  </si>
  <si>
    <t>S071 SERVIDORES DE LA CIUDAD (SERCDMX)</t>
  </si>
  <si>
    <t>226 Fortalecimiento de la cohesión social</t>
  </si>
  <si>
    <t>08PDCE_124003P001</t>
  </si>
  <si>
    <t>08PDCE_124004P002</t>
  </si>
  <si>
    <t>08PDCE_134001O001</t>
  </si>
  <si>
    <t>08PDCE_134037P029</t>
  </si>
  <si>
    <t>P029 EVALUACIÓN DE LA POLÍTICA DE DESARROLLO SOCIAL DE LA CIUDAD DE MÉXICO</t>
  </si>
  <si>
    <t>08PDCE_134104M001</t>
  </si>
  <si>
    <t>08PDCE_172002N001</t>
  </si>
  <si>
    <t>08PDCE_268294P004</t>
  </si>
  <si>
    <t>08PDCP_124003P001</t>
  </si>
  <si>
    <t>08PDCP_124004P002</t>
  </si>
  <si>
    <t>08PDCP_124062E046</t>
  </si>
  <si>
    <t>E046 PREVENCIÓN Y ATENCIÓN DE LA DISCRIMINACIÓN</t>
  </si>
  <si>
    <t>062 Prevención de la violencia y combate a la discriminación</t>
  </si>
  <si>
    <t>08PDCP_124062P027</t>
  </si>
  <si>
    <t>P027 POLÍTICAS PARA LA PREVENCIÓN Y COMBATE A LA DISCRIMINACIÓN</t>
  </si>
  <si>
    <t>08PDCP_124104M001</t>
  </si>
  <si>
    <t>08PDCP_134001O001</t>
  </si>
  <si>
    <t>08PDCP_172002N001</t>
  </si>
  <si>
    <t>08PDCP_268294P004</t>
  </si>
  <si>
    <t>08PDDF_124003P001</t>
  </si>
  <si>
    <t>08PDDF_124032F012</t>
  </si>
  <si>
    <t>F012 PROMOCIÓN Y FOMENTO DE LOS DERECHOS HUMANOS DE LA ADOLESCENCIA Y LA INFANCIA</t>
  </si>
  <si>
    <t>08PDDF_124105U032</t>
  </si>
  <si>
    <t>U032 APOYO A PERSONAS QUE PERDIERON ALGÚN FAMILIAR EN EL SISMO DEL 19 DE SEPTIEMBRE DE 2017</t>
  </si>
  <si>
    <t>08PDDF_172002N001</t>
  </si>
  <si>
    <t>08PDDF_223105U012</t>
  </si>
  <si>
    <t>U012 ASISTENCIA SOCIAL Y SERVICIOS ASISTENCIALES</t>
  </si>
  <si>
    <t>08PDDF_232008S064</t>
  </si>
  <si>
    <t>S064 DESARROLLO INTEGRAL DE LAS PERSONAS CON DISCAPACIDAD</t>
  </si>
  <si>
    <t>008 Acciones dirigidas a personas con discapacidad</t>
  </si>
  <si>
    <t>08PDDF_251288E145</t>
  </si>
  <si>
    <t>E145 APRENDE Y CREA DIFERENTE</t>
  </si>
  <si>
    <t>288 Aciones recreativas y educativas en beneficio de niñas, niños y adolecentes</t>
  </si>
  <si>
    <t>08PDDF_261008S037</t>
  </si>
  <si>
    <t>S037 PROGRAMA ATENCIÓN A PERSONAS CON DISCAPACIDAD EN UNIDADES BÁSICAS DE REHABILITACIÓN</t>
  </si>
  <si>
    <t>08PDDF_263001O001</t>
  </si>
  <si>
    <t>08PDDF_263045O016</t>
  </si>
  <si>
    <t>O016 INTEGRACIÓN DE SERVICIOS TECNOLÓGICOS E INFORMÁTICOS</t>
  </si>
  <si>
    <t>08PDDF_263289E146</t>
  </si>
  <si>
    <t>E146 PROTECCIÓN Y DEFENSA DE NIÑAS, NIÑOS Y ADOLECENTES</t>
  </si>
  <si>
    <t>289 Defensa de la Niñez y las Familias</t>
  </si>
  <si>
    <t>08PDDF_263289S211</t>
  </si>
  <si>
    <t>S211 ATENCIÓN A MENORES Y MADRES EN SITUACIÓN DE VULNERABILIDAD</t>
  </si>
  <si>
    <t>08PDDF_265106S013</t>
  </si>
  <si>
    <t>08PDDF_265207S035</t>
  </si>
  <si>
    <t>S035 PROGRAMA ALIMENTOS ESCOLARES</t>
  </si>
  <si>
    <t>207 Desayunos escolares y complemento alimenticio</t>
  </si>
  <si>
    <t>08PDDF_268006U020</t>
  </si>
  <si>
    <t>U020 PROGRAMA DE ATENCIÓN A MENORES VULNERABLES</t>
  </si>
  <si>
    <t>006 Sistema de protección integral de niñas, niños y adolescentes de la Ciudad de México</t>
  </si>
  <si>
    <t>08PDDF_268008U027</t>
  </si>
  <si>
    <t>U027 COVNVENIOS CON CASAS HOGAR DE NIÑAS Y NIÑOS</t>
  </si>
  <si>
    <t>08PDDF_268017U029</t>
  </si>
  <si>
    <t>U029 CUIDADOS ALTERNATIVOS</t>
  </si>
  <si>
    <t>08PDDF_268017U031</t>
  </si>
  <si>
    <t>U031 AYUDAS A COOPERATIVAS</t>
  </si>
  <si>
    <t>08PDDF_268023E115</t>
  </si>
  <si>
    <t>E115 ATENCIÓN Y PREVENCIÓN DE LA VIOLENCIA CONTRA LAS MUJERES</t>
  </si>
  <si>
    <t>023 Combate a la discriminación y violencia hacia las mujeres</t>
  </si>
  <si>
    <t>08PDDF_268104M001</t>
  </si>
  <si>
    <t>08PDDF_268143S030</t>
  </si>
  <si>
    <t>S030 PROGRAMA APOYO ECONÓMICO A POLICÍAS Y BOMBEROS PENSIONADOS DE LA CAPREPOL CON DISCAPACIDAD PERMANENTE</t>
  </si>
  <si>
    <t>08PDDF_268161U021</t>
  </si>
  <si>
    <t>U021 PROGRAMA DE ATENCIÓN A PERSONAS VULNERABLES</t>
  </si>
  <si>
    <t>161 Fortalecimiento de los servicios de salud integral a personas vulnerables</t>
  </si>
  <si>
    <t>08PDDF_268294P004</t>
  </si>
  <si>
    <t>08PDDF_271115S066</t>
  </si>
  <si>
    <t>S066 CENTROS PARA EL DESARROLLO INFANTIL</t>
  </si>
  <si>
    <t>08PDDF_271123S010</t>
  </si>
  <si>
    <t>S010 COINVERSIÓN PARA LA INCLUSIÓN Y EL BIENESTAR SOCIAL</t>
  </si>
  <si>
    <t>123 Acciones para el fortalecimiento de OSC</t>
  </si>
  <si>
    <t>08PDDF_271150F014</t>
  </si>
  <si>
    <t>F014 PROMOCIÓN Y FOMENTO DE LAS SOCIEDADES COOPERATIVAS</t>
  </si>
  <si>
    <t>150 Fortalecimiento a las sociedades cooperativas</t>
  </si>
  <si>
    <t>08PDDF_312206S007</t>
  </si>
  <si>
    <t>S007 CAPACITACIÓN A LA POBLACIÓN OCUPADA Y DESOCUPADA DE LA CIUDAD DE MÉXICO</t>
  </si>
  <si>
    <t>206 Capacitación para la inserción laboral</t>
  </si>
  <si>
    <t>08PDII_124003P001</t>
  </si>
  <si>
    <t>08PDII_124004P002</t>
  </si>
  <si>
    <t>08PDII_134001O001</t>
  </si>
  <si>
    <t>08PDII_172002N001</t>
  </si>
  <si>
    <t>08PDII_261008S064</t>
  </si>
  <si>
    <t>08PDII_268104M001</t>
  </si>
  <si>
    <t>08PDII_268132P031</t>
  </si>
  <si>
    <t>P031 PLANEACIÓN, SEGUIMIENTO Y EVALUACIÓN A POLÍTICAS PÚBLICAS PARA EL DESARROLLO DE LAS PERSONAS CON DISCAPACIDAD</t>
  </si>
  <si>
    <t>132 Políticas para la atención integral de personas con discapacidad</t>
  </si>
  <si>
    <t>08PDII_268294P004</t>
  </si>
  <si>
    <t>08PDIJ_124003P001</t>
  </si>
  <si>
    <t>08PDIJ_124004P002</t>
  </si>
  <si>
    <t>08PDIJ_124032S004</t>
  </si>
  <si>
    <t>S004 APOYOS PARA EL DESARROLLO INTEGRAL DE LOS JÓVENES</t>
  </si>
  <si>
    <t>08PDIJ_124032S212</t>
  </si>
  <si>
    <t>S212 NÚCLEOS URBANOS DE BIENESTAR EMOCIONAL (NUBE)</t>
  </si>
  <si>
    <t>08PDIJ_134001O001</t>
  </si>
  <si>
    <t>08PDIJ_172002N001</t>
  </si>
  <si>
    <t>08PDIJ_235010E047</t>
  </si>
  <si>
    <t>E047 PREVENCIÓN Y TRATAMIENTO DE LAS ADICCIONES</t>
  </si>
  <si>
    <t>010 Acciones en materia de prevención y atención de adicciones</t>
  </si>
  <si>
    <t>08PDIJ_235104M001</t>
  </si>
  <si>
    <t>08PDIJ_241085S050</t>
  </si>
  <si>
    <t>S050 PROMOCIÓN DE ACTIVIDADES CULTURALES Y RECREATIVAS</t>
  </si>
  <si>
    <t>085 Recreación y deporte</t>
  </si>
  <si>
    <t>08PDIJ_268294P004</t>
  </si>
  <si>
    <t>08PDIJ_271117S025</t>
  </si>
  <si>
    <t>S025 LOS JÓVENES UNEN AL BARRIO</t>
  </si>
  <si>
    <t>08PDIJ_312021S007</t>
  </si>
  <si>
    <t>021 Capacitación y fortalecimiento para y en el trabajo</t>
  </si>
  <si>
    <t>08PDPS_124003P001</t>
  </si>
  <si>
    <t>08PDPS_124004P002</t>
  </si>
  <si>
    <t>08PDPS_134001O001</t>
  </si>
  <si>
    <t>08PDPS_172002N001</t>
  </si>
  <si>
    <t>08PDPS_184053E111</t>
  </si>
  <si>
    <t>E111 ASESORAMIENTO EN MATERIA JURÍDICA</t>
  </si>
  <si>
    <t>053 Orientación técnica o jurídica</t>
  </si>
  <si>
    <t>08PDPS_184055S053</t>
  </si>
  <si>
    <t>S053 RESCATE INNOVADOR Y PARTICIPATIVO EN UNIDADES HABITACIONALES</t>
  </si>
  <si>
    <t>08PDPS_184104M001</t>
  </si>
  <si>
    <t>08PDPS_268294P004</t>
  </si>
  <si>
    <t>09C001_124003P001</t>
  </si>
  <si>
    <t>09C001_124004P002</t>
  </si>
  <si>
    <t>09C001_134001O001</t>
  </si>
  <si>
    <t>09C001_152011P026</t>
  </si>
  <si>
    <t>P026 DISEÑO, COORDINACIÓN Y OPERACIÓN DE LA POLÍTICA FISCAL Y HACENDARIA</t>
  </si>
  <si>
    <t>011 Política fiscal y tributaria</t>
  </si>
  <si>
    <t>09C001_152022G072</t>
  </si>
  <si>
    <t>G072 INVESTIGACIÓN Y SEGUIMIENTO DE DELITOS FINANCIEROS</t>
  </si>
  <si>
    <t>022 Investigación y combate de delitos que competen a la unidad de inteligencia financiera</t>
  </si>
  <si>
    <t>09C001_152056P014</t>
  </si>
  <si>
    <t>P014 DISEÑO DE LA POLÍTICA DE EGRESOS</t>
  </si>
  <si>
    <t>056 Planeación y control del gasto</t>
  </si>
  <si>
    <t>09C001_152091E059</t>
  </si>
  <si>
    <t>E059 REPRESENTACIÓN Y DEFENSA DEL GOBIERNO EN MATERIA FISCAL Y HACENDARIA</t>
  </si>
  <si>
    <t>091 Representación y defensa del gobierno en materia fiscal y hacendaria</t>
  </si>
  <si>
    <t>09C001_152104M001</t>
  </si>
  <si>
    <t>09C001_152112O002</t>
  </si>
  <si>
    <t>O002 IMPULSO A LA TRANSPARENCIA Y RENDICIÓN DE CUENTAS</t>
  </si>
  <si>
    <t>112 Integración de informes del Gobierno de la Ciudad de México</t>
  </si>
  <si>
    <t>09C001_172002N001</t>
  </si>
  <si>
    <t>09C001_172187G009</t>
  </si>
  <si>
    <t>G009 DICTAMINACIÓN DE LAS ESTRUCTURAS ORGANIZACIONALES</t>
  </si>
  <si>
    <t>187 Desarrollo organizacional y modernización gubernamental</t>
  </si>
  <si>
    <t>09C001_181036E083</t>
  </si>
  <si>
    <t>E083 VALUACIÓN DE LOS BIENES INMUEBLES</t>
  </si>
  <si>
    <t>036 Emisión de dictámenes y avalúos</t>
  </si>
  <si>
    <t>09C001_183253F023</t>
  </si>
  <si>
    <t>F023 PROMOCIÓN Y DIFUSIÓN DE ACCIONES DE GOBIERNO</t>
  </si>
  <si>
    <t>253 Promoción social e imagen institucional</t>
  </si>
  <si>
    <t>09C001_184045O004</t>
  </si>
  <si>
    <t>O004 INTEGRACIÓN DE SERVICIOS TECNOLÓGICOS E INFORMÁTICOS</t>
  </si>
  <si>
    <t>09C001_253071E104</t>
  </si>
  <si>
    <t>E104 PROFESIONALIZACIÓN  Y EVALUACIÓN DEL SERVIDOR PÚBLICO PARA EL BUEN GOBIERNO</t>
  </si>
  <si>
    <t>09C001_268294P004</t>
  </si>
  <si>
    <t>09PDLR_124003P001</t>
  </si>
  <si>
    <t>09PDLR_124004P002</t>
  </si>
  <si>
    <t>09PDLR_134001O001</t>
  </si>
  <si>
    <t>09PDLR_152104M001</t>
  </si>
  <si>
    <t>09PDLR_172002N001</t>
  </si>
  <si>
    <t>09PDLR_268294P004</t>
  </si>
  <si>
    <t>09PDLR_269039E044</t>
  </si>
  <si>
    <t>E044 PRESTACIÓN DE SERVICIOS PARA LAS CAJAS DE PREVISIÓN</t>
  </si>
  <si>
    <t>09PDLR_269170J001</t>
  </si>
  <si>
    <t>J001 PAGO DE PENSIONES Y JUBILACIONES</t>
  </si>
  <si>
    <t>170 Administración del sistema de pensiones y jubilaciones</t>
  </si>
  <si>
    <t>09PDLR_269171E076</t>
  </si>
  <si>
    <t>E076 SERVICIOS INTEGRALES A JUBILADOS Y PENSIONADOS</t>
  </si>
  <si>
    <t>171 Créditos a pensionados y jubilados</t>
  </si>
  <si>
    <t>09PDPA_124003P001</t>
  </si>
  <si>
    <t>09PDPA_124004P002</t>
  </si>
  <si>
    <t>09PDPA_134001O001</t>
  </si>
  <si>
    <t>09PDPA_152104M001</t>
  </si>
  <si>
    <t>09PDPA_172002N001</t>
  </si>
  <si>
    <t>09PDPA_268294P004</t>
  </si>
  <si>
    <t>09PDPA_269039E044</t>
  </si>
  <si>
    <t>09PDPA_269170E076</t>
  </si>
  <si>
    <t>09PDPA_269170J001</t>
  </si>
  <si>
    <t>09PDPP_124003P001</t>
  </si>
  <si>
    <t>09PDPP_124004P002</t>
  </si>
  <si>
    <t>09PDPP_134001O001</t>
  </si>
  <si>
    <t>09PDPP_152104M001</t>
  </si>
  <si>
    <t>09PDPP_172002N001</t>
  </si>
  <si>
    <t>09PDPP_268294P004</t>
  </si>
  <si>
    <t>09PDPP_269039E044</t>
  </si>
  <si>
    <t>09PDPP_269169E076</t>
  </si>
  <si>
    <t>169 Atención cultural, social y económica a pensionados y jubilados</t>
  </si>
  <si>
    <t>09PDPP_269170J001</t>
  </si>
  <si>
    <t>09PECM_124003P001</t>
  </si>
  <si>
    <t>09PECM_124004P002</t>
  </si>
  <si>
    <t>09PECM_134001O001</t>
  </si>
  <si>
    <t>09PECM_152104M001</t>
  </si>
  <si>
    <t>09PECM_172002N001</t>
  </si>
  <si>
    <t>09PECM_268294P004</t>
  </si>
  <si>
    <t>09PECM_392111E077</t>
  </si>
  <si>
    <t>E077 SERVICIOS DE IMPRENTA DE LA CIUDAD DE MÉXICO</t>
  </si>
  <si>
    <t>111 Comercialización y abastecimiento de imprenta</t>
  </si>
  <si>
    <t>09PECV_124003P001</t>
  </si>
  <si>
    <t>09PECV_124004P002</t>
  </si>
  <si>
    <t>09PECV_134001O001</t>
  </si>
  <si>
    <t>09PECV_152104M001</t>
  </si>
  <si>
    <t>09PECV_172002N001</t>
  </si>
  <si>
    <t>09PECV_221015P034</t>
  </si>
  <si>
    <t>P034 PROYECTOS Y SERVICIOS ESTRATÉGICOS PARA BENEFICIO DE LA POBLACIÓN</t>
  </si>
  <si>
    <t>015 Asesoría para programas y proyectos</t>
  </si>
  <si>
    <t>09PECV_268294P004</t>
  </si>
  <si>
    <t>09PESM_124003P001</t>
  </si>
  <si>
    <t>09PESM_124004P002</t>
  </si>
  <si>
    <t>09PESM_134001O001</t>
  </si>
  <si>
    <t>09PESM_152104M001</t>
  </si>
  <si>
    <t>09PESM_172002N001</t>
  </si>
  <si>
    <t>09PESM_268294P004</t>
  </si>
  <si>
    <t>09PESM_311030E084</t>
  </si>
  <si>
    <t>E084 SERVICIOS INTEGRALES METROPOLITANOS</t>
  </si>
  <si>
    <t>09PFCH_124003P001</t>
  </si>
  <si>
    <t>09PFCH_124004P002</t>
  </si>
  <si>
    <t>09PFCH_133073E003</t>
  </si>
  <si>
    <t>E003 ACCIONES DE OBRAS Y SERVICIOS PARA LA RECUPERACIÓN, PROMOCIÓN Y PROTECCIÓN DEL CENTRO HISTÓRICO</t>
  </si>
  <si>
    <t>09PFCH_134001O001</t>
  </si>
  <si>
    <t>09PFCH_172002N001</t>
  </si>
  <si>
    <t>09PFCH_268294P004</t>
  </si>
  <si>
    <t>09PFCH_371104M001</t>
  </si>
  <si>
    <t>09PFRC_124003P001</t>
  </si>
  <si>
    <t>09PFRC_124004P002</t>
  </si>
  <si>
    <t>09PFRC_134001O001</t>
  </si>
  <si>
    <t>09PFRC_152104M001</t>
  </si>
  <si>
    <t>09PFRC_152233G010</t>
  </si>
  <si>
    <t>G010  RECUPERACIÓN ÓPTIMA DE LOS CRÉDITOS</t>
  </si>
  <si>
    <t>233 Recuperación crediticia</t>
  </si>
  <si>
    <t>09PFRC_172002N001</t>
  </si>
  <si>
    <t>09PFRC_268294P004</t>
  </si>
  <si>
    <t>10C001_356265E112</t>
  </si>
  <si>
    <t>E112 OPERACIÓN Y PROMOCIÓN DE MOVILIDAD SUSTENTABLE</t>
  </si>
  <si>
    <t>265 Acciones para la operación y promoción de sistemas de movilidad</t>
  </si>
  <si>
    <t>10C001_356267F024</t>
  </si>
  <si>
    <t>F024 ACCIONES DE EDUCACIÓN, PREVENCIÓN Y ATENCIÓN DE POLÍTICAS DE SEGURIDAD VIAL</t>
  </si>
  <si>
    <t>267 Educación Prevención y atención de políticas de seguridad vial</t>
  </si>
  <si>
    <t>10C001_356266G018</t>
  </si>
  <si>
    <t>G018 GESTIÓN Y REGULACIÓN DE SISTEMAS DE MOVILIDAD Y TRANSPORTE, Y ESTACIONAMIENTOS</t>
  </si>
  <si>
    <t>266 Acciones de reconstrucción, rehabilitación de viviendas y otras previsiones</t>
  </si>
  <si>
    <t>10C001_356268G019</t>
  </si>
  <si>
    <t>G019 CONTROL, ORDENAMIENTO Y SISTEMATIZACIÓN DEL TRANSPORTE</t>
  </si>
  <si>
    <t>268 Aplicación del marco normativo en materia de transporte</t>
  </si>
  <si>
    <t>10C001_312104M001</t>
  </si>
  <si>
    <t>10C001_172002N001</t>
  </si>
  <si>
    <t>10C001_356001O001</t>
  </si>
  <si>
    <t>10C001_124003P001</t>
  </si>
  <si>
    <t>10C001_268294P004</t>
  </si>
  <si>
    <t>10C001_356264P044</t>
  </si>
  <si>
    <t>P044 ACCIONES PARA LA INTEGRACIÓN DEL TRANSPORTE PÚBLICO</t>
  </si>
  <si>
    <t>264 Planeación integral del sistema de movilidad</t>
  </si>
  <si>
    <t>10C001_356270P045</t>
  </si>
  <si>
    <t>P045  DISEÑO INTEGRAL DE INFRAESTRUCTURA PEATONAL Y CICLISTA</t>
  </si>
  <si>
    <t>270 Desarrollo de infraestructura peatonal y ciclista</t>
  </si>
  <si>
    <t>10CD01_222195G005</t>
  </si>
  <si>
    <t>G005 REGULACIÓN DE CORREDORES DE TRANSPORTE PÚBLICO Y CENTROS DE TRANSFERENCIA MODAL</t>
  </si>
  <si>
    <t>195 Planeación, regulación y verificación de corredores de transporte y centros de transferencia modal</t>
  </si>
  <si>
    <t>10CD01_222245K004</t>
  </si>
  <si>
    <t>10CD01_222245K007</t>
  </si>
  <si>
    <t>10CD01_226104M001</t>
  </si>
  <si>
    <t>10CD01_172002N001</t>
  </si>
  <si>
    <t>10CD01_134001O001</t>
  </si>
  <si>
    <t>10CD01_124003P001</t>
  </si>
  <si>
    <t>10CD01_124004P002</t>
  </si>
  <si>
    <t>10CD01_268294P004</t>
  </si>
  <si>
    <t>10P0AC_356196E039</t>
  </si>
  <si>
    <t>E039 MEJORAS A LA INFRAESTRUCTURA PARA MOVILIDAD NO MOTORIZADA Y PEATONAL</t>
  </si>
  <si>
    <t>196 Proyectos para la modernización de la infraestructura para la movilidad no motorizada y peatonal</t>
  </si>
  <si>
    <t>10P0TP_356271U022</t>
  </si>
  <si>
    <t>U022 ACCIONES PARA MEJORAR EL SERVICIO DE TRANSPORTE PÚBLICO, ASÍ COMO LA INFRAESTRUCTURA ASOCIADA</t>
  </si>
  <si>
    <t>271 Acciones de mejora para el servicio transporte público</t>
  </si>
  <si>
    <t>10PDMB_356052E042</t>
  </si>
  <si>
    <t>052 Operación y mantenimiento del sistema de movilidad</t>
  </si>
  <si>
    <t>10PDMB_356104M001</t>
  </si>
  <si>
    <t>10PDMB_172002N001</t>
  </si>
  <si>
    <t>10PDMB_356001O001</t>
  </si>
  <si>
    <t>10PDMB_124003P001</t>
  </si>
  <si>
    <t>10PDMB_124004P002</t>
  </si>
  <si>
    <t>10PDMB_268294P004</t>
  </si>
  <si>
    <t>10PDME_356052E042</t>
  </si>
  <si>
    <t>10PDME_222245K004</t>
  </si>
  <si>
    <t>10PDME_356104M001</t>
  </si>
  <si>
    <t>10PDME_172002N001</t>
  </si>
  <si>
    <t>10PDME_356001O001</t>
  </si>
  <si>
    <t>10PDME_124003P001</t>
  </si>
  <si>
    <t>10PDME_124004P002</t>
  </si>
  <si>
    <t>10PDME_268294P004</t>
  </si>
  <si>
    <t>10PDRT_356052E088</t>
  </si>
  <si>
    <t>E088 OPERACIÓN Y MANTENIMIENTO DE LA RED DE TRANSPORTE DE PASAJEROS (RTP)</t>
  </si>
  <si>
    <t>10PDRT_351104M001</t>
  </si>
  <si>
    <t>10PDRT_172002N001</t>
  </si>
  <si>
    <t>10PDRT_356001O001</t>
  </si>
  <si>
    <t>10PDRT_124003P001</t>
  </si>
  <si>
    <t>10PDRT_124004P002</t>
  </si>
  <si>
    <t>10PDRT_268294P004</t>
  </si>
  <si>
    <t>10PDTE_356052E042</t>
  </si>
  <si>
    <t>10PDTE_262170J001</t>
  </si>
  <si>
    <t>10PDTE_226104M001</t>
  </si>
  <si>
    <t>10PDTE_172002N001</t>
  </si>
  <si>
    <t>10PDTE_356001O001</t>
  </si>
  <si>
    <t>10PDTE_124003P001</t>
  </si>
  <si>
    <t>10PDTE_124004P002</t>
  </si>
  <si>
    <t>10PDTE_268294P004</t>
  </si>
  <si>
    <t>11C001_124003P001</t>
  </si>
  <si>
    <t>11C001_124004P002</t>
  </si>
  <si>
    <t>11C001_134001O001</t>
  </si>
  <si>
    <t>11C001_171013E007</t>
  </si>
  <si>
    <t>E007 PREVENCIÓN DEL DELITO</t>
  </si>
  <si>
    <t>11C001_171104M001</t>
  </si>
  <si>
    <t>11C001_171109E021</t>
  </si>
  <si>
    <t>E021 SEGURIDAD CIUDADANA EN CUADRANTES</t>
  </si>
  <si>
    <t>109 Operación de la policía en cuadrantes</t>
  </si>
  <si>
    <t>11C001_171248E053</t>
  </si>
  <si>
    <t>E053 PROTECCIÓN CIUDADANA ORDEN PÚBLICO Y PAZ SOCIAL</t>
  </si>
  <si>
    <t>248 Operación de la policía de proximidad</t>
  </si>
  <si>
    <t>11C001_172002N001</t>
  </si>
  <si>
    <t>11C001_268294P004</t>
  </si>
  <si>
    <t>11CD01_124003P001</t>
  </si>
  <si>
    <t>11CD01_124004P002</t>
  </si>
  <si>
    <t>11CD01_134001O001</t>
  </si>
  <si>
    <t>11CD01_172002N001</t>
  </si>
  <si>
    <t>11CD01_253071E025</t>
  </si>
  <si>
    <t>E025 FORMACIÓN CONTINÚA PARA POLICÍAS PREVENTIVOS</t>
  </si>
  <si>
    <t>11CD01_253104M001</t>
  </si>
  <si>
    <t>11CD01_253242E026</t>
  </si>
  <si>
    <t>E026 FORMACIÓN DE ASPIRANTES A POLICÍAS</t>
  </si>
  <si>
    <t>242 Formación de aspirantes</t>
  </si>
  <si>
    <t>11CD01_268294P004</t>
  </si>
  <si>
    <t>11CD02_124003P001</t>
  </si>
  <si>
    <t>11CD02_124004P002</t>
  </si>
  <si>
    <t>11CD02_134001O001</t>
  </si>
  <si>
    <t>11CD02_171104M001</t>
  </si>
  <si>
    <t>11CD02_171272E043</t>
  </si>
  <si>
    <t>E043 POLICÍA AUXILIAR</t>
  </si>
  <si>
    <t>11CD02_172002N001</t>
  </si>
  <si>
    <t>11CD02_253242E026</t>
  </si>
  <si>
    <t>11CD02_268294P004</t>
  </si>
  <si>
    <t>11CD03_124003P001</t>
  </si>
  <si>
    <t>11CD03_124004P002</t>
  </si>
  <si>
    <t>11CD03_171104M001</t>
  </si>
  <si>
    <t>11CD03_171260E054</t>
  </si>
  <si>
    <t>E054 PROTECCIÓN Y VIGILANCIA DEL SECTOR PÚBLICO Y PRIVADO</t>
  </si>
  <si>
    <t>260 Contraprestación de servicios de protección, seguridad y vigilancia</t>
  </si>
  <si>
    <t>11CD03_172002N001</t>
  </si>
  <si>
    <t>11CD03_268294P004</t>
  </si>
  <si>
    <t>11CD03_393001O001</t>
  </si>
  <si>
    <t>13C001_112104M001</t>
  </si>
  <si>
    <t>13C001_172002N001</t>
  </si>
  <si>
    <t>13C001_393001O001</t>
  </si>
  <si>
    <t>13C001_393140O003</t>
  </si>
  <si>
    <t>O003 INHIBICIÓN Y SANCIÓN DE LAS PRÁCTICAS DE CORRUPCIÓN</t>
  </si>
  <si>
    <t>140 Responsabilidades y sanciones hacia servidores públicos</t>
  </si>
  <si>
    <t>13C001_393138O005</t>
  </si>
  <si>
    <t>O005 PROMOCIÓN DE LA CULTURA A LEGALIDAD</t>
  </si>
  <si>
    <t>138 Participación ciudadana para la ejecución de recursos públicos</t>
  </si>
  <si>
    <t>13C001_134137O006</t>
  </si>
  <si>
    <t>O006 FISCALIZACIÓN A LA GESTIÓN PÚBLICA</t>
  </si>
  <si>
    <t>137 Sistema anticorrupción y fiscalización</t>
  </si>
  <si>
    <t>13C001_124003P001</t>
  </si>
  <si>
    <t>13C001_124004P002</t>
  </si>
  <si>
    <t>13C001_393037P003</t>
  </si>
  <si>
    <t>P003 PLANEACIÓN, SEGUIMIENTO Y EVALUACIÓN A POLÍTICAS PÚBLICAS</t>
  </si>
  <si>
    <t>13C001_268294P004</t>
  </si>
  <si>
    <t>13PDEA_253071E080</t>
  </si>
  <si>
    <t>E080 PROFESIONALIZACIÓN DE SERVIDORES PÚBLICOS E INVESTIGACIÓN APLICADA PARA LA BUENA ADMINISTRACIÓN</t>
  </si>
  <si>
    <t>13PDEA_253104M001</t>
  </si>
  <si>
    <t>13PDEA_172002N001</t>
  </si>
  <si>
    <t>13PDEA_393001O001</t>
  </si>
  <si>
    <t>13PDEA_124003P001</t>
  </si>
  <si>
    <t>13PDEA_124004P002</t>
  </si>
  <si>
    <t>13PDEA_268294P004</t>
  </si>
  <si>
    <t>13PDVA_181096G011</t>
  </si>
  <si>
    <t>G011 ACCIONES PARA EL CUMPLIMIENTO  DE LAS DISPOSICIONES MERCANTILES, JURÍDICAS Y ADMINISTRATIVAS</t>
  </si>
  <si>
    <t>096 Verificación administrativa</t>
  </si>
  <si>
    <t>13PDVA_181104M001</t>
  </si>
  <si>
    <t>13PDVA_172002N001</t>
  </si>
  <si>
    <t>13PDVA_393001O001</t>
  </si>
  <si>
    <t>13PDVA_124003P001</t>
  </si>
  <si>
    <t>13PDVA_124004P002</t>
  </si>
  <si>
    <t>13PDVA_268294P004</t>
  </si>
  <si>
    <t>14P0PJ_122014E002</t>
  </si>
  <si>
    <t>E002 ACCIONES DE FORTALECIMIENTO PARA LA PROCURACIÓN DE JUSTICIA</t>
  </si>
  <si>
    <t>014 Apoyo a la Procuración de Justicia</t>
  </si>
  <si>
    <t>15C006_221181U009</t>
  </si>
  <si>
    <t>U009 OTROS SUBSIDIOS</t>
  </si>
  <si>
    <t>181 Otros subsidios para el pago de contribuciones</t>
  </si>
  <si>
    <t>16C000_152290D002</t>
  </si>
  <si>
    <t>D002 VOLUCIÓN DE INGRESOS PERCIBIDOS INDEBIDAMENTE</t>
  </si>
  <si>
    <t>290 Devolución a contribuyentes</t>
  </si>
  <si>
    <t>16C000_411029D001</t>
  </si>
  <si>
    <t>D001 SERVICIO DE LA DEUDA</t>
  </si>
  <si>
    <t>029 Servicio de la deuda</t>
  </si>
  <si>
    <t>17L000_1112770000</t>
  </si>
  <si>
    <t>0000 ÓRGANOS AUTÓNOMOS Y DE GOBIERNO</t>
  </si>
  <si>
    <t>277 Transferencias a órganos autónomos, Congreso de la Ciudad de México</t>
  </si>
  <si>
    <t>18L000_1122780000</t>
  </si>
  <si>
    <t>278 Transferencias a órganos autónomos, Auditoría Superior de la Ciudad de México</t>
  </si>
  <si>
    <t>19J000_1212790000</t>
  </si>
  <si>
    <t>279 Transferencias a órganos autónomos, Tribunal Superior de Justicia</t>
  </si>
  <si>
    <t>20J000_1212800000</t>
  </si>
  <si>
    <t>280 Transferencias a órganos autónomos, Consejo de la Judicatura</t>
  </si>
  <si>
    <t>21A000_1212810000</t>
  </si>
  <si>
    <t>281 Transferencias a órganos autónomos, Tribunal de Justicia Administrativa</t>
  </si>
  <si>
    <t>22A000_1212820000</t>
  </si>
  <si>
    <t>282 Transferencias a órganos autónomos, Junta Local de Conciliación y Arbitraje</t>
  </si>
  <si>
    <t>23A000_1242830000</t>
  </si>
  <si>
    <t>283 Transferencias a órganos autónomos, Comisión de Derechos Humanos</t>
  </si>
  <si>
    <t>24A000_1362840000</t>
  </si>
  <si>
    <t>284 Transferencias a órganos autónomos, Instituto Electoral</t>
  </si>
  <si>
    <t>25C001_124003P001</t>
  </si>
  <si>
    <t>25C001_124004P002</t>
  </si>
  <si>
    <t>25C001_135164E011</t>
  </si>
  <si>
    <t>E011 FORTALECIMIENTO EN MATERIA JURÍDICA</t>
  </si>
  <si>
    <t>25C001_172002N001</t>
  </si>
  <si>
    <t>25C001_181053E031</t>
  </si>
  <si>
    <t>E031 PRESTACIÓN DE SERVICIOS PARA LOS TRAMITES DE IDENTIDAD Y PROPIEDAD</t>
  </si>
  <si>
    <t>25C001_181104M001</t>
  </si>
  <si>
    <t>25C001_181166E082</t>
  </si>
  <si>
    <t>E082 REGULARIZACIÓN DE LA TENENCIA DE LA TIERRA</t>
  </si>
  <si>
    <t>25C001_268294P004</t>
  </si>
  <si>
    <t>25C001_393001O001</t>
  </si>
  <si>
    <t>26C001_124003P001</t>
  </si>
  <si>
    <t>26C001_124004P002</t>
  </si>
  <si>
    <t>26C001_172002N001</t>
  </si>
  <si>
    <t>26C001_232009E017</t>
  </si>
  <si>
    <t>E017 ATENCIÓN MÉDICA A PERSONAS PRIVADAS DE SU LIBERTAD Y EN PROCEDIMIENTO LEGAL</t>
  </si>
  <si>
    <t>26C001_232020E012</t>
  </si>
  <si>
    <t>E012 ATENCIÓN MEDICA</t>
  </si>
  <si>
    <t>020 Atención médica integral</t>
  </si>
  <si>
    <t>26C001_232020E078</t>
  </si>
  <si>
    <t>E078 ATENCIÓN MÉDICA DE URGENCIAS</t>
  </si>
  <si>
    <t>26C001_232064E004</t>
  </si>
  <si>
    <t>E004 PREVENCIÓN DE CÁNCER DE MAMA Y CERVICOUTERINO</t>
  </si>
  <si>
    <t>26C001_232064U010</t>
  </si>
  <si>
    <t>U010 PREVENCIÓN DE ENFERMEDADES Y PROMOCIÓN A LA SALUD</t>
  </si>
  <si>
    <t>26C001_232072E061</t>
  </si>
  <si>
    <t>E061 SALUD MATERNA, SEXUAL Y REPRODUCTIVA</t>
  </si>
  <si>
    <t>26C001_233035E102</t>
  </si>
  <si>
    <t>E102 PROFESIONALIZACIÓN DE SERVIDORES PÚBLICOS DE LA SALUD</t>
  </si>
  <si>
    <t>035 Profesionalización de servidores públicos de la salud</t>
  </si>
  <si>
    <t>26C001_233087E070</t>
  </si>
  <si>
    <t>E070 CONSERVACIÓN Y MANTENIMIENTO MENOR DE INMUEBLES Y EQUIPOS</t>
  </si>
  <si>
    <t>26C001_233104M001</t>
  </si>
  <si>
    <t>26C001_268062E019</t>
  </si>
  <si>
    <t>E019  PREVENCIÓN Y ATENCIÓN  DE LA VIOLENCIA CONTRA LAS MUJERES</t>
  </si>
  <si>
    <t>26C001_268294P004</t>
  </si>
  <si>
    <t>26C001_393001O001</t>
  </si>
  <si>
    <t>26CD01_124003P001</t>
  </si>
  <si>
    <t>26CD01_124004P002</t>
  </si>
  <si>
    <t>26CD01_172002N001</t>
  </si>
  <si>
    <t>26CD01_234088F026</t>
  </si>
  <si>
    <t>F026 FOMENTO SANITARIO EN ESTABLECIMIENTOS, PRODUCTOS, ACTIVIDADES, SERVICIOS Y PERSONAS</t>
  </si>
  <si>
    <t>088 Regulación, control, protección y vigilancia de riesgos sanitarios</t>
  </si>
  <si>
    <t>26CD01_234088G016</t>
  </si>
  <si>
    <t>G016 CONTROL Y REGULACIÓN SANITARIA</t>
  </si>
  <si>
    <t>26CD01_234088G017</t>
  </si>
  <si>
    <t>G017 VIGILANCIA SANITARIA EN ESTABLECIMIENTOS, PRODUCTOS, ACTIVIDADES, SERVICIOS Y PERSONAS</t>
  </si>
  <si>
    <t>26CD01_234104M001</t>
  </si>
  <si>
    <t>26CD01_268294P004</t>
  </si>
  <si>
    <t>26CD01_393001O001</t>
  </si>
  <si>
    <t>26PDIA_124003P001</t>
  </si>
  <si>
    <t>26PDIA_124004P002</t>
  </si>
  <si>
    <t>26PDIA_172002N001</t>
  </si>
  <si>
    <t>26PDIA_234010E016</t>
  </si>
  <si>
    <t>E016 ATENCIÓN INTEGRAL Y TRATAMIENTO DE ADICCIONES</t>
  </si>
  <si>
    <t>26PDIA_234010P022</t>
  </si>
  <si>
    <t>P022 PLANEACIÓN DE POLÍTICAS PÚBLICAS PARA MEJORAR LA ATENCIÓN DE LAS ADICCIONES</t>
  </si>
  <si>
    <t>26PDIA_234017U018</t>
  </si>
  <si>
    <t>U018 APOYO PARA LA ATENCIÓN Y PREVENCIÓN DE LAS ADICCIONES</t>
  </si>
  <si>
    <t>26PDIA_234104M001</t>
  </si>
  <si>
    <t>26PDIA_268294P004</t>
  </si>
  <si>
    <t>26PDIA_393001O001</t>
  </si>
  <si>
    <t>26PDSP_124003P001</t>
  </si>
  <si>
    <t>26PDSP_124004P002</t>
  </si>
  <si>
    <t>26PDSP_172002N001</t>
  </si>
  <si>
    <t>26PDSP_231089E018</t>
  </si>
  <si>
    <t>E018 ATENCIÓN VETERINARIA</t>
  </si>
  <si>
    <t>26PDSP_232064E066</t>
  </si>
  <si>
    <t>E066 SERVICIOS DE SALUD DEL PRIMER NIVEL</t>
  </si>
  <si>
    <t>26PDSP_232072E061</t>
  </si>
  <si>
    <t>26PDSP_232104M001</t>
  </si>
  <si>
    <t>26PDSP_268294P004</t>
  </si>
  <si>
    <t>26PDSP_393001O001</t>
  </si>
  <si>
    <t>27A000_1212850000</t>
  </si>
  <si>
    <t>285  Transferencias a órganos autónomos, Tribunal Electoral</t>
  </si>
  <si>
    <t>29A000_2532860000</t>
  </si>
  <si>
    <t>286  Transferencias a órganos autónomos, Universidad Autónoma de la Ciudad de México</t>
  </si>
  <si>
    <t>31C000_124003P001</t>
  </si>
  <si>
    <t>31C000_124004P002</t>
  </si>
  <si>
    <t>31C000_133073E072</t>
  </si>
  <si>
    <t>E072 PRESERVACIÓN Y CUIDADO DEL PATRIMONIO MATERIAL E INMATERIAL</t>
  </si>
  <si>
    <t>31C000_242077E048</t>
  </si>
  <si>
    <t>E048 PRODUCCIÓN DE CONTENIDO CULTURAL Y ARTÍSTICO</t>
  </si>
  <si>
    <t>31C000_242077U014</t>
  </si>
  <si>
    <t>U014 FINANCIAMIENTO Y PROMOCIÓN DE PROYECTOS CULTURALES Y ARTÍSTICOS</t>
  </si>
  <si>
    <t>31C000_242104M001</t>
  </si>
  <si>
    <t>31C000_242110E079</t>
  </si>
  <si>
    <t>E079 PROMOCIÓN Y OPERACIÓN INTEGRAL DE LA ORQUESTA FILARMÓNICA DE LA CIUDAD DE MÉXICO</t>
  </si>
  <si>
    <t>110 Gestión integral de la Orquesta Filarmónica de la Ciudad de México</t>
  </si>
  <si>
    <t>31C000_242134F018</t>
  </si>
  <si>
    <t>F018 VINCULACIÓN Y FORTALECIMIENTO DE LA CULTURA Y LAS ARTES</t>
  </si>
  <si>
    <t>134 Acciones de vinculación y promoción cultural</t>
  </si>
  <si>
    <t>31C000_242135F013</t>
  </si>
  <si>
    <t>F013 OPERACIÓN DE CENTROS CULTURALES, MUSEOS, TEATROS Y ESPACIOS PARA EL ARTE Y CULTURA</t>
  </si>
  <si>
    <t>135 Espacios públicos para la cultura y el arte</t>
  </si>
  <si>
    <t>31C000_242218S012</t>
  </si>
  <si>
    <t>S012 COLECTIVOS CULTURALES COMUNITARIOS CIUDAD DE MÉXICO</t>
  </si>
  <si>
    <t>218 Desarrollo cultural comunitario</t>
  </si>
  <si>
    <t>31C000_242219S051</t>
  </si>
  <si>
    <t>S051 PROMOTORES CULTURALES CIUDAD DE MÉXICO</t>
  </si>
  <si>
    <t>219 Promotores culturales</t>
  </si>
  <si>
    <t>31C000_242220S057</t>
  </si>
  <si>
    <t>S057 TALLERES DE ARTES Y OFICIOS COMUNITARIOS</t>
  </si>
  <si>
    <t>220 Gestión de talleres de artes y oficios</t>
  </si>
  <si>
    <t>31C000_268294P004</t>
  </si>
  <si>
    <t>31C000_393001O001</t>
  </si>
  <si>
    <t>31PFMA_124003P001</t>
  </si>
  <si>
    <t>31PFMA_124004P002</t>
  </si>
  <si>
    <t>31PFMA_133044E028</t>
  </si>
  <si>
    <t>E028 OPERACIÓN DEL MUSEO DE ARTE POPULAR</t>
  </si>
  <si>
    <t>31PFMA_133104M001</t>
  </si>
  <si>
    <t>31PFMA_172002N001</t>
  </si>
  <si>
    <t>31PFMA_268294P004</t>
  </si>
  <si>
    <t>31PFMA_393001O001</t>
  </si>
  <si>
    <t>31PFME_124003P001</t>
  </si>
  <si>
    <t>31PFME_124004P002</t>
  </si>
  <si>
    <t>31PFME_133104M001</t>
  </si>
  <si>
    <t>31PFME_133256E073</t>
  </si>
  <si>
    <t>E073 OPERACIÓN DEL MUSEO DEL ESTANQUILLO</t>
  </si>
  <si>
    <t>256 Gestión de actividades culturales</t>
  </si>
  <si>
    <t>31PFME_172002N001</t>
  </si>
  <si>
    <t>31PFME_393001O001</t>
  </si>
  <si>
    <t>31PFPC_124003P001</t>
  </si>
  <si>
    <t>31PFPC_124004P002</t>
  </si>
  <si>
    <t>31PFPC_172002N001</t>
  </si>
  <si>
    <t>31PFPC_183061E049</t>
  </si>
  <si>
    <t>E049 PRODUCCIÓN Y SERVICIOS FÍLMICOS Y CINEMATOGRÁFICOS</t>
  </si>
  <si>
    <t>061 Preservación, producción y difusión de material de audio y audiovisual</t>
  </si>
  <si>
    <t>31PFPC_183104M001</t>
  </si>
  <si>
    <t>31PFPC_268294P004</t>
  </si>
  <si>
    <t>31PFPC_393001O001</t>
  </si>
  <si>
    <t>32A000_1842870000</t>
  </si>
  <si>
    <t>287  Transferencias a órganos autónomos, Instituto de Transparencia, Acceso a la Información Pública, Protección de Datos Personales y Rendición de Cuentas</t>
  </si>
  <si>
    <t>33C001_124003P001</t>
  </si>
  <si>
    <t>33C001_124004P002</t>
  </si>
  <si>
    <t>33C001_264246S054</t>
  </si>
  <si>
    <t>S054 SEGURO DE DESEMPLEO</t>
  </si>
  <si>
    <t>246 Protección social para el desempleo</t>
  </si>
  <si>
    <t>33C001_311155S023</t>
  </si>
  <si>
    <t>S023 FOMENTO, CONSTITUCIÓN Y FORTALECIMIENTO DE LAS EMPRESAS SOCIALES Y SOLIDARIAS DE LA CIUDAD DE MÉXICO (FOCOFESS)</t>
  </si>
  <si>
    <t>155 Economía social y fomento al cooperativismo</t>
  </si>
  <si>
    <t>33C001_312021S022</t>
  </si>
  <si>
    <t>S022 FOMENTO AL TRABAJO DIGNO</t>
  </si>
  <si>
    <t>33C001_312083E098</t>
  </si>
  <si>
    <t>E098 SUPERVISIÓN Y PROMOCIÓN DE LOS DERECHOS LABORALES</t>
  </si>
  <si>
    <t>083 Protección y defensa de los derechos humanos laborales y previsión social</t>
  </si>
  <si>
    <t>33C001_312083E099</t>
  </si>
  <si>
    <t>E099 ACCIONES JURÍDICAS EN MATERIA LABORAL</t>
  </si>
  <si>
    <t>33C001_312104M001</t>
  </si>
  <si>
    <t>33C001_393001O001</t>
  </si>
  <si>
    <t>33PDIT_124003P001</t>
  </si>
  <si>
    <t>33PDIT_124004P002</t>
  </si>
  <si>
    <t>33PDIT_172002N001</t>
  </si>
  <si>
    <t>33PDIT_268294P004</t>
  </si>
  <si>
    <t>33PDIT_312021E100</t>
  </si>
  <si>
    <t>E100 CAPACITACIÓN A LA POBLACIÓN OCUPADA Y DESOCUPADA DE LA CIUDAD DE MÉXICO</t>
  </si>
  <si>
    <t>33PDIT_312104M001</t>
  </si>
  <si>
    <t>33PDIT_393001O001</t>
  </si>
  <si>
    <t>34C001_124003P001</t>
  </si>
  <si>
    <t>34C001_124004P002</t>
  </si>
  <si>
    <t>34C001_172002E113</t>
  </si>
  <si>
    <t>E113 GESTIÓN INTEGRAL DE RIESGOS</t>
  </si>
  <si>
    <t>34C001_172002N001</t>
  </si>
  <si>
    <t>34C001_172104M001</t>
  </si>
  <si>
    <t>34C001_268294P004</t>
  </si>
  <si>
    <t>34C001_393001O001</t>
  </si>
  <si>
    <t>34PDHB_124003P001</t>
  </si>
  <si>
    <t>34PDHB_124004P002</t>
  </si>
  <si>
    <t>34PDHB_172002N001</t>
  </si>
  <si>
    <t>34PDHB_172081N004</t>
  </si>
  <si>
    <t>N004 PREVENCIÓN Y COMBATE DE INCENDIOS</t>
  </si>
  <si>
    <t>34PDHB_172104M001</t>
  </si>
  <si>
    <t>34PDHB_268294P004</t>
  </si>
  <si>
    <t>34PDHB_393001O001</t>
  </si>
  <si>
    <t>35C001_124003P001</t>
  </si>
  <si>
    <t>35C001_124004P002</t>
  </si>
  <si>
    <t>35C001_132058P036</t>
  </si>
  <si>
    <t>P036 PLANEACIÓN DE POLÍTICAS PÚBLICAS ENFOCADAS AL DESARROLLO DE LOS PUEBLOS Y BARRIOS ORIGINARIOS Y COMUNIDADES INDÍGENAS RESIDENTES</t>
  </si>
  <si>
    <t>35C001_132104M001</t>
  </si>
  <si>
    <t>35C001_172002N001</t>
  </si>
  <si>
    <t>35C001_267158S042</t>
  </si>
  <si>
    <t>S042 PROGRAMA PARA EL FORTALECIMIENTO Y APOYO A LAS COMUNIDADES INDÍGENAS</t>
  </si>
  <si>
    <t>158 Acciones encaminadas a una equidad para las comunidades indígenas residentes</t>
  </si>
  <si>
    <t>35C001_268294P004</t>
  </si>
  <si>
    <t>35C001_393001O001</t>
  </si>
  <si>
    <t>36C001_124003P001</t>
  </si>
  <si>
    <t>36C001_124004P002</t>
  </si>
  <si>
    <t>36C001_172002N001</t>
  </si>
  <si>
    <t>36C001_251041E087</t>
  </si>
  <si>
    <t>E087 FORTALECIMIENTO A LA EDUCACIÓN BÁSICA</t>
  </si>
  <si>
    <t>36C001_251104M001</t>
  </si>
  <si>
    <t>36C001_252041E086</t>
  </si>
  <si>
    <t>E086 FORTALECIMIENTO A LA EDUCACIÓN MEDIA SUPERIOR</t>
  </si>
  <si>
    <t>36C001_252199S008</t>
  </si>
  <si>
    <t>S008 CIBERESCUELAS EN PILARES</t>
  </si>
  <si>
    <t>199 Puntos de innovación, libertad, arte, educación y saberes (PILARES)</t>
  </si>
  <si>
    <t>36C001_252199S016</t>
  </si>
  <si>
    <t>S016 EDUCACIÓN PARA LA AUTONOMÍA ECONÓMICA EN PILARES</t>
  </si>
  <si>
    <t>36C001_252199S073</t>
  </si>
  <si>
    <t>S073 BECA PILARES</t>
  </si>
  <si>
    <t>36C001_253238E094</t>
  </si>
  <si>
    <t>E094 FORTALECIMIENTO PARA EL ACCESO A LA EDUCACIÓN SUPERIOR</t>
  </si>
  <si>
    <t>238 Acceso a educación superior</t>
  </si>
  <si>
    <t>36C001_256041E027</t>
  </si>
  <si>
    <t>E027 FORTALECIMIENTO A LA EDUCACIÓN COMPLEMENTARIA</t>
  </si>
  <si>
    <t>36C001_268017E114</t>
  </si>
  <si>
    <t>E114 ATENCIÓN Y SEGUIMIENTO ESPECIAL A GRUPOS VULNERABLES VÍCTIMAS DE LA VIOLENCIA</t>
  </si>
  <si>
    <t>36C001_268294P004</t>
  </si>
  <si>
    <t>36C001_384047F003</t>
  </si>
  <si>
    <t>F003 CONVENIOS EN MATERIA DE EDUCACIÓN, INNOVACIÓN, CIENCIA Y TECNOLOGÍA</t>
  </si>
  <si>
    <t>047 Innovación, ciencia y tecnología</t>
  </si>
  <si>
    <t>36C001_384047F021</t>
  </si>
  <si>
    <t>F021 DIVULGACIÓN DE CONOCIMIENTO CIENTÍFICO TECNOLÓGICO Y DE INNOVACIÓN</t>
  </si>
  <si>
    <t>36C001_384047U017</t>
  </si>
  <si>
    <t>U017 APOYO A LA FORMACIÓN DE CAPITAL HUMANO EN EDUCACIÓN Y CIENCIA</t>
  </si>
  <si>
    <t>36C001_393001O001</t>
  </si>
  <si>
    <t>36CD01_253104M001</t>
  </si>
  <si>
    <t>36CD01_253238E153</t>
  </si>
  <si>
    <t>E153 PROGRAMA PARA LA FORMACION DE PROFESIONALES DE LA SALUD</t>
  </si>
  <si>
    <t>36CDES_124003P001</t>
  </si>
  <si>
    <t>36CDES_124004P002</t>
  </si>
  <si>
    <t>36CDES_172002N001</t>
  </si>
  <si>
    <t>36CDES_253104M001</t>
  </si>
  <si>
    <t>36CDES_253238E094</t>
  </si>
  <si>
    <t>36CDES_254239E095</t>
  </si>
  <si>
    <t>E095 FORTALECIMIENTO PARA EL ACCESO A POSGRADOS E INVESTIGACIÓN</t>
  </si>
  <si>
    <t>239 Acceso a posgrados</t>
  </si>
  <si>
    <t>36CDES_268294P004</t>
  </si>
  <si>
    <t>36CDES_393001O001</t>
  </si>
  <si>
    <t>36PDID_124003P001</t>
  </si>
  <si>
    <t>36PDID_124004P002</t>
  </si>
  <si>
    <t>36PDID_172002N001</t>
  </si>
  <si>
    <t>36PDID_241046F017</t>
  </si>
  <si>
    <t>F017 PROGRAMA DE CULTURA FÍSICA Y EVENTOS DEPORTIVOS</t>
  </si>
  <si>
    <t>36PDID_241104M001</t>
  </si>
  <si>
    <t>36PDID_241117E116</t>
  </si>
  <si>
    <t>36PDID_241227S019</t>
  </si>
  <si>
    <t>S019 ESTÍMULOS ECONÓMICOS A DEPORTISTAS DESTACADOS REPRESENTATIVOS DE LA CIUDAD DE MÉXICO</t>
  </si>
  <si>
    <t>227 Estímulos económicos a deportistas destacados representativos</t>
  </si>
  <si>
    <t>36PDID_241228S018</t>
  </si>
  <si>
    <t>S018 ESTÍMULOS ECONÓMICOS A LAS ASOCIACIONES DEPORTIVAS QUE PARTICIPAN EN LA OLIMPIADA, PARALIMPIADA Y NACIONAL JUVENIL</t>
  </si>
  <si>
    <t>228 Estímulos económicos a las asociaciones deportivas que participan en la olimpiada, paralimpiada y nacional juvenil</t>
  </si>
  <si>
    <t>36PDID_241229S029</t>
  </si>
  <si>
    <t>S029 PONTE PILA, DEPORTE COMUNITARIO</t>
  </si>
  <si>
    <t>229 Ponte pila, deporte comunitario</t>
  </si>
  <si>
    <t>36PDID_268294P004</t>
  </si>
  <si>
    <t>36PDID_393001O001</t>
  </si>
  <si>
    <t>36PDIE_124003P001</t>
  </si>
  <si>
    <t>36PDIE_124004P002</t>
  </si>
  <si>
    <t>36PDIE_172002N001</t>
  </si>
  <si>
    <t>36PDIE_252042E086</t>
  </si>
  <si>
    <t>042 Fortalecimiento a la educación media superior</t>
  </si>
  <si>
    <t>36PDIE_252104M001</t>
  </si>
  <si>
    <t>36PDIE_252201S039</t>
  </si>
  <si>
    <t>S039 PROGRAMA DE BECAS DEL INSTITUTO DE EDUCACIÓN MEDIA SUPERIOR DE LA CIUDAD DE MÉXICO</t>
  </si>
  <si>
    <t>201 Becas nivel medio superior</t>
  </si>
  <si>
    <t>36PDIE_268294P004</t>
  </si>
  <si>
    <t>36PDIE_384047F003</t>
  </si>
  <si>
    <t>36PDIE_384047U017</t>
  </si>
  <si>
    <t>36PDIE_393001O001</t>
  </si>
  <si>
    <t>36PFEG_124003P001</t>
  </si>
  <si>
    <t>36PFEG_124004P002</t>
  </si>
  <si>
    <t>36PFEG_172002N001</t>
  </si>
  <si>
    <t>36PFEG_251104M001</t>
  </si>
  <si>
    <t>36PFEG_251205S033</t>
  </si>
  <si>
    <t>S033 PROGRAMA BECAS ESCOLARES PARA NIÑAS Y NIÑOS EN CONDICIONES DE VULNERABILIDAD SOCIAL (MÁS BECAS, MEJOR EDUCACIÓN)</t>
  </si>
  <si>
    <t>205 Leona Vicario</t>
  </si>
  <si>
    <t>36PFEG_251209S210</t>
  </si>
  <si>
    <t>S210 PROGRAMA UNIFORMES Y ÚTILES ESCOLARES GRATUITOS</t>
  </si>
  <si>
    <t>209 Uniformes Escolares Gratuitos</t>
  </si>
  <si>
    <t>36PFEG_251226S074</t>
  </si>
  <si>
    <t>S074 PROGRAMA MI BECA PARA EMPEZAR</t>
  </si>
  <si>
    <t>36PFEG_251226S209</t>
  </si>
  <si>
    <t>S209 SERVIDORES DE LA EDUCACIÓN</t>
  </si>
  <si>
    <t>36PFEG_251231S026</t>
  </si>
  <si>
    <t>S026 MEJOR ESCUELA</t>
  </si>
  <si>
    <t>231 Apoyo para mantenimiento menor a escuelas públicas de educación básica</t>
  </si>
  <si>
    <t>36PFEG_256005S055</t>
  </si>
  <si>
    <t>S055 SEGURO CONTRA ACCIDENTES PERSONALES DE ESCOLARES, "VA SEGUR@"</t>
  </si>
  <si>
    <t>005 Seguro contra accidentes personales de escolares</t>
  </si>
  <si>
    <t>36PFEG_268294P004</t>
  </si>
  <si>
    <t>36PFEG_393001O001</t>
  </si>
  <si>
    <t>38C001_122069E001</t>
  </si>
  <si>
    <t>E001 ACCESO A LA JUSTICIA PARA LAS MUJERES Y NIÑAS VÍCTIMAS DE VIOLENCIA Y DISCRIMINACIÓN DE GÉNERO</t>
  </si>
  <si>
    <t>38C001_124003P001</t>
  </si>
  <si>
    <t>38C001_124004P002</t>
  </si>
  <si>
    <t>38C001_124023E020</t>
  </si>
  <si>
    <t>E020 CENTROS DE ATENCIÓN LUNAS</t>
  </si>
  <si>
    <t>38C001_124023E101</t>
  </si>
  <si>
    <t>E101 ATENCIÓN INTEGRAL EN ESPACIOS DE REFUGIO A MUJERES, HIJAS E HIJOS EN SITUACIÓN DE VIOLENCIA EXTREMA Y PROMOVER EL EJERCICIO DE SUS DERECHOS</t>
  </si>
  <si>
    <t>38C001_124023E108</t>
  </si>
  <si>
    <t>E108 CIUDAD SEGURA Y AMIGABLE PARA LAS MUJERES Y NIÑAS</t>
  </si>
  <si>
    <t>38C001_124104M001</t>
  </si>
  <si>
    <t>38C001_124222S011</t>
  </si>
  <si>
    <t>S011 COINVERSIÓN PARA IGUALDAD DE LA CIUDAD DE MÉXICO</t>
  </si>
  <si>
    <t>222 Colaboración para el fortalecimiento de igualdad en la Ciudad de México</t>
  </si>
  <si>
    <t>38C001_124224S056</t>
  </si>
  <si>
    <t>S056 APOYO A MUJERES EN SITUACIÓN DE VIOLENCIA DE GÉNERO</t>
  </si>
  <si>
    <t>224 Prevensión y atención de la violencia contra las mujeres</t>
  </si>
  <si>
    <t>38C001_172002N001</t>
  </si>
  <si>
    <t>38C001_268294P004</t>
  </si>
  <si>
    <t>38C001_393001O001</t>
  </si>
  <si>
    <t>38C001_393037P003</t>
  </si>
  <si>
    <t>39PDSR_183061E048</t>
  </si>
  <si>
    <t>39PDSR_183104M001</t>
  </si>
  <si>
    <t>39PDSR_172002N001</t>
  </si>
  <si>
    <t>39PDSR_393001O001</t>
  </si>
  <si>
    <t>39PDSR_124003P001</t>
  </si>
  <si>
    <t>39PDSR_124004P002</t>
  </si>
  <si>
    <t>39PDSR_268294P004</t>
  </si>
  <si>
    <t>APROBÓ</t>
  </si>
  <si>
    <t xml:space="preserve">AUTORIZÓ </t>
  </si>
  <si>
    <t>RESPONSABLE DEL PROGRAMA</t>
  </si>
  <si>
    <t>Acción de prevención</t>
  </si>
  <si>
    <t>Acción de protección</t>
  </si>
  <si>
    <t>Acción de provisión</t>
  </si>
  <si>
    <t>Acción de participación</t>
  </si>
  <si>
    <t>01C001P001</t>
  </si>
  <si>
    <t>2175</t>
  </si>
  <si>
    <t>124</t>
  </si>
  <si>
    <t>01C001P002</t>
  </si>
  <si>
    <t>21710</t>
  </si>
  <si>
    <t>01C001U011</t>
  </si>
  <si>
    <t>22116</t>
  </si>
  <si>
    <t>131</t>
  </si>
  <si>
    <t>01C001P020</t>
  </si>
  <si>
    <t>139</t>
  </si>
  <si>
    <t>01C001M001</t>
  </si>
  <si>
    <t>01C001N001</t>
  </si>
  <si>
    <t>172</t>
  </si>
  <si>
    <t>01C001O001</t>
  </si>
  <si>
    <t>232</t>
  </si>
  <si>
    <t>01C001P004</t>
  </si>
  <si>
    <t>268</t>
  </si>
  <si>
    <t>01CD03P001</t>
  </si>
  <si>
    <t>01CD03P002</t>
  </si>
  <si>
    <t>01CD03N001</t>
  </si>
  <si>
    <t>01CD03E065</t>
  </si>
  <si>
    <t>01CD03M001</t>
  </si>
  <si>
    <t>01CD03O001</t>
  </si>
  <si>
    <t>01CD03P004</t>
  </si>
  <si>
    <t>01CD06P001</t>
  </si>
  <si>
    <t>6535</t>
  </si>
  <si>
    <t>01CD06P002</t>
  </si>
  <si>
    <t>63110</t>
  </si>
  <si>
    <t>01CD06N001</t>
  </si>
  <si>
    <t>65116</t>
  </si>
  <si>
    <t>01CD06E005</t>
  </si>
  <si>
    <t>61316</t>
  </si>
  <si>
    <t>184</t>
  </si>
  <si>
    <t>01CD06M001</t>
  </si>
  <si>
    <t>61516</t>
  </si>
  <si>
    <t>01CD06E110</t>
  </si>
  <si>
    <t>64116</t>
  </si>
  <si>
    <t>185</t>
  </si>
  <si>
    <t>01CD06O001</t>
  </si>
  <si>
    <t>63216</t>
  </si>
  <si>
    <t>01CD06P004</t>
  </si>
  <si>
    <t>62310</t>
  </si>
  <si>
    <t>01P0ESP001</t>
  </si>
  <si>
    <t>01P0ESP002</t>
  </si>
  <si>
    <t>01P0ESN001</t>
  </si>
  <si>
    <t>01P0ESO001</t>
  </si>
  <si>
    <t>21316</t>
  </si>
  <si>
    <t>01P0ESP004</t>
  </si>
  <si>
    <t>01P0ESP041</t>
  </si>
  <si>
    <t>21111</t>
  </si>
  <si>
    <t>311</t>
  </si>
  <si>
    <t>01P0ESM001</t>
  </si>
  <si>
    <t>21116</t>
  </si>
  <si>
    <t>02C001E014</t>
  </si>
  <si>
    <t>16016</t>
  </si>
  <si>
    <t>123</t>
  </si>
  <si>
    <t>02C001E057</t>
  </si>
  <si>
    <t>16616</t>
  </si>
  <si>
    <t>02C001S005</t>
  </si>
  <si>
    <t>02C001S216</t>
  </si>
  <si>
    <t>16610</t>
  </si>
  <si>
    <t>02C001M001</t>
  </si>
  <si>
    <t>15016</t>
  </si>
  <si>
    <t>02C001P001</t>
  </si>
  <si>
    <t>1505</t>
  </si>
  <si>
    <t>02C001P002</t>
  </si>
  <si>
    <t>16010</t>
  </si>
  <si>
    <t>02C001P007</t>
  </si>
  <si>
    <t>11516</t>
  </si>
  <si>
    <t>02C001N001</t>
  </si>
  <si>
    <t>14116</t>
  </si>
  <si>
    <t>02C001U019</t>
  </si>
  <si>
    <t>16816</t>
  </si>
  <si>
    <t>173</t>
  </si>
  <si>
    <t>02C001E103</t>
  </si>
  <si>
    <t>0</t>
  </si>
  <si>
    <t>02C001P023</t>
  </si>
  <si>
    <t>17016</t>
  </si>
  <si>
    <t>221</t>
  </si>
  <si>
    <t>02C001O001</t>
  </si>
  <si>
    <t>02C001E063</t>
  </si>
  <si>
    <t>253</t>
  </si>
  <si>
    <t>02C001E068</t>
  </si>
  <si>
    <t>16216</t>
  </si>
  <si>
    <t>02CD01M001</t>
  </si>
  <si>
    <t>121</t>
  </si>
  <si>
    <t>223</t>
  </si>
  <si>
    <t>02CD01P001</t>
  </si>
  <si>
    <t>02CD01P002</t>
  </si>
  <si>
    <t>02CD01O001</t>
  </si>
  <si>
    <t>134</t>
  </si>
  <si>
    <t>02CD01E118</t>
  </si>
  <si>
    <t>511116</t>
  </si>
  <si>
    <t>171</t>
  </si>
  <si>
    <t>02CD01N001</t>
  </si>
  <si>
    <t>53116</t>
  </si>
  <si>
    <t>02CD01E123</t>
  </si>
  <si>
    <t>23311</t>
  </si>
  <si>
    <t>211</t>
  </si>
  <si>
    <t>02CD01E122</t>
  </si>
  <si>
    <t>23415</t>
  </si>
  <si>
    <t>214</t>
  </si>
  <si>
    <t>02CD01P049</t>
  </si>
  <si>
    <t>22311</t>
  </si>
  <si>
    <t>02CD01K016</t>
  </si>
  <si>
    <t>22211</t>
  </si>
  <si>
    <t>02CD01K014</t>
  </si>
  <si>
    <t>2326</t>
  </si>
  <si>
    <t>224</t>
  </si>
  <si>
    <t>225</t>
  </si>
  <si>
    <t>02CD01K017</t>
  </si>
  <si>
    <t>22111</t>
  </si>
  <si>
    <t>226</t>
  </si>
  <si>
    <t>02CD01S076</t>
  </si>
  <si>
    <t>16210</t>
  </si>
  <si>
    <t>02CD01E130</t>
  </si>
  <si>
    <t>02CD01E127</t>
  </si>
  <si>
    <t>1243</t>
  </si>
  <si>
    <t>235</t>
  </si>
  <si>
    <t>02CD01F032</t>
  </si>
  <si>
    <t>1313</t>
  </si>
  <si>
    <t>241</t>
  </si>
  <si>
    <t>02CD01F031</t>
  </si>
  <si>
    <t>4404</t>
  </si>
  <si>
    <t>242</t>
  </si>
  <si>
    <t>02CD01E137</t>
  </si>
  <si>
    <t>1114</t>
  </si>
  <si>
    <t>251</t>
  </si>
  <si>
    <t>02CD01E152</t>
  </si>
  <si>
    <t>262</t>
  </si>
  <si>
    <t>02CD01U026</t>
  </si>
  <si>
    <t>02CD01P004</t>
  </si>
  <si>
    <t>16110</t>
  </si>
  <si>
    <t>02CD01F033</t>
  </si>
  <si>
    <t>21312</t>
  </si>
  <si>
    <t>321</t>
  </si>
  <si>
    <t>02CD02M001</t>
  </si>
  <si>
    <t>10</t>
  </si>
  <si>
    <t>22110</t>
  </si>
  <si>
    <t>02CD02P001</t>
  </si>
  <si>
    <t>02CD02P002</t>
  </si>
  <si>
    <t>02CD02S082</t>
  </si>
  <si>
    <t>02CD02P048</t>
  </si>
  <si>
    <t>63211</t>
  </si>
  <si>
    <t>132</t>
  </si>
  <si>
    <t>02CD02E119</t>
  </si>
  <si>
    <t>135</t>
  </si>
  <si>
    <t>02CD02E118</t>
  </si>
  <si>
    <t>02CD02N001</t>
  </si>
  <si>
    <t>02CD02E123</t>
  </si>
  <si>
    <t>02CD02E120</t>
  </si>
  <si>
    <t>216</t>
  </si>
  <si>
    <t>02CD02E124</t>
  </si>
  <si>
    <t>31111</t>
  </si>
  <si>
    <t>02CD02E128</t>
  </si>
  <si>
    <t>22215</t>
  </si>
  <si>
    <t>02CD02K016</t>
  </si>
  <si>
    <t>02CD02S079</t>
  </si>
  <si>
    <t>14310</t>
  </si>
  <si>
    <t>222</t>
  </si>
  <si>
    <t>02CD02K014</t>
  </si>
  <si>
    <t>02CD02E130</t>
  </si>
  <si>
    <t>02CD02O001</t>
  </si>
  <si>
    <t>22216</t>
  </si>
  <si>
    <t>02CD02E127</t>
  </si>
  <si>
    <t>02CD02S084</t>
  </si>
  <si>
    <t>02CD02S085</t>
  </si>
  <si>
    <t>4504</t>
  </si>
  <si>
    <t>02CD02F031</t>
  </si>
  <si>
    <t>02CD02E142</t>
  </si>
  <si>
    <t>16410</t>
  </si>
  <si>
    <t>261</t>
  </si>
  <si>
    <t>02CD02E138</t>
  </si>
  <si>
    <t>263</t>
  </si>
  <si>
    <t>02CD02S081</t>
  </si>
  <si>
    <t>1612</t>
  </si>
  <si>
    <t>265</t>
  </si>
  <si>
    <t>02CD02S080</t>
  </si>
  <si>
    <t>1633</t>
  </si>
  <si>
    <t>02CD02U026</t>
  </si>
  <si>
    <t>02CD02P004</t>
  </si>
  <si>
    <t>02CD02S083</t>
  </si>
  <si>
    <t>16111</t>
  </si>
  <si>
    <t>269</t>
  </si>
  <si>
    <t>02CD02P050</t>
  </si>
  <si>
    <t>271</t>
  </si>
  <si>
    <t>02CD02F029</t>
  </si>
  <si>
    <t>2128</t>
  </si>
  <si>
    <t>02CD03P001</t>
  </si>
  <si>
    <t>02CD03P002</t>
  </si>
  <si>
    <t>02CD03E119</t>
  </si>
  <si>
    <t>02CD03N001</t>
  </si>
  <si>
    <t>02CD03E123</t>
  </si>
  <si>
    <t>02CD03E128</t>
  </si>
  <si>
    <t>02CD03M001</t>
  </si>
  <si>
    <t>02CD03K016</t>
  </si>
  <si>
    <t>02CD03O001</t>
  </si>
  <si>
    <t>02CD03U026</t>
  </si>
  <si>
    <t>02CD03P004</t>
  </si>
  <si>
    <t>02CD04P001</t>
  </si>
  <si>
    <t>02CD04P002</t>
  </si>
  <si>
    <t>02CD04P046</t>
  </si>
  <si>
    <t>02CD04N001</t>
  </si>
  <si>
    <t>02CD04E123</t>
  </si>
  <si>
    <t>02CD04E120</t>
  </si>
  <si>
    <t>02CD04K015</t>
  </si>
  <si>
    <t>02CD04M001</t>
  </si>
  <si>
    <t>02CD04K016</t>
  </si>
  <si>
    <t>02CD04K014</t>
  </si>
  <si>
    <t>02CD04E127</t>
  </si>
  <si>
    <t>02CD04E131</t>
  </si>
  <si>
    <t>13111</t>
  </si>
  <si>
    <t>02CD04F031</t>
  </si>
  <si>
    <t>02CD04O001</t>
  </si>
  <si>
    <t>02CD04S196</t>
  </si>
  <si>
    <t>02CD04U026</t>
  </si>
  <si>
    <t>02CD05P001</t>
  </si>
  <si>
    <t>02CD05P002</t>
  </si>
  <si>
    <t>02CD05E119</t>
  </si>
  <si>
    <t>02CD05E118</t>
  </si>
  <si>
    <t>02CD05N001</t>
  </si>
  <si>
    <t>02CD05M001</t>
  </si>
  <si>
    <t>02CD05K016</t>
  </si>
  <si>
    <t>02CD05K014</t>
  </si>
  <si>
    <t>02CD05F032</t>
  </si>
  <si>
    <t>02CD05O001</t>
  </si>
  <si>
    <t>02CD05E138</t>
  </si>
  <si>
    <t>02CD05U026</t>
  </si>
  <si>
    <t>02CD05P004</t>
  </si>
  <si>
    <t>02CD06M001</t>
  </si>
  <si>
    <t>02CD06P001</t>
  </si>
  <si>
    <t>02CD06P002</t>
  </si>
  <si>
    <t>02CD06P046</t>
  </si>
  <si>
    <t>02CD06E119</t>
  </si>
  <si>
    <t>02CD06E118</t>
  </si>
  <si>
    <t>511216</t>
  </si>
  <si>
    <t>02CD06N001</t>
  </si>
  <si>
    <t>02CD06E123</t>
  </si>
  <si>
    <t>02CD06E125</t>
  </si>
  <si>
    <t>15</t>
  </si>
  <si>
    <t>02CD06E117</t>
  </si>
  <si>
    <t>02CD06K016</t>
  </si>
  <si>
    <t>02CD06O001</t>
  </si>
  <si>
    <t>02CD06S092</t>
  </si>
  <si>
    <t>02CD06S100</t>
  </si>
  <si>
    <t>41010</t>
  </si>
  <si>
    <t>02CD06E126</t>
  </si>
  <si>
    <t>02CD06E137</t>
  </si>
  <si>
    <t>02CD06S097</t>
  </si>
  <si>
    <t>1643</t>
  </si>
  <si>
    <t>02CD06S098</t>
  </si>
  <si>
    <t>264</t>
  </si>
  <si>
    <t>02CD06S095</t>
  </si>
  <si>
    <t>267</t>
  </si>
  <si>
    <t>02CD06S101</t>
  </si>
  <si>
    <t>1653</t>
  </si>
  <si>
    <t>02CD06S093</t>
  </si>
  <si>
    <t>2178</t>
  </si>
  <si>
    <t>02CD06U026</t>
  </si>
  <si>
    <t>02CD06P004</t>
  </si>
  <si>
    <t>02CD07P001</t>
  </si>
  <si>
    <t>1225</t>
  </si>
  <si>
    <t>02CD07P002</t>
  </si>
  <si>
    <t>02CD07P048</t>
  </si>
  <si>
    <t>02CD07E119</t>
  </si>
  <si>
    <t>02CD07F027</t>
  </si>
  <si>
    <t>02CD07E118</t>
  </si>
  <si>
    <t>02CD07N001</t>
  </si>
  <si>
    <t>02CD07E123</t>
  </si>
  <si>
    <t>02CD07K015</t>
  </si>
  <si>
    <t>02CD07M001</t>
  </si>
  <si>
    <t>02CD07K016</t>
  </si>
  <si>
    <t>02CD07K014</t>
  </si>
  <si>
    <t>02CD07E130</t>
  </si>
  <si>
    <t>02CD07O001</t>
  </si>
  <si>
    <t>02CD07E127</t>
  </si>
  <si>
    <t>02CD07F032</t>
  </si>
  <si>
    <t>02CD07F031</t>
  </si>
  <si>
    <t>02CD07U026</t>
  </si>
  <si>
    <t>02CD07P004</t>
  </si>
  <si>
    <t>02CD07F029</t>
  </si>
  <si>
    <t>02CD08M001</t>
  </si>
  <si>
    <t>02CD08P001</t>
  </si>
  <si>
    <t>02CD08P002</t>
  </si>
  <si>
    <t>02CD08S186</t>
  </si>
  <si>
    <t>2125</t>
  </si>
  <si>
    <t>02CD08P046</t>
  </si>
  <si>
    <t>02CD08N001</t>
  </si>
  <si>
    <t>02CD08E123</t>
  </si>
  <si>
    <t>02CD08K015</t>
  </si>
  <si>
    <t>02CD08K016</t>
  </si>
  <si>
    <t>02CD08K014</t>
  </si>
  <si>
    <t>02CD08O001</t>
  </si>
  <si>
    <t>02CD08E127</t>
  </si>
  <si>
    <t>02CD08F032</t>
  </si>
  <si>
    <t>02CD08S102</t>
  </si>
  <si>
    <t>1603</t>
  </si>
  <si>
    <t>02CD08S184</t>
  </si>
  <si>
    <t>41011</t>
  </si>
  <si>
    <t>02CD08S185</t>
  </si>
  <si>
    <t>02CD08U026</t>
  </si>
  <si>
    <t>02CD08P004</t>
  </si>
  <si>
    <t>02CD09E117</t>
  </si>
  <si>
    <t>02CD09E119</t>
  </si>
  <si>
    <t>02CD09E120</t>
  </si>
  <si>
    <t>02CD09E122</t>
  </si>
  <si>
    <t>02CD09E123</t>
  </si>
  <si>
    <t>02CD09E127</t>
  </si>
  <si>
    <t>02CD09F031</t>
  </si>
  <si>
    <t>02CD09K015</t>
  </si>
  <si>
    <t>02CD09K016</t>
  </si>
  <si>
    <t>02CD09M001</t>
  </si>
  <si>
    <t>02CD09N001</t>
  </si>
  <si>
    <t>02CD09O001</t>
  </si>
  <si>
    <t>21716</t>
  </si>
  <si>
    <t>356</t>
  </si>
  <si>
    <t>02CD09P001</t>
  </si>
  <si>
    <t>02CD09P002</t>
  </si>
  <si>
    <t>02CD09P004</t>
  </si>
  <si>
    <t>02CD09P046</t>
  </si>
  <si>
    <t>02CD09S103</t>
  </si>
  <si>
    <t>16310</t>
  </si>
  <si>
    <t>02CD09S107</t>
  </si>
  <si>
    <t>02CD09S109</t>
  </si>
  <si>
    <t>63116</t>
  </si>
  <si>
    <t>02CD09S110</t>
  </si>
  <si>
    <t>02CD09S111</t>
  </si>
  <si>
    <t>02CD09U026</t>
  </si>
  <si>
    <t>02CD10P001</t>
  </si>
  <si>
    <t>02CD10P002</t>
  </si>
  <si>
    <t>02CD10E119</t>
  </si>
  <si>
    <t>02CD10E118</t>
  </si>
  <si>
    <t>02CD10N001</t>
  </si>
  <si>
    <t>02CD10E122</t>
  </si>
  <si>
    <t>215</t>
  </si>
  <si>
    <t>02CD10G021</t>
  </si>
  <si>
    <t>02CD10E136</t>
  </si>
  <si>
    <t>02CD10G023</t>
  </si>
  <si>
    <t>02CD10K015</t>
  </si>
  <si>
    <t>02CD10E124</t>
  </si>
  <si>
    <t>02CD10M001</t>
  </si>
  <si>
    <t>02CD10P049</t>
  </si>
  <si>
    <t>02CD10K016</t>
  </si>
  <si>
    <t>02CD10K014</t>
  </si>
  <si>
    <t>02CD10E127</t>
  </si>
  <si>
    <t>02CD10F031</t>
  </si>
  <si>
    <t>02CD10U026</t>
  </si>
  <si>
    <t>02CD10P004</t>
  </si>
  <si>
    <t>02CD10E144</t>
  </si>
  <si>
    <t>02CD10S113</t>
  </si>
  <si>
    <t>02CD10S116</t>
  </si>
  <si>
    <t>1614</t>
  </si>
  <si>
    <t>02CD10S151</t>
  </si>
  <si>
    <t>02CD10F033</t>
  </si>
  <si>
    <t>02CD10O001</t>
  </si>
  <si>
    <t>02CD11M001</t>
  </si>
  <si>
    <t>122</t>
  </si>
  <si>
    <t>02CD11P001</t>
  </si>
  <si>
    <t>02CD11P002</t>
  </si>
  <si>
    <t>02CD11P046</t>
  </si>
  <si>
    <t>02CD11E118</t>
  </si>
  <si>
    <t>02CD11N001</t>
  </si>
  <si>
    <t>02CD11E123</t>
  </si>
  <si>
    <t>02CD11E120</t>
  </si>
  <si>
    <t>02CD11K015</t>
  </si>
  <si>
    <t>02CD11E117</t>
  </si>
  <si>
    <t>02CD11K016</t>
  </si>
  <si>
    <t>02CD11E127</t>
  </si>
  <si>
    <t>02CD11F032</t>
  </si>
  <si>
    <t>02CD11F031</t>
  </si>
  <si>
    <t>02CD11E137</t>
  </si>
  <si>
    <t>02CD11U026</t>
  </si>
  <si>
    <t>02CD11P004</t>
  </si>
  <si>
    <t>02CD11S187</t>
  </si>
  <si>
    <t>1608</t>
  </si>
  <si>
    <t>02CD11S188</t>
  </si>
  <si>
    <t>02CD11S189</t>
  </si>
  <si>
    <t>32411</t>
  </si>
  <si>
    <t>02CD11O001</t>
  </si>
  <si>
    <t>02CD12E118</t>
  </si>
  <si>
    <t>02CD12E122</t>
  </si>
  <si>
    <t>23411</t>
  </si>
  <si>
    <t>02CD12E123</t>
  </si>
  <si>
    <t>02CD12E130</t>
  </si>
  <si>
    <t>02CD12E137</t>
  </si>
  <si>
    <t>02CD12F031</t>
  </si>
  <si>
    <t>02CD12F032</t>
  </si>
  <si>
    <t>02CD12F033</t>
  </si>
  <si>
    <t>02CD12G022</t>
  </si>
  <si>
    <t>02CD12G023</t>
  </si>
  <si>
    <t>02CD12K014</t>
  </si>
  <si>
    <t>02CD12K015</t>
  </si>
  <si>
    <t>02CD12K016</t>
  </si>
  <si>
    <t>02CD12M001</t>
  </si>
  <si>
    <t>02CD12N001</t>
  </si>
  <si>
    <t>02CD12O001</t>
  </si>
  <si>
    <t>02CD12P001</t>
  </si>
  <si>
    <t>02CD12P002</t>
  </si>
  <si>
    <t>02CD12P004</t>
  </si>
  <si>
    <t>02CD12P047</t>
  </si>
  <si>
    <t>21510</t>
  </si>
  <si>
    <t>371</t>
  </si>
  <si>
    <t>02CD12S117</t>
  </si>
  <si>
    <t>1144</t>
  </si>
  <si>
    <t>02CD12S119</t>
  </si>
  <si>
    <t>1242</t>
  </si>
  <si>
    <t>02CD12S121</t>
  </si>
  <si>
    <t>21115</t>
  </si>
  <si>
    <t>02CD12S122</t>
  </si>
  <si>
    <t>2138</t>
  </si>
  <si>
    <t>02CD12S123</t>
  </si>
  <si>
    <t>2139</t>
  </si>
  <si>
    <t>02CD12S180</t>
  </si>
  <si>
    <t>02CD12S181</t>
  </si>
  <si>
    <t>02CD12S182</t>
  </si>
  <si>
    <t>02CD12U026</t>
  </si>
  <si>
    <t>02CD13P001</t>
  </si>
  <si>
    <t>02CD13P002</t>
  </si>
  <si>
    <t>02CD13E119</t>
  </si>
  <si>
    <t>02CD13F027</t>
  </si>
  <si>
    <t>02CD13E118</t>
  </si>
  <si>
    <t>02CD13N001</t>
  </si>
  <si>
    <t>02CD13E123</t>
  </si>
  <si>
    <t>02CD13E122</t>
  </si>
  <si>
    <t>02CD13E120</t>
  </si>
  <si>
    <t>02CD13K015</t>
  </si>
  <si>
    <t>02CD13E124</t>
  </si>
  <si>
    <t>02CD13M001</t>
  </si>
  <si>
    <t>02CD13K016</t>
  </si>
  <si>
    <t>02CD13K014</t>
  </si>
  <si>
    <t>02CD13E130</t>
  </si>
  <si>
    <t>02CD13O001</t>
  </si>
  <si>
    <t>02CD13E127</t>
  </si>
  <si>
    <t>02CD13F032</t>
  </si>
  <si>
    <t>02CD13F031</t>
  </si>
  <si>
    <t>02CD13E137</t>
  </si>
  <si>
    <t>02CD13U026</t>
  </si>
  <si>
    <t>02CD13P004</t>
  </si>
  <si>
    <t>02CD13F029</t>
  </si>
  <si>
    <t>02CD13F033</t>
  </si>
  <si>
    <t>02CD14M001</t>
  </si>
  <si>
    <t>02CD14P001</t>
  </si>
  <si>
    <t>02CD14P002</t>
  </si>
  <si>
    <t>02CD14S140</t>
  </si>
  <si>
    <t>02CD14E118</t>
  </si>
  <si>
    <t>02CD14N001</t>
  </si>
  <si>
    <t>02CD14E123</t>
  </si>
  <si>
    <t>02CD14E122</t>
  </si>
  <si>
    <t>02CD14S139</t>
  </si>
  <si>
    <t>02CD14S134</t>
  </si>
  <si>
    <t>02CD14K015</t>
  </si>
  <si>
    <t>02CD14E124</t>
  </si>
  <si>
    <t>02CD14K016</t>
  </si>
  <si>
    <t>02CD14S135</t>
  </si>
  <si>
    <t>14311</t>
  </si>
  <si>
    <t>02CD14S137</t>
  </si>
  <si>
    <t>02CD14S133</t>
  </si>
  <si>
    <t>02CD14K014</t>
  </si>
  <si>
    <t>02CD14S136</t>
  </si>
  <si>
    <t>33211</t>
  </si>
  <si>
    <t>02CD14S205</t>
  </si>
  <si>
    <t>231</t>
  </si>
  <si>
    <t>02CD14O001</t>
  </si>
  <si>
    <t>02CD14F032</t>
  </si>
  <si>
    <t>02CD14S138</t>
  </si>
  <si>
    <t>02CD14S208</t>
  </si>
  <si>
    <t>45011</t>
  </si>
  <si>
    <t>02CD14S206</t>
  </si>
  <si>
    <t>43011</t>
  </si>
  <si>
    <t>02CD14S127</t>
  </si>
  <si>
    <t>16011</t>
  </si>
  <si>
    <t>244</t>
  </si>
  <si>
    <t>02CD14S129</t>
  </si>
  <si>
    <t>1134</t>
  </si>
  <si>
    <t>252</t>
  </si>
  <si>
    <t>02CD14S130</t>
  </si>
  <si>
    <t>1124</t>
  </si>
  <si>
    <t>256</t>
  </si>
  <si>
    <t>02CD14S132</t>
  </si>
  <si>
    <t>02CD14S126</t>
  </si>
  <si>
    <t>02CD14S207</t>
  </si>
  <si>
    <t>02CD14U024</t>
  </si>
  <si>
    <t>02CD14S128</t>
  </si>
  <si>
    <t>02CD14S200</t>
  </si>
  <si>
    <t>02CD14E134</t>
  </si>
  <si>
    <t>02CD14P004</t>
  </si>
  <si>
    <t>02CD15M001</t>
  </si>
  <si>
    <t>02CD15P001</t>
  </si>
  <si>
    <t>02CD15P002</t>
  </si>
  <si>
    <t>02CD15P048</t>
  </si>
  <si>
    <t>02CD15E118</t>
  </si>
  <si>
    <t>02CD15N001</t>
  </si>
  <si>
    <t>02CD15E123</t>
  </si>
  <si>
    <t>02CD15K016</t>
  </si>
  <si>
    <t>02CD15E129</t>
  </si>
  <si>
    <t>02CD15O001</t>
  </si>
  <si>
    <t>02CD15U026</t>
  </si>
  <si>
    <t>02CD15P004</t>
  </si>
  <si>
    <t>02CD16M001</t>
  </si>
  <si>
    <t>02CD16P001</t>
  </si>
  <si>
    <t>02CD16F027</t>
  </si>
  <si>
    <t>02CD16E118</t>
  </si>
  <si>
    <t>02CD16N001</t>
  </si>
  <si>
    <t>02CD16E123</t>
  </si>
  <si>
    <t>02CD16E128</t>
  </si>
  <si>
    <t>02CD16K016</t>
  </si>
  <si>
    <t>02CD16E129</t>
  </si>
  <si>
    <t>02CD16O001</t>
  </si>
  <si>
    <t>22316</t>
  </si>
  <si>
    <t>02CD16E127</t>
  </si>
  <si>
    <t>02CD16S147</t>
  </si>
  <si>
    <t>02CD16F031</t>
  </si>
  <si>
    <t>02CD16S146</t>
  </si>
  <si>
    <t>1213</t>
  </si>
  <si>
    <t>02CD16S144</t>
  </si>
  <si>
    <t>02CD16S145</t>
  </si>
  <si>
    <t>02CD16U026</t>
  </si>
  <si>
    <t>02CD16S148</t>
  </si>
  <si>
    <t>02CD16S149</t>
  </si>
  <si>
    <t>02CD16P047</t>
  </si>
  <si>
    <t>21511</t>
  </si>
  <si>
    <t>02CDBPM001</t>
  </si>
  <si>
    <t>02CDBPE097</t>
  </si>
  <si>
    <t>02OD04P001</t>
  </si>
  <si>
    <t>5145</t>
  </si>
  <si>
    <t>02OD04P002</t>
  </si>
  <si>
    <t>11</t>
  </si>
  <si>
    <t>511110</t>
  </si>
  <si>
    <t>02OD04O001</t>
  </si>
  <si>
    <t>52616</t>
  </si>
  <si>
    <t>02OD04N001</t>
  </si>
  <si>
    <t>52116</t>
  </si>
  <si>
    <t>02OD04E034</t>
  </si>
  <si>
    <t>53316</t>
  </si>
  <si>
    <t>343</t>
  </si>
  <si>
    <t>02OD04M001</t>
  </si>
  <si>
    <t>52416</t>
  </si>
  <si>
    <t>02OD06P001</t>
  </si>
  <si>
    <t>02OD06P002</t>
  </si>
  <si>
    <t>02OD06P017</t>
  </si>
  <si>
    <t>02OD06M001</t>
  </si>
  <si>
    <t>02OD06O001</t>
  </si>
  <si>
    <t>02OD06N001</t>
  </si>
  <si>
    <t>14216</t>
  </si>
  <si>
    <t>02OD06P004</t>
  </si>
  <si>
    <t>02PDAVM001</t>
  </si>
  <si>
    <t>02PDAVE109</t>
  </si>
  <si>
    <t>02PDDPP001</t>
  </si>
  <si>
    <t>02PDDPP002</t>
  </si>
  <si>
    <t>02PDDPM001</t>
  </si>
  <si>
    <t>02PDDPE038</t>
  </si>
  <si>
    <t>02PDDPO001</t>
  </si>
  <si>
    <t>02PDDPN001</t>
  </si>
  <si>
    <t>02PDDPP004</t>
  </si>
  <si>
    <t>03C001P001</t>
  </si>
  <si>
    <t>2215</t>
  </si>
  <si>
    <t>03C001P002</t>
  </si>
  <si>
    <t>03C001O001</t>
  </si>
  <si>
    <t>03C001N001</t>
  </si>
  <si>
    <t>03C001G002</t>
  </si>
  <si>
    <t>03C001P023</t>
  </si>
  <si>
    <t>03C001M001</t>
  </si>
  <si>
    <t>03C001P004</t>
  </si>
  <si>
    <t>03PDIVP001</t>
  </si>
  <si>
    <t>03PDIVP002</t>
  </si>
  <si>
    <t>03PDIVO001</t>
  </si>
  <si>
    <t>03PDIVN001</t>
  </si>
  <si>
    <t>03PDIVS027</t>
  </si>
  <si>
    <t>14211</t>
  </si>
  <si>
    <t>03PDIVM001</t>
  </si>
  <si>
    <t>03PDIVS061</t>
  </si>
  <si>
    <t>03PDIVP004</t>
  </si>
  <si>
    <t>03PDIVU007</t>
  </si>
  <si>
    <t>04C001P001</t>
  </si>
  <si>
    <t>04C001P002</t>
  </si>
  <si>
    <t>04C001O001</t>
  </si>
  <si>
    <t>04C001N001</t>
  </si>
  <si>
    <t>04C001P004</t>
  </si>
  <si>
    <t>04C001F008</t>
  </si>
  <si>
    <t>2118</t>
  </si>
  <si>
    <t>04C001P016</t>
  </si>
  <si>
    <t>04C001M001</t>
  </si>
  <si>
    <t>2148</t>
  </si>
  <si>
    <t>04C001G014</t>
  </si>
  <si>
    <t>04C001E091</t>
  </si>
  <si>
    <t>04C001E092</t>
  </si>
  <si>
    <t>04C001E150</t>
  </si>
  <si>
    <t>04C001F034</t>
  </si>
  <si>
    <t>2117</t>
  </si>
  <si>
    <t>393</t>
  </si>
  <si>
    <t>04P0DEP025</t>
  </si>
  <si>
    <t>04P0DSP001</t>
  </si>
  <si>
    <t>04P0DSP002</t>
  </si>
  <si>
    <t>04P0DSO001</t>
  </si>
  <si>
    <t>04P0DSN001</t>
  </si>
  <si>
    <t>04P0DSP004</t>
  </si>
  <si>
    <t>04P0DSF006</t>
  </si>
  <si>
    <t>04P0DSM001</t>
  </si>
  <si>
    <t>05C001P001</t>
  </si>
  <si>
    <t>2155</t>
  </si>
  <si>
    <t>05C001P002</t>
  </si>
  <si>
    <t>05C001P019</t>
  </si>
  <si>
    <t>2158</t>
  </si>
  <si>
    <t>05C001O001</t>
  </si>
  <si>
    <t>21516</t>
  </si>
  <si>
    <t>05C001N001</t>
  </si>
  <si>
    <t>05C001P004</t>
  </si>
  <si>
    <t>05C001F005</t>
  </si>
  <si>
    <t>05C001M001</t>
  </si>
  <si>
    <t>05P0PTP001</t>
  </si>
  <si>
    <t>05P0PTP002</t>
  </si>
  <si>
    <t>05P0PTO001</t>
  </si>
  <si>
    <t>05P0PTN001</t>
  </si>
  <si>
    <t>05P0PTP004</t>
  </si>
  <si>
    <t>05P0PTF022</t>
  </si>
  <si>
    <t>05P0PTM001</t>
  </si>
  <si>
    <t>06C001P001</t>
  </si>
  <si>
    <t>2345</t>
  </si>
  <si>
    <t>06C001P002</t>
  </si>
  <si>
    <t>23410</t>
  </si>
  <si>
    <t>06C001P020</t>
  </si>
  <si>
    <t>23416</t>
  </si>
  <si>
    <t>06C001E075</t>
  </si>
  <si>
    <t>133</t>
  </si>
  <si>
    <t>06C001F001</t>
  </si>
  <si>
    <t>06C001O001</t>
  </si>
  <si>
    <t>06C001G013</t>
  </si>
  <si>
    <t>06C001N001</t>
  </si>
  <si>
    <t>06C001E022</t>
  </si>
  <si>
    <t>06C001M001</t>
  </si>
  <si>
    <t xml:space="preserve">214 </t>
  </si>
  <si>
    <t>06C001P005</t>
  </si>
  <si>
    <t>23115</t>
  </si>
  <si>
    <t>06C001E107</t>
  </si>
  <si>
    <t>06C001P004</t>
  </si>
  <si>
    <t>06CD03P001</t>
  </si>
  <si>
    <t>2325</t>
  </si>
  <si>
    <t>06CD03P002</t>
  </si>
  <si>
    <t>23210</t>
  </si>
  <si>
    <t>06CD03O001</t>
  </si>
  <si>
    <t>23216</t>
  </si>
  <si>
    <t>06CD03N001</t>
  </si>
  <si>
    <t>06CD03U002</t>
  </si>
  <si>
    <t>213</t>
  </si>
  <si>
    <t>06CD03M001</t>
  </si>
  <si>
    <t>06CD03K003</t>
  </si>
  <si>
    <t>06CD03P004</t>
  </si>
  <si>
    <t>06CD05P001</t>
  </si>
  <si>
    <t>06CD05P002</t>
  </si>
  <si>
    <t>06CD05O001</t>
  </si>
  <si>
    <t>06CD05N001</t>
  </si>
  <si>
    <t>06CD05E090</t>
  </si>
  <si>
    <t>06CD05M001</t>
  </si>
  <si>
    <t>06CD05P004</t>
  </si>
  <si>
    <t>06P0FAS034</t>
  </si>
  <si>
    <t>23215</t>
  </si>
  <si>
    <t>212</t>
  </si>
  <si>
    <t>06P0FAE006</t>
  </si>
  <si>
    <t>06P0FAS036</t>
  </si>
  <si>
    <t>06PDPAP001</t>
  </si>
  <si>
    <t>06PDPAP002</t>
  </si>
  <si>
    <t>06PDPAO001</t>
  </si>
  <si>
    <t>06PDPAN001</t>
  </si>
  <si>
    <t>06PDPAM001</t>
  </si>
  <si>
    <t>06PDPAE154</t>
  </si>
  <si>
    <t>06PDPAP004</t>
  </si>
  <si>
    <t>07C001P001</t>
  </si>
  <si>
    <t>07C001P002</t>
  </si>
  <si>
    <t>07C001N001</t>
  </si>
  <si>
    <t>07C001E093</t>
  </si>
  <si>
    <t>23312</t>
  </si>
  <si>
    <t>07C001K005</t>
  </si>
  <si>
    <t>33111</t>
  </si>
  <si>
    <t>07C001K006</t>
  </si>
  <si>
    <t>07C001K004</t>
  </si>
  <si>
    <t>07C001K007</t>
  </si>
  <si>
    <t>31211</t>
  </si>
  <si>
    <t>07C001K008</t>
  </si>
  <si>
    <t>07C001K001</t>
  </si>
  <si>
    <t>2173</t>
  </si>
  <si>
    <t>07C001K002</t>
  </si>
  <si>
    <t>2214</t>
  </si>
  <si>
    <t>07C001P004</t>
  </si>
  <si>
    <t>07C001K010</t>
  </si>
  <si>
    <t>07C001M001</t>
  </si>
  <si>
    <t>2229</t>
  </si>
  <si>
    <t>07C001E116</t>
  </si>
  <si>
    <t>2224</t>
  </si>
  <si>
    <t>07C001O001</t>
  </si>
  <si>
    <t>07C001E042</t>
  </si>
  <si>
    <t>32111</t>
  </si>
  <si>
    <t>07CD01P001</t>
  </si>
  <si>
    <t>07CD01P002</t>
  </si>
  <si>
    <t>07CD01O001</t>
  </si>
  <si>
    <t>23316</t>
  </si>
  <si>
    <t>07CD01N001</t>
  </si>
  <si>
    <t>07CD01P004</t>
  </si>
  <si>
    <t>07CD01B001</t>
  </si>
  <si>
    <t>3319</t>
  </si>
  <si>
    <t>342</t>
  </si>
  <si>
    <t>07CD01M001</t>
  </si>
  <si>
    <t>07PDIFP001</t>
  </si>
  <si>
    <t>07PDIFP002</t>
  </si>
  <si>
    <t>07PDIFO001</t>
  </si>
  <si>
    <t>07PDIFN001</t>
  </si>
  <si>
    <t>07PDIFK012</t>
  </si>
  <si>
    <t>07PDIFM001</t>
  </si>
  <si>
    <t>07PDIFP004</t>
  </si>
  <si>
    <t>07PDISP001</t>
  </si>
  <si>
    <t>07PDISP002</t>
  </si>
  <si>
    <t>07PDISO001</t>
  </si>
  <si>
    <t>07PDISN001</t>
  </si>
  <si>
    <t>07PDISE067</t>
  </si>
  <si>
    <t>22411</t>
  </si>
  <si>
    <t>181</t>
  </si>
  <si>
    <t>07PDISP004</t>
  </si>
  <si>
    <t>07PDISM001</t>
  </si>
  <si>
    <t>08C001P001</t>
  </si>
  <si>
    <t>08C001P002</t>
  </si>
  <si>
    <t>08C001O001</t>
  </si>
  <si>
    <t>08C001N001</t>
  </si>
  <si>
    <t>08C001S047</t>
  </si>
  <si>
    <t>08C001S013</t>
  </si>
  <si>
    <t>2132</t>
  </si>
  <si>
    <t>08C001S014</t>
  </si>
  <si>
    <t>08C001S072</t>
  </si>
  <si>
    <t>08C001E147</t>
  </si>
  <si>
    <t>21310</t>
  </si>
  <si>
    <t>08C001P004</t>
  </si>
  <si>
    <t>08C001E081</t>
  </si>
  <si>
    <t>08C001F016</t>
  </si>
  <si>
    <t>22210</t>
  </si>
  <si>
    <t>08C001M001</t>
  </si>
  <si>
    <t>08C001E148</t>
  </si>
  <si>
    <t>08C001S071</t>
  </si>
  <si>
    <t>21610</t>
  </si>
  <si>
    <t>08PDCEP001</t>
  </si>
  <si>
    <t>08PDCEP002</t>
  </si>
  <si>
    <t>08PDCEO001</t>
  </si>
  <si>
    <t>08PDCEP029</t>
  </si>
  <si>
    <t>08PDCEM001</t>
  </si>
  <si>
    <t>08PDCEN001</t>
  </si>
  <si>
    <t>08PDCEP004</t>
  </si>
  <si>
    <t>08PDCPP001</t>
  </si>
  <si>
    <t>08PDCPP002</t>
  </si>
  <si>
    <t>08PDCPE046</t>
  </si>
  <si>
    <t>08PDCPP027</t>
  </si>
  <si>
    <t>08PDCPM001</t>
  </si>
  <si>
    <t>08PDCPO001</t>
  </si>
  <si>
    <t>08PDCPN001</t>
  </si>
  <si>
    <t>08PDCPP004</t>
  </si>
  <si>
    <t>08PDDFP001</t>
  </si>
  <si>
    <t>08PDDFF012</t>
  </si>
  <si>
    <t>08PDDFU032</t>
  </si>
  <si>
    <t>08PDDFN001</t>
  </si>
  <si>
    <t>08PDDFU012</t>
  </si>
  <si>
    <t>08PDDFS064</t>
  </si>
  <si>
    <t>08PDDFE145</t>
  </si>
  <si>
    <t>08PDDFS037</t>
  </si>
  <si>
    <t>08PDDFO001</t>
  </si>
  <si>
    <t>08PDDFO016</t>
  </si>
  <si>
    <t>12216</t>
  </si>
  <si>
    <t>08PDDFE146</t>
  </si>
  <si>
    <t>1615</t>
  </si>
  <si>
    <t>08PDDFS211</t>
  </si>
  <si>
    <t>1605</t>
  </si>
  <si>
    <t>08PDDFS013</t>
  </si>
  <si>
    <t>1602</t>
  </si>
  <si>
    <t>08PDDFS035</t>
  </si>
  <si>
    <t>1122</t>
  </si>
  <si>
    <t>08PDDFU020</t>
  </si>
  <si>
    <t>08PDDFU027</t>
  </si>
  <si>
    <t>08PDDFU029</t>
  </si>
  <si>
    <t>08PDDFU031</t>
  </si>
  <si>
    <t>1623</t>
  </si>
  <si>
    <t>08PDDFE115</t>
  </si>
  <si>
    <t>08PDDFM001</t>
  </si>
  <si>
    <t>08PDDFS030</t>
  </si>
  <si>
    <t>08PDDFU021</t>
  </si>
  <si>
    <t>12110</t>
  </si>
  <si>
    <t>08PDDFP004</t>
  </si>
  <si>
    <t>08PDDFS066</t>
  </si>
  <si>
    <t>08PDDFS010</t>
  </si>
  <si>
    <t>08PDDFF014</t>
  </si>
  <si>
    <t>12410</t>
  </si>
  <si>
    <t>08PDDFS007</t>
  </si>
  <si>
    <t>11510</t>
  </si>
  <si>
    <t>312</t>
  </si>
  <si>
    <t>08PDIIP001</t>
  </si>
  <si>
    <t>08PDIIP002</t>
  </si>
  <si>
    <t>08PDIIO001</t>
  </si>
  <si>
    <t>16416</t>
  </si>
  <si>
    <t>08PDIIN001</t>
  </si>
  <si>
    <t>08PDIIS064</t>
  </si>
  <si>
    <t>08PDIIM001</t>
  </si>
  <si>
    <t>08PDIIP031</t>
  </si>
  <si>
    <t>08PDIIP004</t>
  </si>
  <si>
    <t>08PDIJP001</t>
  </si>
  <si>
    <t>08PDIJP002</t>
  </si>
  <si>
    <t>08PDIJS004</t>
  </si>
  <si>
    <t>08PDIJS212</t>
  </si>
  <si>
    <t>08PDIJO001</t>
  </si>
  <si>
    <t>16116</t>
  </si>
  <si>
    <t>08PDIJN001</t>
  </si>
  <si>
    <t>08PDIJE047</t>
  </si>
  <si>
    <t>08PDIJM001</t>
  </si>
  <si>
    <t>08PDIJS050</t>
  </si>
  <si>
    <t>13110</t>
  </si>
  <si>
    <t>08PDIJP004</t>
  </si>
  <si>
    <t>08PDIJS025</t>
  </si>
  <si>
    <t>08PDIJS007</t>
  </si>
  <si>
    <t>1628</t>
  </si>
  <si>
    <t>08PDPSP001</t>
  </si>
  <si>
    <t>08PDPSP002</t>
  </si>
  <si>
    <t>08PDPSO001</t>
  </si>
  <si>
    <t>14316</t>
  </si>
  <si>
    <t>08PDPSN001</t>
  </si>
  <si>
    <t>08PDPSE111</t>
  </si>
  <si>
    <t>08PDPSS053</t>
  </si>
  <si>
    <t>08PDPSM001</t>
  </si>
  <si>
    <t>08PDPSP004</t>
  </si>
  <si>
    <t>09C001P001</t>
  </si>
  <si>
    <t>09C001P002</t>
  </si>
  <si>
    <t>09C001O001</t>
  </si>
  <si>
    <t>09C001P026</t>
  </si>
  <si>
    <t>152</t>
  </si>
  <si>
    <t>09C001G072</t>
  </si>
  <si>
    <t>09C001P014</t>
  </si>
  <si>
    <t>09C001E059</t>
  </si>
  <si>
    <t>09C001M001</t>
  </si>
  <si>
    <t>09C001O002</t>
  </si>
  <si>
    <t>09C001N001</t>
  </si>
  <si>
    <t>09C001G009</t>
  </si>
  <si>
    <t>09C001E083</t>
  </si>
  <si>
    <t>09C001F023</t>
  </si>
  <si>
    <t>183</t>
  </si>
  <si>
    <t>09C001O004</t>
  </si>
  <si>
    <t>09C001E104</t>
  </si>
  <si>
    <t>09C001P004</t>
  </si>
  <si>
    <t>09PDLRP001</t>
  </si>
  <si>
    <t>09PDLRP002</t>
  </si>
  <si>
    <t>09PDLRO001</t>
  </si>
  <si>
    <t>16316</t>
  </si>
  <si>
    <t>09PDLRM001</t>
  </si>
  <si>
    <t>09PDLRN001</t>
  </si>
  <si>
    <t>09PDLRP004</t>
  </si>
  <si>
    <t>09PDLRE044</t>
  </si>
  <si>
    <t>09PDLRJ001</t>
  </si>
  <si>
    <t>09PDLRE076</t>
  </si>
  <si>
    <t>09PDPAP001</t>
  </si>
  <si>
    <t>09PDPAP002</t>
  </si>
  <si>
    <t>09PDPAO001</t>
  </si>
  <si>
    <t>09PDPAM001</t>
  </si>
  <si>
    <t>09PDPAN001</t>
  </si>
  <si>
    <t>09PDPAP004</t>
  </si>
  <si>
    <t>09PDPAE044</t>
  </si>
  <si>
    <t>09PDPAE076</t>
  </si>
  <si>
    <t>09PDPAJ001</t>
  </si>
  <si>
    <t>09PDPPP001</t>
  </si>
  <si>
    <t>09PDPPP002</t>
  </si>
  <si>
    <t>09PDPPO001</t>
  </si>
  <si>
    <t>09PDPPM001</t>
  </si>
  <si>
    <t>09PDPPN001</t>
  </si>
  <si>
    <t>09PDPPP004</t>
  </si>
  <si>
    <t>09PDPPE044</t>
  </si>
  <si>
    <t>09PDPPE076</t>
  </si>
  <si>
    <t>09PDPPJ001</t>
  </si>
  <si>
    <t>09PECMP001</t>
  </si>
  <si>
    <t>09PECMP002</t>
  </si>
  <si>
    <t>09PECMO001</t>
  </si>
  <si>
    <t>09PECMM001</t>
  </si>
  <si>
    <t>09PECMN001</t>
  </si>
  <si>
    <t>09PECMP004</t>
  </si>
  <si>
    <t>09PECME077</t>
  </si>
  <si>
    <t>2149</t>
  </si>
  <si>
    <t>392</t>
  </si>
  <si>
    <t>09PECVP001</t>
  </si>
  <si>
    <t>09PECVP002</t>
  </si>
  <si>
    <t>09PECVO001</t>
  </si>
  <si>
    <t>09PECVM001</t>
  </si>
  <si>
    <t>09PECVN001</t>
  </si>
  <si>
    <t>09PECVP034</t>
  </si>
  <si>
    <t>09PECVP004</t>
  </si>
  <si>
    <t>09PESMP001</t>
  </si>
  <si>
    <t>09PESMP002</t>
  </si>
  <si>
    <t>09PESMO001</t>
  </si>
  <si>
    <t>09PESMM001</t>
  </si>
  <si>
    <t>09PESMN001</t>
  </si>
  <si>
    <t>09PESMP004</t>
  </si>
  <si>
    <t>09PESME084</t>
  </si>
  <si>
    <t>09PFCHP001</t>
  </si>
  <si>
    <t>09PFCHP002</t>
  </si>
  <si>
    <t>09PFCHE003</t>
  </si>
  <si>
    <t>09PFCHO001</t>
  </si>
  <si>
    <t>09PFCHN001</t>
  </si>
  <si>
    <t>09PFCHP004</t>
  </si>
  <si>
    <t>09PFCHM001</t>
  </si>
  <si>
    <t>09PFRCP001</t>
  </si>
  <si>
    <t>09PFRCP002</t>
  </si>
  <si>
    <t>09PFRCO001</t>
  </si>
  <si>
    <t>09PFRCM001</t>
  </si>
  <si>
    <t>09PFRCG010</t>
  </si>
  <si>
    <t>16</t>
  </si>
  <si>
    <t>21216</t>
  </si>
  <si>
    <t>09PFRCN001</t>
  </si>
  <si>
    <t>09PFRCP004</t>
  </si>
  <si>
    <t>10C001E112</t>
  </si>
  <si>
    <t>31411</t>
  </si>
  <si>
    <t>10C001F024</t>
  </si>
  <si>
    <t>10C001G018</t>
  </si>
  <si>
    <t>10C001G019</t>
  </si>
  <si>
    <t>32611</t>
  </si>
  <si>
    <t>10C001M001</t>
  </si>
  <si>
    <t>31116</t>
  </si>
  <si>
    <t>10C001N001</t>
  </si>
  <si>
    <t>33216</t>
  </si>
  <si>
    <t>10C001O001</t>
  </si>
  <si>
    <t>10C001P001</t>
  </si>
  <si>
    <t>3315</t>
  </si>
  <si>
    <t>10C001P004</t>
  </si>
  <si>
    <t>33110</t>
  </si>
  <si>
    <t>10C001P044</t>
  </si>
  <si>
    <t>10C001P045</t>
  </si>
  <si>
    <t>10CD01G005</t>
  </si>
  <si>
    <t>31311</t>
  </si>
  <si>
    <t>10CD01K004</t>
  </si>
  <si>
    <t>10CD01K007</t>
  </si>
  <si>
    <t>10CD01M001</t>
  </si>
  <si>
    <t>10CD01N001</t>
  </si>
  <si>
    <t>32416</t>
  </si>
  <si>
    <t>10CD01O001</t>
  </si>
  <si>
    <t>32616</t>
  </si>
  <si>
    <t>10CD01P001</t>
  </si>
  <si>
    <t>10CD01P002</t>
  </si>
  <si>
    <t>10CD01P004</t>
  </si>
  <si>
    <t>10P0ACE039</t>
  </si>
  <si>
    <t>10P0TPU022</t>
  </si>
  <si>
    <t>10PDMBE042</t>
  </si>
  <si>
    <t>10PDMBM001</t>
  </si>
  <si>
    <t>32116</t>
  </si>
  <si>
    <t>10PDMBN001</t>
  </si>
  <si>
    <t>10PDMBO001</t>
  </si>
  <si>
    <t>10PDMBP001</t>
  </si>
  <si>
    <t>10PDMBP002</t>
  </si>
  <si>
    <t>10PDMBP004</t>
  </si>
  <si>
    <t>10PDMEE042</t>
  </si>
  <si>
    <t>10PDMEK004</t>
  </si>
  <si>
    <t>10PDMEM001</t>
  </si>
  <si>
    <t>10PDMEN001</t>
  </si>
  <si>
    <t>10PDMEO001</t>
  </si>
  <si>
    <t>10PDMEP001</t>
  </si>
  <si>
    <t>3265</t>
  </si>
  <si>
    <t>10PDMEP002</t>
  </si>
  <si>
    <t>32610</t>
  </si>
  <si>
    <t>10PDMEP004</t>
  </si>
  <si>
    <t>10PDRTE088</t>
  </si>
  <si>
    <t>10PDRTM001</t>
  </si>
  <si>
    <t>351</t>
  </si>
  <si>
    <t>10PDRTN001</t>
  </si>
  <si>
    <t>33116</t>
  </si>
  <si>
    <t>10PDRTO001</t>
  </si>
  <si>
    <t>10PDRTP001</t>
  </si>
  <si>
    <t>10PDRTP002</t>
  </si>
  <si>
    <t>10PDRTP004</t>
  </si>
  <si>
    <t>33210</t>
  </si>
  <si>
    <t>10PDTEE042</t>
  </si>
  <si>
    <t>10PDTEJ001</t>
  </si>
  <si>
    <t>32410</t>
  </si>
  <si>
    <t>10PDTEM001</t>
  </si>
  <si>
    <t>10PDTEN001</t>
  </si>
  <si>
    <t>10PDTEO001</t>
  </si>
  <si>
    <t>10PDTEP001</t>
  </si>
  <si>
    <t>3325</t>
  </si>
  <si>
    <t>10PDTEP002</t>
  </si>
  <si>
    <t>10PDTEP004</t>
  </si>
  <si>
    <t>11C001P001</t>
  </si>
  <si>
    <t>11C001P002</t>
  </si>
  <si>
    <t>11C001O001</t>
  </si>
  <si>
    <t>51516</t>
  </si>
  <si>
    <t>11C001E007</t>
  </si>
  <si>
    <t>11C001M001</t>
  </si>
  <si>
    <t>51216</t>
  </si>
  <si>
    <t>11C001E021</t>
  </si>
  <si>
    <t>51716</t>
  </si>
  <si>
    <t>11C001E053</t>
  </si>
  <si>
    <t>11C001N001</t>
  </si>
  <si>
    <t>11C001P004</t>
  </si>
  <si>
    <t>12</t>
  </si>
  <si>
    <t>511210</t>
  </si>
  <si>
    <t>11CD01P001</t>
  </si>
  <si>
    <t>51115</t>
  </si>
  <si>
    <t>11CD01P002</t>
  </si>
  <si>
    <t>11CD01O001</t>
  </si>
  <si>
    <t>11CD01N001</t>
  </si>
  <si>
    <t>11CD01E025</t>
  </si>
  <si>
    <t>5194</t>
  </si>
  <si>
    <t>11CD01M001</t>
  </si>
  <si>
    <t>51916</t>
  </si>
  <si>
    <t>11CD01E026</t>
  </si>
  <si>
    <t>11CD01P004</t>
  </si>
  <si>
    <t>11CD02P001</t>
  </si>
  <si>
    <t>11CD02P002</t>
  </si>
  <si>
    <t>11CD02O001</t>
  </si>
  <si>
    <t>52316</t>
  </si>
  <si>
    <t>11CD02M001</t>
  </si>
  <si>
    <t>11CD02E043</t>
  </si>
  <si>
    <t>11CD02N001</t>
  </si>
  <si>
    <t>11CD02E026</t>
  </si>
  <si>
    <t>11CD02P004</t>
  </si>
  <si>
    <t>11CD03P001</t>
  </si>
  <si>
    <t>11CD03P002</t>
  </si>
  <si>
    <t>11CD03M001</t>
  </si>
  <si>
    <t>11CD03E054</t>
  </si>
  <si>
    <t>11CD03N001</t>
  </si>
  <si>
    <t>11CD03P004</t>
  </si>
  <si>
    <t>11CD03O001</t>
  </si>
  <si>
    <t>13C001M001</t>
  </si>
  <si>
    <t>63210</t>
  </si>
  <si>
    <t>112</t>
  </si>
  <si>
    <t>13C001N001</t>
  </si>
  <si>
    <t>13C001O001</t>
  </si>
  <si>
    <t>13C001O003</t>
  </si>
  <si>
    <t>13C001O005</t>
  </si>
  <si>
    <t>13C001O006</t>
  </si>
  <si>
    <t>13C001P001</t>
  </si>
  <si>
    <t>6315</t>
  </si>
  <si>
    <t>13C001P002</t>
  </si>
  <si>
    <t>13C001P003</t>
  </si>
  <si>
    <t>13C001P004</t>
  </si>
  <si>
    <t>13PDEAE080</t>
  </si>
  <si>
    <t>62116</t>
  </si>
  <si>
    <t>13PDEAM001</t>
  </si>
  <si>
    <t>13PDEAN001</t>
  </si>
  <si>
    <t>13PDEAO001</t>
  </si>
  <si>
    <t>13PDEAP001</t>
  </si>
  <si>
    <t>6415</t>
  </si>
  <si>
    <t>13PDEAP002</t>
  </si>
  <si>
    <t>13PDEAP004</t>
  </si>
  <si>
    <t>64110</t>
  </si>
  <si>
    <t>13PDVAG011</t>
  </si>
  <si>
    <t>13PDVAM001</t>
  </si>
  <si>
    <t>13PDVAN001</t>
  </si>
  <si>
    <t>13PDVAO001</t>
  </si>
  <si>
    <t>13PDVAP001</t>
  </si>
  <si>
    <t>13PDVAP002</t>
  </si>
  <si>
    <t>13PDVAP004</t>
  </si>
  <si>
    <t>14P0PJE002</t>
  </si>
  <si>
    <t>15C006U009</t>
  </si>
  <si>
    <t>16C000D002</t>
  </si>
  <si>
    <t>16C000D001</t>
  </si>
  <si>
    <t>411</t>
  </si>
  <si>
    <t>17L0000000</t>
  </si>
  <si>
    <t>111</t>
  </si>
  <si>
    <t>18L0000000</t>
  </si>
  <si>
    <t>19J0000000</t>
  </si>
  <si>
    <t>52216</t>
  </si>
  <si>
    <t>20J0000000</t>
  </si>
  <si>
    <t>21A0000000</t>
  </si>
  <si>
    <t>22A0000000</t>
  </si>
  <si>
    <t>23A0000000</t>
  </si>
  <si>
    <t>24A0000000</t>
  </si>
  <si>
    <t>136</t>
  </si>
  <si>
    <t>25C001P001</t>
  </si>
  <si>
    <t>25C001P002</t>
  </si>
  <si>
    <t>25C001E011</t>
  </si>
  <si>
    <t>21416</t>
  </si>
  <si>
    <t>25C001N001</t>
  </si>
  <si>
    <t>25C001E031</t>
  </si>
  <si>
    <t>25C001M001</t>
  </si>
  <si>
    <t>25C001E082</t>
  </si>
  <si>
    <t>22416</t>
  </si>
  <si>
    <t>25C001P004</t>
  </si>
  <si>
    <t>25C001O001</t>
  </si>
  <si>
    <t>26C001P001</t>
  </si>
  <si>
    <t>26C001P002</t>
  </si>
  <si>
    <t>26C001N001</t>
  </si>
  <si>
    <t>26C001E017</t>
  </si>
  <si>
    <t>26C001E012</t>
  </si>
  <si>
    <t>26C001E078</t>
  </si>
  <si>
    <t>26C001E004</t>
  </si>
  <si>
    <t>26C001U010</t>
  </si>
  <si>
    <t>26C001E061</t>
  </si>
  <si>
    <t>26C001E102</t>
  </si>
  <si>
    <t>233</t>
  </si>
  <si>
    <t>26C001E070</t>
  </si>
  <si>
    <t>26C001M001</t>
  </si>
  <si>
    <t>26C001E019</t>
  </si>
  <si>
    <t>26C001P004</t>
  </si>
  <si>
    <t>26C001O001</t>
  </si>
  <si>
    <t>26CD01P001</t>
  </si>
  <si>
    <t>26CD01P002</t>
  </si>
  <si>
    <t>26CD01N001</t>
  </si>
  <si>
    <t>26CD01F026</t>
  </si>
  <si>
    <t>234</t>
  </si>
  <si>
    <t>26CD01G016</t>
  </si>
  <si>
    <t>26CD01G017</t>
  </si>
  <si>
    <t>26CD01M001</t>
  </si>
  <si>
    <t>26CD01P004</t>
  </si>
  <si>
    <t>26CD01O001</t>
  </si>
  <si>
    <t>26PDIAP001</t>
  </si>
  <si>
    <t>26PDIAP002</t>
  </si>
  <si>
    <t>26PDIAN001</t>
  </si>
  <si>
    <t>26PDIAE016</t>
  </si>
  <si>
    <t>26PDIAP022</t>
  </si>
  <si>
    <t>26PDIAU018</t>
  </si>
  <si>
    <t>26PDIAM001</t>
  </si>
  <si>
    <t>26PDIAP004</t>
  </si>
  <si>
    <t>26PDIAO001</t>
  </si>
  <si>
    <t>26PDSPP001</t>
  </si>
  <si>
    <t>26PDSPP002</t>
  </si>
  <si>
    <t>26PDSPN001</t>
  </si>
  <si>
    <t>26PDSPE018</t>
  </si>
  <si>
    <t>2343</t>
  </si>
  <si>
    <t>26PDSPE066</t>
  </si>
  <si>
    <t>26PDSPE061</t>
  </si>
  <si>
    <t>26PDSPM001</t>
  </si>
  <si>
    <t>26PDSPP004</t>
  </si>
  <si>
    <t>26PDSPO001</t>
  </si>
  <si>
    <t>27A0000000</t>
  </si>
  <si>
    <t>29A0000000</t>
  </si>
  <si>
    <t>62216</t>
  </si>
  <si>
    <t>31C000P001</t>
  </si>
  <si>
    <t>4305</t>
  </si>
  <si>
    <t>31C000P002</t>
  </si>
  <si>
    <t>43010</t>
  </si>
  <si>
    <t>31C000E072</t>
  </si>
  <si>
    <t>42011</t>
  </si>
  <si>
    <t>31C000E048</t>
  </si>
  <si>
    <t>31C000U014</t>
  </si>
  <si>
    <t>31C000M001</t>
  </si>
  <si>
    <t>31C000E079</t>
  </si>
  <si>
    <t>31C000F018</t>
  </si>
  <si>
    <t>4704</t>
  </si>
  <si>
    <t>31C000F013</t>
  </si>
  <si>
    <t>31C000S012</t>
  </si>
  <si>
    <t>4104</t>
  </si>
  <si>
    <t>31C000S051</t>
  </si>
  <si>
    <t>31C000S057</t>
  </si>
  <si>
    <t>31C000P004</t>
  </si>
  <si>
    <t>45010</t>
  </si>
  <si>
    <t>31C000O001</t>
  </si>
  <si>
    <t>47016</t>
  </si>
  <si>
    <t>31PFMAP001</t>
  </si>
  <si>
    <t>4505</t>
  </si>
  <si>
    <t>31PFMAP002</t>
  </si>
  <si>
    <t>31PFMAE028</t>
  </si>
  <si>
    <t>4204</t>
  </si>
  <si>
    <t>31PFMAM001</t>
  </si>
  <si>
    <t>31PFMAN001</t>
  </si>
  <si>
    <t>42016</t>
  </si>
  <si>
    <t>31PFMAP004</t>
  </si>
  <si>
    <t>31PFMAO001</t>
  </si>
  <si>
    <t>41016</t>
  </si>
  <si>
    <t>31PFMEP001</t>
  </si>
  <si>
    <t>31PFMEP002</t>
  </si>
  <si>
    <t>42010</t>
  </si>
  <si>
    <t>31PFMEM001</t>
  </si>
  <si>
    <t>31PFMEE073</t>
  </si>
  <si>
    <t>31PFMEN001</t>
  </si>
  <si>
    <t>43016</t>
  </si>
  <si>
    <t>31PFMEO001</t>
  </si>
  <si>
    <t>31PFPCP001</t>
  </si>
  <si>
    <t>4405</t>
  </si>
  <si>
    <t>31PFPCP002</t>
  </si>
  <si>
    <t>44010</t>
  </si>
  <si>
    <t>31PFPCN001</t>
  </si>
  <si>
    <t>31PFPCE049</t>
  </si>
  <si>
    <t>31PFPCM001</t>
  </si>
  <si>
    <t>31PFPCP004</t>
  </si>
  <si>
    <t>31PFPCO001</t>
  </si>
  <si>
    <t>32A0000000</t>
  </si>
  <si>
    <t>33C001P001</t>
  </si>
  <si>
    <t>33C001P002</t>
  </si>
  <si>
    <t>33C001S054</t>
  </si>
  <si>
    <t>1688</t>
  </si>
  <si>
    <t>33C001S023</t>
  </si>
  <si>
    <t>33C001S022</t>
  </si>
  <si>
    <t>33C001E098</t>
  </si>
  <si>
    <t>33C001E099</t>
  </si>
  <si>
    <t>33C001M001</t>
  </si>
  <si>
    <t>33C001O001</t>
  </si>
  <si>
    <t>33PDITP001</t>
  </si>
  <si>
    <t>33PDITP002</t>
  </si>
  <si>
    <t>33PDITN001</t>
  </si>
  <si>
    <t>33PDITP004</t>
  </si>
  <si>
    <t>33PDITE100</t>
  </si>
  <si>
    <t>1148</t>
  </si>
  <si>
    <t>33PDITM001</t>
  </si>
  <si>
    <t>33PDITO001</t>
  </si>
  <si>
    <t>34C001P001</t>
  </si>
  <si>
    <t>34C001P002</t>
  </si>
  <si>
    <t>34C001E113</t>
  </si>
  <si>
    <t>34C001N001</t>
  </si>
  <si>
    <t>34C001M001</t>
  </si>
  <si>
    <t>34C001P004</t>
  </si>
  <si>
    <t>34C001O001</t>
  </si>
  <si>
    <t>34PDHBP001</t>
  </si>
  <si>
    <t>34PDHBP002</t>
  </si>
  <si>
    <t>34PDHBN001</t>
  </si>
  <si>
    <t>34PDHBN004</t>
  </si>
  <si>
    <t>34PDHBM001</t>
  </si>
  <si>
    <t>34PDHBP004</t>
  </si>
  <si>
    <t>34PDHBO001</t>
  </si>
  <si>
    <t>35C001P001</t>
  </si>
  <si>
    <t>35C001P002</t>
  </si>
  <si>
    <t>35C001P036</t>
  </si>
  <si>
    <t>17011</t>
  </si>
  <si>
    <t>35C001M001</t>
  </si>
  <si>
    <t>17010</t>
  </si>
  <si>
    <t>35C001N001</t>
  </si>
  <si>
    <t>35C001S042</t>
  </si>
  <si>
    <t>35C001P004</t>
  </si>
  <si>
    <t>35C001O001</t>
  </si>
  <si>
    <t>36C001P001</t>
  </si>
  <si>
    <t>6225</t>
  </si>
  <si>
    <t>36C001P002</t>
  </si>
  <si>
    <t>62210</t>
  </si>
  <si>
    <t>36C001N001</t>
  </si>
  <si>
    <t>61416</t>
  </si>
  <si>
    <t>36C001E087</t>
  </si>
  <si>
    <t>6234</t>
  </si>
  <si>
    <t>36C001M001</t>
  </si>
  <si>
    <t>6154</t>
  </si>
  <si>
    <t>36C001E086</t>
  </si>
  <si>
    <t>36C001S008</t>
  </si>
  <si>
    <t>36C001S016</t>
  </si>
  <si>
    <t>6244</t>
  </si>
  <si>
    <t>36C001S073</t>
  </si>
  <si>
    <t>36C001E094</t>
  </si>
  <si>
    <t>6224</t>
  </si>
  <si>
    <t>36C001E027</t>
  </si>
  <si>
    <t>36C001E114</t>
  </si>
  <si>
    <t>6414</t>
  </si>
  <si>
    <t>36C001P004</t>
  </si>
  <si>
    <t>36C001F003</t>
  </si>
  <si>
    <t>6219</t>
  </si>
  <si>
    <t>384</t>
  </si>
  <si>
    <t>36C001F021</t>
  </si>
  <si>
    <t>6239</t>
  </si>
  <si>
    <t>36C001U017</t>
  </si>
  <si>
    <t>36C001O001</t>
  </si>
  <si>
    <t>36CD01M001</t>
  </si>
  <si>
    <t>36CD01E153</t>
  </si>
  <si>
    <t>36CDESP001</t>
  </si>
  <si>
    <t>36CDESP002</t>
  </si>
  <si>
    <t>36CDESN001</t>
  </si>
  <si>
    <t>36CDESM001</t>
  </si>
  <si>
    <t>6324</t>
  </si>
  <si>
    <t>36CDESE094</t>
  </si>
  <si>
    <t>36CDESE095</t>
  </si>
  <si>
    <t>254</t>
  </si>
  <si>
    <t>36CDESP004</t>
  </si>
  <si>
    <t>36CDESO001</t>
  </si>
  <si>
    <t>36PDIDP001</t>
  </si>
  <si>
    <t>6425</t>
  </si>
  <si>
    <t>36PDIDP002</t>
  </si>
  <si>
    <t>64210</t>
  </si>
  <si>
    <t>36PDIDN001</t>
  </si>
  <si>
    <t>36PDIDF017</t>
  </si>
  <si>
    <t>36PDIDM001</t>
  </si>
  <si>
    <t>36PDIDE116</t>
  </si>
  <si>
    <t>6214</t>
  </si>
  <si>
    <t>36PDIDS019</t>
  </si>
  <si>
    <t>6424</t>
  </si>
  <si>
    <t>36PDIDS018</t>
  </si>
  <si>
    <t>36PDIDS029</t>
  </si>
  <si>
    <t>36PDIDP004</t>
  </si>
  <si>
    <t>36PDIDO001</t>
  </si>
  <si>
    <t>36PDIEP001</t>
  </si>
  <si>
    <t>36PDIEP002</t>
  </si>
  <si>
    <t>36PDIEN001</t>
  </si>
  <si>
    <t>36PDIEE086</t>
  </si>
  <si>
    <t>36PDIEM001</t>
  </si>
  <si>
    <t>36PDIES039</t>
  </si>
  <si>
    <t>36PDIEP004</t>
  </si>
  <si>
    <t>36PDIEF003</t>
  </si>
  <si>
    <t>36PDIEU017</t>
  </si>
  <si>
    <t>36PDIEO001</t>
  </si>
  <si>
    <t>36PFEGP001</t>
  </si>
  <si>
    <t>36PFEGP002</t>
  </si>
  <si>
    <t>36PFEGN001</t>
  </si>
  <si>
    <t>11116</t>
  </si>
  <si>
    <t>36PFEGM001</t>
  </si>
  <si>
    <t>36PFEGS033</t>
  </si>
  <si>
    <t>36PFEGS210</t>
  </si>
  <si>
    <t>36PFEGS074</t>
  </si>
  <si>
    <t>36PFEGS209</t>
  </si>
  <si>
    <t>36PFEGS026</t>
  </si>
  <si>
    <t>36PFEGS055</t>
  </si>
  <si>
    <t>1234</t>
  </si>
  <si>
    <t>36PFEGP004</t>
  </si>
  <si>
    <t>36PFEGO001</t>
  </si>
  <si>
    <t>38C001E001</t>
  </si>
  <si>
    <t>38C001P001</t>
  </si>
  <si>
    <t>38C001P002</t>
  </si>
  <si>
    <t>38C001E020</t>
  </si>
  <si>
    <t>38C001E101</t>
  </si>
  <si>
    <t>38C001E108</t>
  </si>
  <si>
    <t>38C001M001</t>
  </si>
  <si>
    <t>38C001S011</t>
  </si>
  <si>
    <t>38C001S056</t>
  </si>
  <si>
    <t>38C001N001</t>
  </si>
  <si>
    <t>38C001P004</t>
  </si>
  <si>
    <t>38C001O001</t>
  </si>
  <si>
    <t>38C001P003</t>
  </si>
  <si>
    <t>39PDSRE048</t>
  </si>
  <si>
    <t>39PDSRM001</t>
  </si>
  <si>
    <t>39PDSRN001</t>
  </si>
  <si>
    <t>45016</t>
  </si>
  <si>
    <t>39PDSRO001</t>
  </si>
  <si>
    <t>39PDSRP001</t>
  </si>
  <si>
    <t>4705</t>
  </si>
  <si>
    <t>39PDSRP002</t>
  </si>
  <si>
    <t>47010</t>
  </si>
  <si>
    <t>39PDSRP004</t>
  </si>
  <si>
    <t>Ambos</t>
  </si>
  <si>
    <t>Directa</t>
  </si>
  <si>
    <t>Indirecta</t>
  </si>
  <si>
    <t>Personas privadas de la libertad</t>
  </si>
  <si>
    <t>PRIMERA INFANCIA (0 AÑOS-5 AÑOS Y 11 MESES)</t>
  </si>
  <si>
    <t>NIÑEZ (6 AÑOS - 11 AÑOS Y 11 MESES)</t>
  </si>
  <si>
    <t>ADOLESCENCIA (12 AÑOS - 17 AÑOS Y 11 MESES)</t>
  </si>
  <si>
    <t>JÓVENES (18 AÑOS-29 AÑOS Y 11 MESES)</t>
  </si>
  <si>
    <t>PERSONAS ADULTAS (30 AÑOS-64 AÑOS Y 11 MESES)</t>
  </si>
  <si>
    <t>PERSONAS MAYORES (65 AÑOS EN ADELANTE)</t>
  </si>
  <si>
    <t>Todas las alcaldías</t>
  </si>
  <si>
    <t>Personas servidoras públicas</t>
  </si>
  <si>
    <t>Otra acciones</t>
  </si>
  <si>
    <t>Programa social</t>
  </si>
  <si>
    <t>Acción transversal</t>
  </si>
  <si>
    <t>Grupo etario mujeress</t>
  </si>
  <si>
    <t>Primera infancia (0 años-5 años y 11 meses)</t>
  </si>
  <si>
    <t>Niñez (6 años - 11 años y 11 meses)</t>
  </si>
  <si>
    <t>Adolescencia (12 años - 17 años y 11 meses)</t>
  </si>
  <si>
    <t>Jóvenes (18 años-29 años y 11 meses)</t>
  </si>
  <si>
    <t>Personas adultas (30 años-64 años y 11 meses)</t>
  </si>
  <si>
    <t>Personas mayores (65 años en adelante)</t>
  </si>
  <si>
    <t>Integrar el enfoque de género, interculturalidad, interseccionalidad, interés superior de la niñez y marco de derechos humanos en toda la actividad institucional para garantizar la accesibilidad de las mujeres en su diversidad a programas y servicios institucionales.</t>
  </si>
  <si>
    <t>Usar las medidas especiales y de carácter temporal para disminuir las brechas de género y la subrepresentación de las mujeres en el espacio público.</t>
  </si>
  <si>
    <t>Garantizar derechos de mujeres y niñas migrantes.</t>
  </si>
  <si>
    <t>1.10</t>
  </si>
  <si>
    <t>Combatir la pobreza alimentaria, patrimonial y de capacidades en mujeres y niñas.</t>
  </si>
  <si>
    <t>Consolidar el sistema integrado de atención y protección a las mujeres y niñas víctimas de violencia.</t>
  </si>
  <si>
    <t>Prevenir los feminicidios.</t>
  </si>
  <si>
    <t>Ejecutar acciones para erradicar la violencia familiar a nivel de los hogares, especialmente aquella contra niñas, niños, mujeres y personas adultas mayores.</t>
  </si>
  <si>
    <t>Promover relaciones afectivas libres de violencia en el noviazgo.</t>
  </si>
  <si>
    <t>Erradicar la violencia y el abandono de mujeres adultas mayores y con discapacidad.</t>
  </si>
  <si>
    <t>Promoción de los derechos digitales y prevención a la violencia digital contra niñas y mujeres.</t>
  </si>
  <si>
    <t>2.10</t>
  </si>
  <si>
    <t>Fortalecer la aplicación del Protocolo Alerta Ámber.</t>
  </si>
  <si>
    <t>Erradicar todo tipo de explotación sexual de niñas y mujeres.</t>
  </si>
  <si>
    <t>Erradicar trata de niñas y mujeres en todas sus modalidades.</t>
  </si>
  <si>
    <t>Prevenir la violencia política contra las mujeres.</t>
  </si>
  <si>
    <t>Visibilizar y atender la violencia contra mujeres periodistas y defensoras de derechos humanos e implementar los protocolos para su protección.</t>
  </si>
  <si>
    <t>Prevenir la violencia obstétrica en el sector salud.</t>
  </si>
  <si>
    <t>Ejecutar acciones de prevención y atención a la violencia contra mujeres de la diversidad sexual considerando necesidades diferenciadas.</t>
  </si>
  <si>
    <t>Promover prácticas de masculinidad desde una cultura de paz y no violencia contra las niñas y mujeres.</t>
  </si>
  <si>
    <t>2.20</t>
  </si>
  <si>
    <t>Diseñar y utilizar indicadores especiales para la medición eficaz de todos los tipos y modalidades de violencia contra las niñas y mujeres.</t>
  </si>
  <si>
    <t>Promover una cultura y educación para la paz como estrategia de prevención de la violencia.</t>
  </si>
  <si>
    <t>Instrumentar mecanismos de coordinación interinstitucional entre la Secretaría de las Mujeres y la Fiscalía General de Justicia para brindar orientación y asesoría jurídica especializada que facilite los procesos de denuncia, apertura de carpeta de investigación u otros procesos alternos que resuelvan la problemática de violencia de las mujeres.</t>
  </si>
  <si>
    <t>3.10</t>
  </si>
  <si>
    <t>Formar sistemática y obligatoriamente de capacidades para juezas y jueces, fiscales, personas defensoras/es públicos, abogados/as, cuerpos policiales y otros agentes del orden para respetar los derechos humanos de las mujeres.</t>
  </si>
  <si>
    <t>Instrumentar mecanismos de coordinación interinstitucional para el diseño e implementación de acciones dirigidas a mujeres imputadas o en conflicto con la ley que les garantice acceso a la justicia con perspectiva de género y con respeto irrestricto a sus derechos humanos.</t>
  </si>
  <si>
    <t>Promover la tramitación de medidas de protección de emergencia en materia familiar y penal que contempla la Ley de Acceso de las Mujeres a una vida Libre de Violencia de la Ciudad de México, a cargo de todos los entes públicos que atienden a las mujeres (FGJ, Consejería Jurídica, DIF, Secretaría de las Mujeres).</t>
  </si>
  <si>
    <t>Fortalecer los sistemas de registro con datos desagregados por sexo en los entes de seguridad y procuración de justicia.</t>
  </si>
  <si>
    <t>Fortalecer la aplicación del instrumento de valoración de riesgo feminicida establecido en el Sistema para la Identificación y Atención del Riesgo Feminicida</t>
  </si>
  <si>
    <t>Garantizar el acceso de las niñas a la educación de calidad en todos los niveles.</t>
  </si>
  <si>
    <t>Eliminar los estereotipos referentes a las habilidades y capacidades de mujeres y hombres en contenidos educativos y en la orientación vocacional.</t>
  </si>
  <si>
    <t>Garantizar el acceso, permanencia y eficiencia terminal de jóvenes embarazadas a lo largo de las trayectorias educativas.</t>
  </si>
  <si>
    <t>Impulsar acciones de prevención y atención a la violencia escolar contra mujeres y niñas.</t>
  </si>
  <si>
    <t>Promover el acceso de las mujeres a internet y las nuevas tecnologías para tener acceso a la información y acortar la brecha digital.</t>
  </si>
  <si>
    <t>Promover las ciberescuelas como una opción para la actualización, profesionalización y alfabetización de mujeres jóvenes, adultas y mayores.</t>
  </si>
  <si>
    <t>4.10</t>
  </si>
  <si>
    <t>Garantizar espacios incluyentes y de acceso universal para niñas y mujeres con discapacidad.</t>
  </si>
  <si>
    <t>Combatir los estereotipos discriminatorios y las barreras estructurales que se reproducen en las aulas y pueden disuadir a las niñas de avanzar más allá de la educación secundaria.</t>
  </si>
  <si>
    <t>Capacitar al personal administrativo, técnico y docente en perspectiva de género.</t>
  </si>
  <si>
    <t>Fortalecer la información y prevención de educación sexual integral en el currículum y planes de estudios.</t>
  </si>
  <si>
    <t>Fortalecer mecanismos de vinculación entre el sector educativo y el sector productivo orientado a la inserción de mujeres en profesiones y oficios no tradicionales.</t>
  </si>
  <si>
    <t>Garantizar acceso universal a servicios de salud gratuitos, de calidad y con oportunidad, de acuerdo con las necesidades de las mujeres y las niñas.</t>
  </si>
  <si>
    <t>Brindar atención integral de enfermedades crónicas en mujeres.</t>
  </si>
  <si>
    <t>Ejecutar acciones de prevención de la mortalidad materna.</t>
  </si>
  <si>
    <t>Reforzar las acciones de prevención y atención integral de embarazo en adolescentes y retraso del segundo embarazo.</t>
  </si>
  <si>
    <t>Promover y brindar atención integral de la salud sexual de adolescentes y mujeres.</t>
  </si>
  <si>
    <t>Promover y facilitar la salud reproductiva de las mujeres.</t>
  </si>
  <si>
    <t>Promover la autonomía física de las mujeres.</t>
  </si>
  <si>
    <t>Brindar información puntual sobre el uso consensuado de anticonceptivos y métodos acorde a cada grupo etario.</t>
  </si>
  <si>
    <t>Garantizar la atención oportuna y de calidad a mujeres y niñas víctimas de violencia física y psicológica.</t>
  </si>
  <si>
    <t>5.10</t>
  </si>
  <si>
    <t>Integrar a los hombres jóvenes en las estrategias de prevención del embarazo en adolescentes.</t>
  </si>
  <si>
    <t>Erradicar la violencia obstétrica en los servicios de salud públicos y privados.</t>
  </si>
  <si>
    <t>Brindar información, acciones de prevención y servicios de atención integral y oportuna de la salud mental de niñas y mujeres.</t>
  </si>
  <si>
    <t>Fortalecer las acciones de prevención y atención de consumo y adicciones en adolescentes y mujeres jóvenes.</t>
  </si>
  <si>
    <t>Garantizar una atención integral, libre de discriminación a niñas y mujeres con discapacidades.</t>
  </si>
  <si>
    <t>Garantizar servicios de atención sanitaria, atención obstétrica y ginecológica para mujeres en el sistema penitenciario libre de violencias.</t>
  </si>
  <si>
    <t>5.20</t>
  </si>
  <si>
    <t>Promover la capacitación del personal de salud en la aplicación de la Norma Oficial Mexicana NOM-046-SSA2-2005. Violencia Familiar, Sexual y Contra las Mujeres. Criterios para la Prevención y Atención y ampliar la cobertura de los servicios de salud y aplicación del protocolo de dicha norma en coordinación efectiva con FGJ, SSC, DIF, y SIBISO.</t>
  </si>
  <si>
    <t xml:space="preserve">6.10 </t>
  </si>
  <si>
    <t>Impulsar indicadores de género en las políticas de las diversas disciplinas artísticas.</t>
  </si>
  <si>
    <t>Considerar el uso del tiempo de las mujeres para la elaboración de iniciativas y convocatorias para trabajar.</t>
  </si>
  <si>
    <t>Erradicar estereotipos de género y criterios sexistas del diseño de perfiles para puestos de trabajo.</t>
  </si>
  <si>
    <t>Promover que las personas cuidadoras accedan a modalidades de empleo formal, con condiciones y horarios adecuados y conciliatorios, que les permitan incorporarse, sin discriminación, a los circuitos productivos.</t>
  </si>
  <si>
    <t>Establecer acciones afirmativas para mujeres jóvenes, indígenas, afrodescendientes y mayores de 50 años de edad en las convocatorias de oportunidades laborales.</t>
  </si>
  <si>
    <t>7.10</t>
  </si>
  <si>
    <t>Promover la profesionalización y capacitación para el trabajo de mujeres jóvenes y adultas mayores.</t>
  </si>
  <si>
    <t>Diseñar estrategias para que las personas con discapacidad puedan ejercer su derecho al trabajo, sin discriminación, en condiciones de seguridad y con los apoyos y adaptaciones que les permitan contribuir con su talento y capacidades al desarrollo social.</t>
  </si>
  <si>
    <t>Armonizar leyes secundarias desde una perspectiva de género y derechos humanos para la creación progresiva del sistema de cuidados estipulado en el Artículo 9 Inciso B de la Constitución Política de la Ciudad de México.</t>
  </si>
  <si>
    <t>Impulsar el Sistema Integral de Cuidados orientado al bienestar y promoción de la vida digna de las personas con la participación activa de las personas con algún grado o condición de dependencia, de las personas responsables de su cuidado y las organizaciones especialistas en el estudio y/o trabajo de cuidados.</t>
  </si>
  <si>
    <t>Procurar centros de educación y desarrollo como espacios de cuidado para niñas/os de primera infancia.</t>
  </si>
  <si>
    <t>Alinear las políticas de asistencia social al enfoque de derecho a una vida digna y el derecho al cuidado.</t>
  </si>
  <si>
    <t>Promover el reconocimiento del valor social y económico del trabajo doméstico y de cuidados no remunerado.</t>
  </si>
  <si>
    <t>8.10</t>
  </si>
  <si>
    <t>Diseñar indicadores de género para la medición del uso del tiempo y la distribución del trabajo doméstico y de cuidados en la Ciudad de México.</t>
  </si>
  <si>
    <t>Proveer servicios de cuidados en los niveles de educación media superior y superior, para posibilitar la inclusión de madres jóvenes.</t>
  </si>
  <si>
    <t>Caracterizar y mapear las necesidades prioritarias de cuidados en la Ciudad de México por grupos de población, a nivel de territorio, servicios de cuidado e infraestructura urbana.</t>
  </si>
  <si>
    <t>Desagregar por sexo y con transversalidad de la perspectiva de género los datos de diagnósticos, diseño, implementación y evaluación de planes, programas y proyectos públicos sobre medio ambiente, conservación y restauración de biodiversidad, cambio climático, gestión de riesgos y manejo de desastres</t>
  </si>
  <si>
    <t>Promover los derechos de las mujeres para el acceso, gestión, control, uso y manejo de recursos como la tierra, el agua, etc.</t>
  </si>
  <si>
    <t>10.10</t>
  </si>
  <si>
    <t>Promover el conocimiento y el ejercicio pleno de los derechos humanos de las mujeres y las niñas para combatir todas las formas de discriminación que se presenten en espacios públicos, comunitarios y en los hogares.</t>
  </si>
  <si>
    <t>Promover una vida saludable a lo largo del ciclo de vida de las niñas y mujeres a través del acceso a servicios de salud gratuitos, de calidad y con oportunidad, de acuerdo con sus necesidades con énfasis en la prevención y atención de enfermedades de mayor incidencia y fortaleciendo el goce de sus derechos sexuales y sus derechos reproductivos.</t>
  </si>
  <si>
    <t>Impulsar la autonomía económica de las mujeres a través del diseño e implementación de mecanismos para su inserción laboral de forma digna, liderazgo en procesos productivos y acceso a créditos y otros activos para quienes se encuentran en mayor riesgo de pobreza, así como promover la conciliación de la vida laboral, la vida familiar y personal.</t>
  </si>
  <si>
    <t>Promover el ejercicio pleno del derecho a la ciudad de mujeres y niñas, en específico de aquellas integrantes de grupos de atención prioritaria que residen o transitan en la Ciudad de México, a través del fortalecimiento de la perspectiva de género, enfoque de derechos humanos y no discriminación en los sectores de movilidad, planeación urbana, ordenamiento territorial, vivienda, seguridad y espacio público, para hacer de la ciudad un entorno seguro, solidario, incluyente y de bienestar.</t>
  </si>
  <si>
    <t>Personas LGBTTTIQA+</t>
  </si>
  <si>
    <t>Personas migrantes y sujetas de protección internacional</t>
  </si>
  <si>
    <t>1. IDENTIFICACIÓN UNIDAD RESPONSABLE DE GASTO</t>
  </si>
  <si>
    <t>41PDIPM001</t>
  </si>
  <si>
    <t>41PDIP</t>
  </si>
  <si>
    <t>P051 POLÍTICA DEL SISTEMA DE PLANEACIÓN DEL DESARROLLO Y ORDENAMIENTO TERRITORIAL</t>
  </si>
  <si>
    <t>297 Elaboración, conducción y evaluación de planeación en la Ciudad de México</t>
  </si>
  <si>
    <t>41PDIPO001</t>
  </si>
  <si>
    <t>P052 DICTÁMENES, LINEAMIENTOS Y COORDINACIÓN DE PROGRAMAS, ESTRATEGIAS Y PROYECTOS DEL GOBIERNO DE LA CIUDAD DE MÉXICO</t>
  </si>
  <si>
    <t>41PDIPP051</t>
  </si>
  <si>
    <t>P053 OPERACIÓN Y SEGUIMIENTO DE LOS SISTEMAS DE INFORMACIÓN, INDICADORES Y DEL MONITOREO</t>
  </si>
  <si>
    <t>41PDIPP052</t>
  </si>
  <si>
    <t>41PDIPP053</t>
  </si>
  <si>
    <t>P051</t>
  </si>
  <si>
    <t>1.1 Clave URG</t>
  </si>
  <si>
    <t>1.2 DENOMINACIÓN URG</t>
  </si>
  <si>
    <t>4.1. META FÍSICA DE LA ACCIÓN</t>
  </si>
  <si>
    <t>4.2. UNIDAD DE MEDIDA</t>
  </si>
  <si>
    <t xml:space="preserve">5.1. PRESUPUESTO DESTINADO AL ENFOQUE DIFERENCIAL POR ACCIÓN </t>
  </si>
  <si>
    <t>5.2. PORCENTAJE QUE RESPRESENTA EL PRESUPUESTO DIFERENCIAL POR ACCIÓN  CON RESPECTO AL ORIGINAL DEL PP</t>
  </si>
  <si>
    <t xml:space="preserve">ELABORÓ </t>
  </si>
  <si>
    <t>10PDOR</t>
  </si>
  <si>
    <t>31PDMP</t>
  </si>
  <si>
    <t>33PDCL</t>
  </si>
  <si>
    <t>E157</t>
  </si>
  <si>
    <t>E158</t>
  </si>
  <si>
    <t>E159</t>
  </si>
  <si>
    <t>E160</t>
  </si>
  <si>
    <t>E161</t>
  </si>
  <si>
    <t>E162</t>
  </si>
  <si>
    <t>E163</t>
  </si>
  <si>
    <t>E164</t>
  </si>
  <si>
    <t>E165</t>
  </si>
  <si>
    <t>E166</t>
  </si>
  <si>
    <t>E167</t>
  </si>
  <si>
    <t>E168</t>
  </si>
  <si>
    <t>E169</t>
  </si>
  <si>
    <t>E170</t>
  </si>
  <si>
    <t>E171</t>
  </si>
  <si>
    <t>E172</t>
  </si>
  <si>
    <t>E173</t>
  </si>
  <si>
    <t>E174</t>
  </si>
  <si>
    <t>E175</t>
  </si>
  <si>
    <t>E177</t>
  </si>
  <si>
    <t>E178</t>
  </si>
  <si>
    <t>E179</t>
  </si>
  <si>
    <t>E180</t>
  </si>
  <si>
    <t>E181</t>
  </si>
  <si>
    <t>E182</t>
  </si>
  <si>
    <t>E183</t>
  </si>
  <si>
    <t>E184</t>
  </si>
  <si>
    <t>E187</t>
  </si>
  <si>
    <t>E188</t>
  </si>
  <si>
    <t>E189</t>
  </si>
  <si>
    <t>E190</t>
  </si>
  <si>
    <t>E191</t>
  </si>
  <si>
    <t>E192</t>
  </si>
  <si>
    <t>E193</t>
  </si>
  <si>
    <t>E194</t>
  </si>
  <si>
    <t>E195</t>
  </si>
  <si>
    <t>E196</t>
  </si>
  <si>
    <t>E197</t>
  </si>
  <si>
    <t>E198</t>
  </si>
  <si>
    <t>E199</t>
  </si>
  <si>
    <t>F036</t>
  </si>
  <si>
    <t>F037</t>
  </si>
  <si>
    <t>G073</t>
  </si>
  <si>
    <t>G074</t>
  </si>
  <si>
    <t>G076</t>
  </si>
  <si>
    <t>G077</t>
  </si>
  <si>
    <t>K019</t>
  </si>
  <si>
    <t>K020</t>
  </si>
  <si>
    <t>K021</t>
  </si>
  <si>
    <t>K022</t>
  </si>
  <si>
    <t>K023</t>
  </si>
  <si>
    <t>K024</t>
  </si>
  <si>
    <t>K025</t>
  </si>
  <si>
    <t>M002</t>
  </si>
  <si>
    <t>N005</t>
  </si>
  <si>
    <t>O007</t>
  </si>
  <si>
    <t>O008</t>
  </si>
  <si>
    <t>O009</t>
  </si>
  <si>
    <t>O010</t>
  </si>
  <si>
    <t>P054</t>
  </si>
  <si>
    <t>P055</t>
  </si>
  <si>
    <t>P056</t>
  </si>
  <si>
    <t>R001</t>
  </si>
  <si>
    <t>R002</t>
  </si>
  <si>
    <t>S004</t>
  </si>
  <si>
    <t>S005</t>
  </si>
  <si>
    <t>S220</t>
  </si>
  <si>
    <t>S221</t>
  </si>
  <si>
    <t>S223</t>
  </si>
  <si>
    <t>S224</t>
  </si>
  <si>
    <t>S225</t>
  </si>
  <si>
    <t>S226</t>
  </si>
  <si>
    <t>S227</t>
  </si>
  <si>
    <t>S229</t>
  </si>
  <si>
    <t>S230</t>
  </si>
  <si>
    <t>S232</t>
  </si>
  <si>
    <t>S233</t>
  </si>
  <si>
    <t>S234</t>
  </si>
  <si>
    <t>S235</t>
  </si>
  <si>
    <t>U036</t>
  </si>
  <si>
    <t>U037</t>
  </si>
  <si>
    <t>U038</t>
  </si>
  <si>
    <t>U039</t>
  </si>
  <si>
    <t>U040</t>
  </si>
  <si>
    <t>U041</t>
  </si>
  <si>
    <t>U042</t>
  </si>
  <si>
    <t>U043</t>
  </si>
  <si>
    <t>U044</t>
  </si>
  <si>
    <t>U045</t>
  </si>
  <si>
    <t>U046</t>
  </si>
  <si>
    <t>U047</t>
  </si>
  <si>
    <t>U048</t>
  </si>
  <si>
    <t>Centro
Gestor</t>
  </si>
  <si>
    <t>Unidad Responsable
Denominación</t>
  </si>
  <si>
    <t xml:space="preserve">Misión </t>
  </si>
  <si>
    <t xml:space="preserve">Visión </t>
  </si>
  <si>
    <t>Diagnóstico General</t>
  </si>
  <si>
    <t>Objetivo Estratégico</t>
  </si>
  <si>
    <t>Programa P.</t>
  </si>
  <si>
    <t>Programa P.
Denominación</t>
  </si>
  <si>
    <t>Eje
Denominación</t>
  </si>
  <si>
    <t>Sub
Eje</t>
  </si>
  <si>
    <t>Sub Eje
Denominación</t>
  </si>
  <si>
    <t>Subsub
Eje</t>
  </si>
  <si>
    <t>Subsub Eje
Denominación</t>
  </si>
  <si>
    <t>Finalidad</t>
  </si>
  <si>
    <t>Finalidad
Denominación</t>
  </si>
  <si>
    <t>Función</t>
  </si>
  <si>
    <t>Función
Denominación</t>
  </si>
  <si>
    <t>Subfunción</t>
  </si>
  <si>
    <t>SubFunción
Denominación</t>
  </si>
  <si>
    <t>AI
Denominación</t>
  </si>
  <si>
    <t>Objetivo</t>
  </si>
  <si>
    <t>Concepto</t>
  </si>
  <si>
    <t>Metas ODS</t>
  </si>
  <si>
    <t>Metas ODS definición</t>
  </si>
  <si>
    <t>Fortalecer la cultura ciudadana y el derecho al ejercicio de la democracia participativa y directa; Coordinar y dar seguimiento al acceso oportuno a la educacion, seguridad, salud, vivienda y alimentacion, al derecho a un desarrollo urbano y economico incluyente, al espacio publico y a las areas verdes, a un medio ambiente sano, a la cultura y al deporte, y a la memoria historica.</t>
  </si>
  <si>
    <t>Democracia participativa</t>
  </si>
  <si>
    <t>Gobierno</t>
  </si>
  <si>
    <t>Presidencia / Gubernatura</t>
  </si>
  <si>
    <t>177</t>
  </si>
  <si>
    <t>Paz, justicia e instituciones solidas</t>
  </si>
  <si>
    <t>Crear a todos los niveles instituciones eficaces y transparentes que rindan cuentas</t>
  </si>
  <si>
    <t>313</t>
  </si>
  <si>
    <t>Acciones para mejorar la eficiencia institucional</t>
  </si>
  <si>
    <t>298</t>
  </si>
  <si>
    <t>Eventos fortuitos administrativos</t>
  </si>
  <si>
    <t>Proteccion civil</t>
  </si>
  <si>
    <t>Evitar nuevos riesgos</t>
  </si>
  <si>
    <t>002</t>
  </si>
  <si>
    <t>Gestion integral de riesgos en materia de proteccion civil</t>
  </si>
  <si>
    <t>Ciudades y comunidades sostenibles</t>
  </si>
  <si>
    <t>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t>
  </si>
  <si>
    <t>Garantizar un sistema de informacion Integral para la toma de decisiones en materia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</si>
  <si>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t>
  </si>
  <si>
    <t>Integrar y analizar la informacion captada a traves de su centro integral de video monitoreo, de la utilizacion de herramientas tecnologicas, bases de datos o cualquier servicio, sistema o equipo de telecomunicacion y de geolocalizacion de que disponga, asi como de la vinculacion con los organos de Gobierno Local, Federal, Estatal o Municipal e Instituciones y Organismos privados, para la toma de decisiones en las materias de proteccion civil, procuracion de justicia, seguridad publica, urgencias medicas, movilidad, medio ambiente, servicios a la comunidad, emergencias y desastres.</t>
  </si>
  <si>
    <t>Conexion y acercamiento ciudadano</t>
  </si>
  <si>
    <t>Atencion a emergencias y proteccion ciudadana</t>
  </si>
  <si>
    <t>Reducir significativamente todas las formas de violencia y las correspondientes tasas de mortalidad en todo el mundo</t>
  </si>
  <si>
    <t>Unificar estrategias y acciones del gobierno de la Ciudad en el ambito de la tecnologia, datos publicos y la conectividad para mejorar el ejercicio de gobierno y reforzar el empoderamiento de la ciudadania.</t>
  </si>
  <si>
    <t>Construir un gobierno abierto cuyos ejes rectores sean la honestidad y la rendicion de cuentas y consolidarse como el punto de integracion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</si>
  <si>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en un modelo de atencion permanente y de mejora en beneficio atencion ciudadana, en el cual se incluye a las Alcaldias y permite garantizar una adecuada atencion y seguimiento a las demandas ciudadanas.</t>
  </si>
  <si>
    <t>Tecnologia</t>
  </si>
  <si>
    <t>Gobernanza tecnologica</t>
  </si>
  <si>
    <t>Innovacion</t>
  </si>
  <si>
    <t>Gobierno abierto, digital y gobernanza tecnologica</t>
  </si>
  <si>
    <t>Industria, innovacion e infraestructuras</t>
  </si>
  <si>
    <t>9.c</t>
  </si>
  <si>
    <t>Aumentar significativamente el acceso a la tecnologia de la informacion y las comunicaciones y esforzarse por proporcionar acceso universal y asequible a Internet en los paises menos adelantados de aqui a 2020</t>
  </si>
  <si>
    <t>Modelo de atencion ciudadana</t>
  </si>
  <si>
    <t>Otros</t>
  </si>
  <si>
    <t>Atencion y orientacion ciudadana integral</t>
  </si>
  <si>
    <t>Promover la participacion de los sectores publico y privado de la Ciudad de Mexico con el proposito de formular proyectos, estudios e investigaciones orientadas al desarrollo economico de la Capital.</t>
  </si>
  <si>
    <t>Consolidar al fondo como un organo de gobierno apto y agil en la gestion de proyectos, estudios e investigaciones, bajo los valores de procuracion del bien comun, la responsabilidad social y la democracia participativa.</t>
  </si>
  <si>
    <t>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mediante la formulacion de proyectos, estudios, investigaciones, foros, talleres y conferencias el fondo aporta al gobierno de la Ciudad de Mexico insumos teoricos para la toma de decisiones.</t>
  </si>
  <si>
    <t>Financiar las actividades promovidas por el consejo economico, social y ambiental de la Ciudad de Mexico, promover la participacion de los sectores economico, laboral, academico, cultural y social en la formulacion de la estrategia de desarrollo economico y social de la ciudad; diseñar, evaluar y dar seguimiento de programas y proyectos en materia economica y social.</t>
  </si>
  <si>
    <t>Ciudad Sustentable</t>
  </si>
  <si>
    <t>Desarrollo economico sustentable e incluyente y generacion de empleo</t>
  </si>
  <si>
    <t>Apoyo a la industria innovadora, sustentable y la economia circular</t>
  </si>
  <si>
    <t>Crecimiento y desarrollo sostenible</t>
  </si>
  <si>
    <t>Trabajo decente y crecimiento economico</t>
  </si>
  <si>
    <t>Promover politicas orientadas al desarrollo que apoyen las actividades productivas, la creacion de puestos de trabajo decentes, el emprendimiento, la creatividad y la innovacion, y fomentar la formalizacion y el crecimiento de las microempresas y las pequeñas y medianas empresas, incluso mediante el acceso a servicios financieros</t>
  </si>
  <si>
    <t>Mantener la gobernabilidad y la gobernanza en la Ciudad de Mexico, a traves de un gobierno abierto, eficaz y eficiente, que promueva la paz pubica, la convivencia y la participacion ciudadana, asi como el disfrute de los derechos y libertades de la poblacion, el dialogo y la coordinacion con representantes de los tres niveles de gobierno, poderes de la union, organos autonomos, organizaciones de la sociedad civil y del sector publico.</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</si>
  <si>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cotidiana de los asuntos regionales bajo un enfoque de sustentabilidad.</t>
  </si>
  <si>
    <t>Actualmente la Ciudad de Mexico es el centro politico, economico, social y cultural del pais; en este sentido una caracteristica muy importante a tomar en cuenta es su gente, que tiene derecho a una vida digna, a la justicia y a vivir en paz. La entidad es la principal concentracion urbana en el pais puesto que habita una poblacion de 9,209,244 habitantes, de los cuales 4,805,017 son mujeres y 4,404,927 son hombres (INEGI,2022). La capital del pais necesita resolver y dar cauce al complejo sistema de relaciones economicas, sociales, culturales y ambientales. Uno de los problemas mas graves de la ciudad es la gran desigualdad de ingresos y oportunidades. La Ciudad de Mexico, como parte de una zona metropolitana mayor, es producto del proceso de urbanizacion del entonces DF sobre su periferia, que fue absorbiendo pueblos, ciudades pequeñas y espacios rurales, ya sea como zonas predominantemente habitacionales o como centros de actividad economica, entre los cuales la poblacion se desplaza de manera cotidiana, conformando un conjunto de unidades politico-administrativas contiguas, integradas social y economicamente en un marco complejo de funcionalidad espacial. Los procesos de urbanizacion de la ciudad, aunados al crecimiento de la poblacion de los municipios conurbados y la migracion han configurado una dinamica demografica compleja. La tasa de crecimiento poblacional depende del crecimiento natural y de la migracion. Asi, durante decadas, el crecimiento economico, comercial y cultural de la capital atrajo a la poblacion de otras zonas de la republica; convirtiendola en la mayor generadora de ingresos y empleo, la mas grande prestadora de servicios y el mayor centro de consumo. Ello acarrea beneficios innegables, ya que una derrama economica mayor propicia el empleo, el consumo y el desarrollo inmobiliario. Sin embargo, 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economicos, de desarrollo economico de la ciudad a costa de sus propios ciudadanos. Asi, la ciudad vivio un desarrollo precario, sostenido en complicidades, que redundo en daños ambientales, riesgos civiles, precarizacion laboral y mayor desigualdad.</t>
  </si>
  <si>
    <t>Coordinacion con Gabinete de Seguridad, Justicia y Gobierno</t>
  </si>
  <si>
    <t>178</t>
  </si>
  <si>
    <t>Coordinacion metropolitana y regional</t>
  </si>
  <si>
    <t>Justicia</t>
  </si>
  <si>
    <t>025</t>
  </si>
  <si>
    <t>Control y acciones dirigidas para la reinsercion social de poblacion liberada y preliberada</t>
  </si>
  <si>
    <t>Promover el estado de derecho en los planos nacional e internacional y garantizar la igualdad de acceso a la justicia para todos</t>
  </si>
  <si>
    <t>13</t>
  </si>
  <si>
    <t>Policia</t>
  </si>
  <si>
    <t>013</t>
  </si>
  <si>
    <t>Prevencion de la violencia con participacion ciudadana</t>
  </si>
  <si>
    <t>Regirse bajo los principios de certeza, eficacia, imparcialidad, independencia, legalidad, maxima publicidad, objetividad, profesionalismo, transparencia, buena administracion, buen gobierno, y gobierno abierto con plena accesibilidad a la Ciudadania.</t>
  </si>
  <si>
    <t>Promover la participacion ciudadana en la toma de decisiones para brindar mejores practicas de gobierno en la solucion de demandas sociales. Eficientar las respuestas de gobierno y adecuar los procesos de atencion. Brindar seguridad y certeza en la demarcacion territorial.</t>
  </si>
  <si>
    <t>Controles al ejercicio del gobierno</t>
  </si>
  <si>
    <t>164</t>
  </si>
  <si>
    <t>Servicios legales, orientacion tecnica o juridica a entes publicos y particulares</t>
  </si>
  <si>
    <t>063</t>
  </si>
  <si>
    <t>Prevencion de la violencia y el delito</t>
  </si>
  <si>
    <t>Desarrollo urbano sustentable e incluyente</t>
  </si>
  <si>
    <t>Ampliacion de parques, espacios publicos y mejora de servicios urbanos</t>
  </si>
  <si>
    <t>Servicios comunales en Alcaldias</t>
  </si>
  <si>
    <t>De aqui a 2030, reducir el impacto ambiental negativo per capita de las ciudades, incluso prestando especial atencion a la calidad del aire y la gestion de los desechos municipales y de otro tipo</t>
  </si>
  <si>
    <t>Ciudad de Mexico, capital cultural de America Latina</t>
  </si>
  <si>
    <t>Cultura</t>
  </si>
  <si>
    <t>218</t>
  </si>
  <si>
    <t>Desarrollo cultural comunitario</t>
  </si>
  <si>
    <t>Redoblar los esfuerzos para proteger y salvaguardar el patrimonio cultural y natural del mundo</t>
  </si>
  <si>
    <t>Igualdad y Derechos</t>
  </si>
  <si>
    <t>Derecho a la salud</t>
  </si>
  <si>
    <t>Salud</t>
  </si>
  <si>
    <t>064</t>
  </si>
  <si>
    <t>Salud y bienestar</t>
  </si>
  <si>
    <t>Para 2030, reducir en un tercio la mortalidad prematura por enfermedades no transmisibles mediante la prevencion y el tratamiento y promover la salud mental y el bienestar</t>
  </si>
  <si>
    <t>Medio ambiente y recursos naturales</t>
  </si>
  <si>
    <t>089</t>
  </si>
  <si>
    <t>Regulacion, proteccion y cuidado animal</t>
  </si>
  <si>
    <t>Vida de ecosistemas terrestres</t>
  </si>
  <si>
    <t>15.a</t>
  </si>
  <si>
    <t>Movilizar y aumentar de manera significativa los recursos financieros procedentes de todas las fuentes para conservar y utilizar de forma sostenible la diversidad biologica y los ecosistemas</t>
  </si>
  <si>
    <t>Derecho a la igualdad e inclusion</t>
  </si>
  <si>
    <t>Niñas, niños y adolescentes</t>
  </si>
  <si>
    <t>320</t>
  </si>
  <si>
    <t>Cuidados para el bienestar infantil</t>
  </si>
  <si>
    <t>Educacion de calidad</t>
  </si>
  <si>
    <t>Fortalecer la economia social y el emprendimiento</t>
  </si>
  <si>
    <t>102</t>
  </si>
  <si>
    <t>Generacion de desarrollo economico sustentable e incluyente</t>
  </si>
  <si>
    <t>Urbanizacion</t>
  </si>
  <si>
    <t>274</t>
  </si>
  <si>
    <t>Mantenimiento de infraestructura publica</t>
  </si>
  <si>
    <t>De aqui a 2030, aumentar la urbanizacion inclusiva y sostenible y la capacidad para la planificacion y la gestion participativas, integradas y sostenibles de los asentamientos humanos en todos los paises</t>
  </si>
  <si>
    <t>305</t>
  </si>
  <si>
    <t>Agua limpia y saneamiento</t>
  </si>
  <si>
    <t>De aqui a 2030, aumentar considerablemente el uso eficiente de los recursos hidricos en todos los sectores y asegurar la sostenibilidad de la extraccion y el abastecimiento de agua dulce para hacer frente a la escasez de agua y reducir considerablemente el numero de personas que sufren falta de agua</t>
  </si>
  <si>
    <t>306</t>
  </si>
  <si>
    <t>De aqui a 2030, mejorar la calidad del agua reduciendo la contaminacion, eliminando el vertimiento y minimizando la emision de productos quimicos y materiales peligrosos, reduciendo a la mitad el porcentaje de aguas residuales sin tratar y aumentando considerablemente el reciclado y la reutilizacion sin riesgos a nivel mundial</t>
  </si>
  <si>
    <t>Garantizar la adopcion en todos los niveles de decisiones inclusivas, participativas y representativas que respondan a las necesidades</t>
  </si>
  <si>
    <t>325</t>
  </si>
  <si>
    <t>Atencion a las personas con enfermedades cronico-degenerativas y discapacidad que demandan servicios</t>
  </si>
  <si>
    <t>327</t>
  </si>
  <si>
    <t>Promover los derechos humanos y la dignidad de las personas LGBTTTIQ+</t>
  </si>
  <si>
    <t>Reduccion de las desigualdades</t>
  </si>
  <si>
    <t>De aqui a 2030, potenciar y promover la inclusion social, economica y politica de todas las personas, independientemente de su edad, sexo, discapacidad, raza, etnia, origen, religion o situacion economica u otra condicion</t>
  </si>
  <si>
    <t>323</t>
  </si>
  <si>
    <t>Acciones de proteccion social en Alcaldias.</t>
  </si>
  <si>
    <t>Generar condiciones de bienestar para que todos los maderenses tengan acceso a una salud publica de calidad, seguridad expedita y servicios publicos e infraestructura urbana que mejoren sus condiciones de vida.</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</si>
  <si>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</si>
  <si>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Derechos de las mujeres</t>
  </si>
  <si>
    <t>324</t>
  </si>
  <si>
    <t>Fortalecer el desarrollo humano de las mujeres para la erradicacion de la discriminacion, violencia y desigualdad.</t>
  </si>
  <si>
    <t>Igualdad de genero</t>
  </si>
  <si>
    <t>Poner fin a todas las formas de discriminacion contra todas las mujeres y las niñas en todo el mundo</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</si>
  <si>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</si>
  <si>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implementarlas politicas publicas, planes, programas y acciones encaminados hacia la recuperacion de calidad de vida de los habitantes de la Alcaldia de Tlahuac.</t>
  </si>
  <si>
    <t>Ser un Gobierno transparente,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</si>
  <si>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Trabajar por los derechos de la ciudadania y disminuir progresivamente la pobreza, desigualdad y promover el desarrollo sustentable, asi como la preservacion del patrimonio cultural tangible e intangible, la identidad y la representacion democratica de los pueblos y barrios originarios, comunidades y colonias asentadas en la demarcacion territorial de Tlalpan.</t>
  </si>
  <si>
    <t>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t>
  </si>
  <si>
    <t>Agropecuaria</t>
  </si>
  <si>
    <t>Hambre cero</t>
  </si>
  <si>
    <t>328</t>
  </si>
  <si>
    <t>Atencion de necesidades primarias de la poblacion en situacion de vulnerabilidad</t>
  </si>
  <si>
    <t>Para 2030, poner fin al hambre y asegurar el acceso de todas las personas, en particular los pobres y las personas en situaciones vulnerables, incluidos los lactantes, a una alimentacion sana, nutritiva y suficiente durante todo el año</t>
  </si>
  <si>
    <t>329</t>
  </si>
  <si>
    <t>Adoptar medidas para la disponibilidad, accesibilidad de bienes y servicios sociales para disminuir la desigualdad de las familias</t>
  </si>
  <si>
    <t>Personas adultas mayores</t>
  </si>
  <si>
    <t>330</t>
  </si>
  <si>
    <t>Atencion integral a adultos mayores en situacion de vulnerabilidad</t>
  </si>
  <si>
    <t>Fortalecer y ampliar las garantias del acceso a los grandes derechos sociales y humanos de los habitantes de la Demarcacion, en condiciones de igualdad y equidad, con perspectiva de genero y sin discriminacion, en especial de las poblaciones con mayor vulnerabilidad; promover el crecimiento economico sustentable para el bienestar de las personas y el desarrollo urbano y sostenible del territorio, con espacios publicos modernos, seguros e incluyentes, donde convivan y protejan el medio ambiente, potenciando los beneficios de su conservacion, libre de violencias, delitos y riesgos por la implementacion de programas y servicios publicos orientados hacia la prevencion y cultura de paz, con base en procesos innovadores de gobernanza para asegurar la planeacion, el control y seguimiento, asi como la evaluacion de la gestion publica, a efecto de que se realice con transparencia; se rindan cuentas; y permita brindar una atencion integral a la demanda de tramites y solicitudes de informacion publica desagregada; al contar con los recursos y conectividad necesaria.</t>
  </si>
  <si>
    <t>Ser una Alcaldia en la que se garantice el ejercicio de los derechos humanos, con igualdad y perspectiva de genero, para el bienestar social de todas las personas, sin discriminacion; se promueva la prosperidad y el desarrollo urbano sustentable y sostenible; se rescaten y preserven las tradiciones que permitan vivir en el marco de una cultura de paz y legalidad; con programas y servicios efectivos que generen un ambiente de seguridad y proteccion integral ante los riesgos y las amenazas; por el esfuerzo conjunto entre ciudadanos participativos y un buen Gobierno.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</si>
  <si>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Atencion de Seguridad Ciudadana contra la criminalidad y delincuencia en todas sus modalidades, con la finalidad de reducir los indices de inseguridad y mejorar la percepcion ciudadana en seguridad; que contribuyan a disminuir los niveles delictivos, a fortalecer la paz social y la confianza hacia la figura policial, mediante un enfoque integral de contencion, correccion y prevencion en conjunto con las acciones del Gobierno de Mexico y Gobierno de la Ciudad de Mexico, las instancias policiales y de procuracion de justicia, los diferentes sectores publicos y con la comunidad en general.</t>
  </si>
  <si>
    <t>La Alcaldia Xochimilco se localiza al sur de la capital de Mexico, con una superficie total de 122 kms2, 20% de suelo urbano y 80% suelo de conservacion. Con una poblacion de 442,178 habitantes.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Se hacen palpables sus problematicas y necesidades, atencion a grupos vulnerables, mujeres, adolescentes y niños, impulsar actividades economicas y productivas, mejoramiento y ampliacion de los servicios atencion medica, mejoramiento de servicios basicos, abastecimiento de agua potable, control de crecimiento urbano, proteccion y conservacion de las areas de conservacion, mejoramiento de vialidades, transporte publico, seguridad publica, ambulantaje, entre otros. Bajo este contexto, el desarrollo de la Alcaldia Xochimilco debe plantearse bajo el aprovechamiento racional y sustentable de las potencialidades contenidas en su territorio, caracteristicas, recursos naturales, poblacion, actividades economicas, sociales y culturales, esto con la vision de mejorar la calidad de vida de sus habitantes.</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</si>
  <si>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</si>
  <si>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Victimas</t>
  </si>
  <si>
    <t>16.a</t>
  </si>
  <si>
    <t>Fortalecer las instituciones nacionales pertinentes, incluso mediante la cooperacion internacional, para crear a todos los niveles, particularmente en los paises en desarrollo, la capacidad de prevenir la violencia y combatir el terrorismo y la delincuencia</t>
  </si>
  <si>
    <t>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De igual manera, se ha constituido como uno de los principales captadores de la inversion publica y privada de la ciudad en materia economica y de obra, asi como la generacion de mas de cincuenta mil empleos directos e indirectos, asimismo, el cuadro del centro historico sufre un deterioro constante tanto en sus inmuebles como en temas de seguridad y derecho, dicho deterioro es combatido con un mantenimiento constante de el mismo, derivado de esta problematica,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t>
  </si>
  <si>
    <t>Hacer del Centro Historico de la Ciudad de Mexico, el lugar con el mayor valor agregado de la ciudad, mediante la recuperacion de su habitabilidad, el reordenamiento de la actividad economica, el impulso a las actividades culturales y la participacion ciudadana.</t>
  </si>
  <si>
    <t>073</t>
  </si>
  <si>
    <t>Promocion y conservacion del patrimonio material e inmaterial</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</si>
  <si>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garantia de estos y las libertades inalienables de las personas que habitan y transitan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</si>
  <si>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</si>
  <si>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Garantizar el cumplimiento de los fines del Sistema Integral de Derechos Humanos (SIDH) promoviendo el dialogo y los acuerdos entre entes publicos para asegurar la progresividad de los Derechos Humanos en la Ciudad de Mexico asi como el promover la transversalizacion del enfoque de derechos humanos en las acciones gubernamentales entre las instancias implementadoras que conforman la administracion publica del Gobierno.</t>
  </si>
  <si>
    <t>Seguimiento a la implementacion del programa de derechos humanos</t>
  </si>
  <si>
    <t>Garantizar la igualdad de oportunidades y reducir la desigualdad de resultados, incluso eliminando las leyes, politicas y practicas discriminatorias y promoviendo legislaciones, politicas y medidas adecuadas a ese respecto</t>
  </si>
  <si>
    <t>Acompañar a victimas del delito y de violaciones a derechos humanos de tal manera que recuperen su proyecto de vida, esto mediante la implementacion eficiente y efectiva de un Modelo Integral de Atencion a Victimas de la Ciudad de Mexico.</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</si>
  <si>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</si>
  <si>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Actualmente, la Ciudad de Mexico sufre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t>
  </si>
  <si>
    <t>Fortalecer el enfoque de Atencion a Victimas mediante un nuevo paradigma de generacion de confianza, certidumbre y seguridad juridica a la victima.</t>
  </si>
  <si>
    <t>Atencion a victimas</t>
  </si>
  <si>
    <t>Ofrecer el mecanismo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</si>
  <si>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</si>
  <si>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</si>
  <si>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Proteger, Respetar y garantizar los derechos humanos de las personas que se encuentran en situasion de riesgo como consecuencia de la defensa o promocion de los derechos humanos y del ejercicio de la libertad de expresion y el periodismo en la Ciudad de Mexico.</t>
  </si>
  <si>
    <t>179</t>
  </si>
  <si>
    <t>Acciones para la proteccion integral de personas defensoras de los derechos humanos, de la libertad de expresion y el periodismo</t>
  </si>
  <si>
    <t>Generar e integrar una politica urbana habitacional para la cohesion territorial y que coadyuve al desarrollo sostenible de la Ciudad de Mexico.</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</si>
  <si>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</si>
  <si>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Por el crecimiento desordenado de la ciudad, existen miles de familias que no cuentan con certidumbre en su propiedad, considerando solo aquellas que viven en suelo urbano. Esto es producto de los altos costos y tramites asociados a la diversidad de casos. Asimismo, 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t>
  </si>
  <si>
    <t>Promover un desarrollo urbano incluyente que disminuya las grandes desigualdades, fomente la vivienda social y el espacio publico.</t>
  </si>
  <si>
    <t>Regularizacion de la propiedad en colonias ubicadas en el suelo urbano</t>
  </si>
  <si>
    <t>128</t>
  </si>
  <si>
    <t>Desarrollo urbano sostenible</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</si>
  <si>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</si>
  <si>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</si>
  <si>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Priorizar los hogares en condiciones de pobreza, vulnerables o que habiten en situacion de riesgo en la Ciudad de Mexico, con la generacion de nuevos modelos de apoyo a la vivienda, entre los que pueden incorporarse, vivienda en renta y cooperativas de vivienda. Generar incentivos para generar mayor inversion privada en vivienda social, respetando los usos de suelo, disminuyendo su costo y bajo el objetivo de lograr una vivienda digna para un mayor numero de personas.</t>
  </si>
  <si>
    <t>Diseñar, elaborar, proponer, promover, coordinar, concertar, ejecutar y evaluar las politicas y programas de vivienda, enfocados principalmente a la atencion de la poblacion de escasos recursos economicos de la Ciudad de Mexico, dentro del marco del Programa General de Desarrollo de la Ciudad de Mexico y los programas que del mismo derivan.</t>
  </si>
  <si>
    <t>Derecho a la vivienda</t>
  </si>
  <si>
    <t>Programa de vivienda social</t>
  </si>
  <si>
    <t>Vivienda</t>
  </si>
  <si>
    <t>De aqui a 2030, asegurar el acceso de todas las personas a viviendas y servicios basicos adecuados, seguros y asequibles y mejorar los barrios marginales</t>
  </si>
  <si>
    <t>031</t>
  </si>
  <si>
    <t>Acciones para el mejoramiento de la vivienda</t>
  </si>
  <si>
    <t>Acciones para la vivienda en conjunto</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</si>
  <si>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</si>
  <si>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t>
  </si>
  <si>
    <t>La Ciudad de Mexico es uno de los principales destinos de turismo extranjero en la Republica Mexicana y una fuente importante de generacion de empleos, de los cuales la mayor parte son de bajo impacto ambiental. Mas alla de su importancia economica, el turismo es una actividad que enriquece el desarrollo de las personas en lo cultural, artistico, gastronomico, historico, y en el conocimiento de otras lenguas y saberes. El turismo tiene una gran importancia para la economia de la Ciudad de Mexico, como proveedora de servicios y en su contribucion a la construccion de comunidad.</t>
  </si>
  <si>
    <t>Promover la actividad turistica y la generacion de empleos verdes para apoyar la inclusion de los sectores vulnerables a la economia productiva, y a su vez posicionarla como un derecho de los habitantes de la ciudad para mejorar su calidad de vida, reforzando los elementos identitarios y el tejido social; incorporar la actividad turistica a la poblacion de la Ciudad de Mexico en calidad de usuarios, ademas de integrar los sitios de interes a las zonas que poseen potencial turistico y que se localizan fuera de las tradicionalmente visitadas.</t>
  </si>
  <si>
    <t>Fomento al turismo</t>
  </si>
  <si>
    <t>Turismo</t>
  </si>
  <si>
    <t>079</t>
  </si>
  <si>
    <t>Promocion y fomento del turismo</t>
  </si>
  <si>
    <t>Promocionar y difundir a la Ciudad de Mexico y la marca CDMX Ciudad de Mexico como destino turistico competitivo a nivel nacional e internacional, impulsando los diferentes proyectos para fomentar el desarrollo del Sector Turismo.</t>
  </si>
  <si>
    <t>Posicionar al Fideicomiso como un organismo lider en la promocion de la Ciudad de Mexico, a traves de la marca CDMX Ciudad de Mexico, como destino turistico en estrecha vinculacion con los sectores publico, privado y social que convergen en la industria del turismo.</t>
  </si>
  <si>
    <t>Diversificar la oferta de servicios turisticos para fortalecer la economia social y la inclusion, a traves de reactivacion y reposicionamiento de la promocion de la actividad turistica para asi contrubuir a la generacion de empleos verdes para apoyar la inclusion de los sectores vulnerables y la economia productiva; incorporar la actividad turistica a la poblacion de la Ciudad de Mexico en calidad de usuarios, ademas de integrar los sitios de interes a las zonas que poseen potencial turistico y que se localizan fuera de las tradicionalmente visitadas.</t>
  </si>
  <si>
    <t>Contribuir a la construccion de una ciudad innovadora con una infraestructura fortalecida a traves de la implementacion de politicas urbanas y de movilidad de acuerdo con las necesidades de la poblacion,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transporte no motorizado.</t>
  </si>
  <si>
    <t>Ser una institucion valorada en materia de movilidad y transporte que garantice la creacion de infraestructura segura que genere certeza de los sistemas y proyectos que aumentan la accesibilidad y disminuyan los tiempos de traslado con la garantia de viaje seguro.</t>
  </si>
  <si>
    <t>La Ciudad de Mexico tiene una extension territorial de 1,494.3 km2 y cuenta con una poblacion que asciende a 9,209,244 habitantes. Al formar parte de la Zona Metropolitana del Valle de Mexico (ZMVM) existe una gran movilidad, siendo que el 44% de los viajes se realizan en transporte publico, ademas 32% son a pie, es decir, entre ambos modos se efectuan tres de cuatro viajes en la Ciudad, mientras que en menor numero se hacen en automoviles y que corresponde al 19% de los viajes en la ZMVM y 21% de los viajes que tienen origen en la CDMX. Asimismo, la infraestructura peatonal y para transportes no motorizados esta desconectada y es de baja calidad. En la ZMVM se realiza una gran cantidad de desplazamientos de larga distancia de la periferia al centro que genera una alta demanda de transporte publico que provoca el colapso de la capacidad de vias y la saturacion de los modos de transporte colectivo. Por otra parte, existe una fragmentacion en los servicios de movilidad, es decir, la infraestructura de un servicio y otro, se encuentran altamente desconectados, aunado a que gran parte del parque vehicular es obsoleto o presenta fallas que le impiden brindar un servicio optimo. Sin embargo, el problema central para el sector de movilidad es el alto grado de desigualdad en el acceso a servicios de movilidad de calidad. A pesar de los recientes avances en el impulso de la movilidad sustentable en la Ciudad, los problemas estructurales de los sistemas de movilidad limitan el acceso de la poblacion a condiciones adecuadas de viaje, es decir, a servicios de movilidad de calidad, que sean rapidos, seguros y poco contaminantes. Estos problemas estructurales del sistema de movilidad de la Ciudad de Mexico se pueden resumir en tres aspectos fundamentales: a) alto grado de fragmentacion institucional y operacional de los sistemas de movilidad; b) ineficiencias de los sistemas de transporte publico, privado y de carga; y c) deterioro de la infraestructura de los distintos sistemas de movilidad. En este orden de ideas la Secretaria Movilidad, el FONACIPE, el FIFINTRA, el Servicio de Transporte Colectivo, el Metrobus, la Red de Transporte de Pasajeros, el Servicio de Transportes Electricos y el Organismo Regulador de Transporte son los entes en el sector de movilidad que estan facultados para dar atencion a aquellas areas que presentan mayores retos en esta materia con el fin ultimo que es ofrecer a la poblacion en particular de los grupos vulnerables y de menores ingresos, servicios de movilidad y desplazamiento asequibles, seguros y rapidos, contribuyendo a la reduccion de niveles de contaminacion y de congestionamiento vial en la Ciudad de Mexico.</t>
  </si>
  <si>
    <t>Fomentar, impulsar, estimular, ordenar y regular el desarrollo de la movilidad en la Ciudad de Mexico, tomando el derecho a la movilidad como referente y fin ultimo en la elaboracion de politicas publicas y programas.</t>
  </si>
  <si>
    <t>Integrar</t>
  </si>
  <si>
    <t>Integracion del sistema de transporte publico</t>
  </si>
  <si>
    <t>Transporte</t>
  </si>
  <si>
    <t>Planeacion integral del sistema de movilidad</t>
  </si>
  <si>
    <t>De aqui a 2030, proporcionar acceso a sistemas de transporte seguros, asequibles, accesibles y sostenibles para todos y mejorar la seguridad vial, en particular mediante la ampliacion del transporte publico, prestando especial atencion a las necesidades de las personas en situacion de vulnerabilidad, las mujeres, los niños, las personas con discapacidad y las personas de edad</t>
  </si>
  <si>
    <t>Proteger</t>
  </si>
  <si>
    <t>Infraestructura segura y con accesibilidad universal para caminar y moverse en bicicleta</t>
  </si>
  <si>
    <t>270</t>
  </si>
  <si>
    <t>Desarrollo de infraestructura peatonal y ciclista</t>
  </si>
  <si>
    <t>Implementar mejoras a la infraestructura para la movilidad no motorizada y peatonal, asi como desarrollar acciones para reducir los accidentes a peatones y ciclistas.</t>
  </si>
  <si>
    <t>Proporcionar mecanismos sustentables para que la movilidad en la Ciudad de Mexico sea de primer nivel y generar un ambiente en el que todos los sistemas de transporte publico y privado, convivan de una manera armonica con el transporte no motorizado y el peaton.</t>
  </si>
  <si>
    <t>Fomentar mas y mejor movilidad a traves del desarrollo de infraestructura segura y con accesibilidad universal para caminar y moverse en bicicleta.</t>
  </si>
  <si>
    <t>196</t>
  </si>
  <si>
    <t>Proyectos para la modernizacion de la infraestructura para la movilidad no motorizada y peatonal</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</si>
  <si>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</si>
  <si>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Contar con un Servicio de Transporte Publico Concesionado, profesionalizado, eficiente y de calidad, con unidades renovadas con accesibilidad universal que prestan el servicio en condiciones de seguridad y comodidad para los habitantes de la Ciudad de Mexico.</t>
  </si>
  <si>
    <t>Contribuir al rescate y la mejora del Transporte de Pasajeros Publico Colectivo Concesionado mediante la renovacion del parque vehicular y su supervision, para brindar un mejor servicio a los usuarios en la Ciudad de Mexico.</t>
  </si>
  <si>
    <t>Acciones de mejora para el servicio transporte publico</t>
  </si>
  <si>
    <t>Planear, administrar y controlar el Sistema de Corredores de Transporte Publico de Pasajeros de la Ciudad de Mexico, promoviendo un servicio de calidad mundial. Ademas, se busca contribuir a la mejora de la calidad del aire de la Zona Metropolitana del Valle de Mexico con acciones que tambien mitiguen los efectos de los gases de efecto invernadero en el cambio climatico global.</t>
  </si>
  <si>
    <t>Ser una unidad de la administracion publica del Gobierno de la Ciudad de Mexico de excelencia en la administracion, control y vigilancia del servicio publico de transporte de pasajeros.</t>
  </si>
  <si>
    <t>Planear, administrar y controlar la red que integran los corredores que se han incorporado al sistema. Integrar al sistema nuevos corredores en aquellas vialidades que registren una presencia importante de oferta y demanda de transporte publico colectivo de pasajeros. Priorizar al transporte publico de pasajeros mediante la implementacion de la infraestructura adecuada para la prestacion del servicio con accesibilidad universal.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Profesionalizar el transporte colectivo de pasajeros, mediante la integracion de empresas operadoras con estructura operativa, tecnica y administrativa adecuada para la prestacion del servicio. Implementar un sistema de peaje y control de acceso que permita el uso de la tarjeta de ciudad como instrumento de pago.</t>
  </si>
  <si>
    <t>Operacion y mantenimiento del sistema de movilidad</t>
  </si>
  <si>
    <t>Proveer un servicio de transporte publico masivo, seguro, confiable y tecnologicamente limpio. Con una tarifa accesible, que satisfaga las expectativas de calidad, accesibilidad, frecuencia y cobertura de los usuarios y se desempeñe con transparencia, equidad y eficiencia logrando niveles competitivos a nivel mundial.</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</si>
  <si>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</si>
  <si>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La operacion y explotacion de un tren rapido, movido por energia electrica, con recorrido subterraneo, de superficie y elevado para dar movilidad principalmente a usuarios de la Ciudad de Mexico y la zona Metropolitana del Valle de Mexico.</t>
  </si>
  <si>
    <t>245</t>
  </si>
  <si>
    <t>Ampliacion de infraestructura para el transporte publico</t>
  </si>
  <si>
    <t>Garantizar la planeacion, ordenamiento, optimizacion, operacion, supervision, administracion y establecimiento de parametros de actuacion para implementar acciones encaminadas a la conservacion y desarrollo de corredores y centros de transferencia modal a traves del monitoreo integral mediante GPS de unidades de transporte publico colectivo concesionado y la liberacion del derecho de via del sistema de transporte publico Cablebus, con el fin de que los usuarios cuenten con un servicio eficaz puntual y seguro que los traslade a su destino en el menor tiempo posible atendiendo los valores como son el compromiso, transparencia actitud de servicio y responsabilidad permitiendo a los usuarios una intermodalidad accesible incluyente eficiente y segura.</t>
  </si>
  <si>
    <t>Ser el organo regulador del transporte que genere condiciones optimas de movilidad en la Ciudad de Mexico y logre posicionarla como una ciudad con movilidad eficiente a traves de politicas orientadas a la accesibilidad universal, seguridad y proteccion civil, ordenando de manera eficiente la operacion del transporte en los Centros de Transferencia Modal y a los concesionarios del transporte en la modalidad de corredores, generando un servicio de calidad asi como una mejor movilidad en beneficio de los usuarios del sistema integrado del transporte.</t>
  </si>
  <si>
    <t>Generar condiciones optimas de movilidad con accesibilidad universal, seguridad y proteccion civil, ordenando de manera eficiente en los centros de transferencia modal Cablebus y a los concesionarios del transporte, generando un servicio de calidad.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Ordenar en su totalidad la infraestructura de los corredores de transporte mediante un servicio moderno que se mantenga en optimas condiciones y que permita una movilidad eficiente. Crear un sistema de telefericos conectado a redes de transporte masivo que atendera zonas de bajos ingresos ubicadas en serranias de dificil acceso y con barreras urbanas a su alrededor.</t>
  </si>
  <si>
    <t>Expansion de la cobertura de redes de transporte masivo</t>
  </si>
  <si>
    <t>195</t>
  </si>
  <si>
    <t>Planeacion, regulacion y verificacion de corredores de transporte y centros de transferencia modal</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</si>
  <si>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</si>
  <si>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</si>
  <si>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Brindar un servicio de transporte publico de pasajeros que se caracterice por su calidad, efectividad, seguridad, accesibilidad, innovacion, sustentabilidad e inclusion social, dirigidos principalmente a la poblacion de escasos recursos y de zonas perifericas de la ciudad. Modernizar gradualmente el parque vehicular con autobuses ecologicos y equipados con tecnologia de punta, que permita hacer eficientes los tiempos de traslado de las personas usuarias y reducir la contaminacion que actualmente generan. Transitar a un modelo unico de pago mediante el uso de tarjeta universal que facilite a los usuarios su traslado en las diversas modalidades de transporte publico de pasajeros que ofrece la Ciudad de Mexico. Aumentar la cobertura del transporte publico de pasajeros. Implementar un programa de mantenimiento preventivo y correctivo para el parque vehicular.</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</si>
  <si>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en virtud de una mayor cobertura de rutas, mejor disponibilidad, cuya capacidad de eleccion del medio a utilizar, favorezca al Servicio de Transportes Electricos de la Ciudad de Mexico.</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</si>
  <si>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</si>
  <si>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La administracion y operacion de los sistemas de transportes electricos. La operacion de otros sistemas, ya sean de gasolina o diesel, siempre que se establezcan como auxiliares de los sistemas electricos. El estudio, proyeccion, construccion, y en su caso, operacion de nuevas lineas de transporte electrico en la Ciudad de Mexico.</t>
  </si>
  <si>
    <t>052</t>
  </si>
  <si>
    <t>170</t>
  </si>
  <si>
    <t>Administracion del sistema de pensiones y jubilaciones</t>
  </si>
  <si>
    <t>Adoptar politicas, especialmente fiscales, salariales y de proteccion social, y lograr progresivamente una mayor igualdad</t>
  </si>
  <si>
    <t>Garantizar y preservar la paz,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</si>
  <si>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y esta gran interaccion de personas en las que habitan genera condiciones particulares que no se registran en otras entidades del pais; por ejemplo, la enorme movilidad que diariamente se registra, asi como la presencia de una gran cantidad de negocios, escuelas, areas rurales e infraestructura urbana, y la organizacion de movilizaciones sociales y eventos masivos. Es por ello, que se llevan a cabo estrategias operativas con el objetivo de beneficiar a las 9,209,944 personas que habitan en la Ciudad de Mexico; 2,357,076 de personas que transitan en ella, 25,810 personas privadas de su libertad en los diferentes Centros Penitenciarios y 128 adolescentes en conflicto con la Ley. Actualmente en la Ciudad se identifican tres grandes problemas: 1. La inseguridad de la poblacion. 2. La percepcion de inseguridad en las personas, y 3. Asegurar la operacion de los centros penitenciarios y garantizar los derechos humanos de las personas privadas de la libertad, con el fin de contribuir a la reinsercion social y familiar de las personas privadas de su libertad. Lo anterior derivado de que se ha incrementado la violencia, la inseguridad, la impunidad, el empoderamiento de las organizaciones criminales vinculadas al trafico de drogas, la economia ilegal, la violacion a los derechos humanos y la corrupcion. De acuerdo con analisis sobre el fenomeno delictivo en la Ciudad de Mexico, realizado por la policia capitalina, el 1% de la sociedad se encuentra vinculada con actos violentos o tienen relacion con alguna banda criminal, este porcentaje de la sociedad genera cerca del 50% a 60% de los actos delictivos, y estas personas tiene relacion con grupos identificados como violentos o aquellas bandas delincuenciales ligadas a organizaciones criminales grandes. Con datos de la Encuesta Nacional de Victimizacion y Percepcion Sobre Seguridad Publica (ENVIPE) 2020, se estima que, durante el 2019, 43.8 por ciento de los hogares en la Ciudad de Mexico tuvo al menos una victima del Delito. Por otra parte, al menos durante los ultimos cinco años, la tasa de victimas del delito por cada 100 mil habitantes ha sido superior en la CDMX con respecto a la media nacional. Vista desde la perspectiva de genero, la tasa por cada cien mil habitantes fue de 39,556 hombres y 35,238 mujeres. A partir de la ENVIPE 2020, podemos observar que los delitos mas frecuentes son el robo o asalto a transeunte, el fraude, el robo total o parcial a vehiculos y la extorsion. Especificamente, en lo que toca al robo o asalto en calle o transporte publico, para 2019 la tasa en la CDMX represento 23,911 por cada 100 mil personas. 51.8 por ciento de los delitos cometidos en la Ciudad de Mexico durante el 2019, fueron sin agresion fisica donde la victima estuvo presente (la mayor parte) y 35.1 por ciento no estuvo presente; el 11.6 por ciento fue con agresion fisica a una victima presente. En 87 por ciento de los casos, la victima manifesto haber sufrido algun tipo de daño. En este sentido y con base en las cifras publicadas por el Secretariado Ejecutivo del Sistema Nacional de Seguridad Publica, se observa a junio del 2022, la incidencia delictiva de 114,532 presuntos delitos registrados en la Ciudad de Mexico, ahora bien, de acuerdo a los datos de la Encuesta Nacional de Victimizacion y Percepcion sobre Seguridad Publica (ENVIPE) 2021, la Ciudad de Mexico presenta un 85.3% de percepcion de la inseguridad en la poblacion de 18 años y mas. Para atender esta problematica, la Secretaria de Seguridad Ciudadana (SSC) es el ente facultado, a traves de la persona titular de la SSC que le corresponde el mando directo, operativo y funcional de los cuerpos policiacos adscritos a esta y ejercera sus atribuciones por conducto de la Universidad de la Policia, la Policia Bancaria e Industrial y la Policia Auxiliar con el objetivo de resguardar la integridad fisica de las y los ciudadanos con total respeto de los Derechos Humanos, al igual que su patrimonio, la preservacion del orden publico y la paz social con el fin de disminuir los indices del delito en la Ciudad de Mexico y mejorar la percepcion de seguridad entre los habitantes.</t>
  </si>
  <si>
    <t>Ser una Secretaria que desarrolle politicas de caracter integral en materia de prevencion del delito y seguridad ciudadana, fomentando e impulsando la profesionalizacion, la trasparencia y la rendicion de cuentas, promoviendo en la sociedad la participacion ciudadana en valores culturales y civicos, que induzcan al respeto, legalidad y los derechos humanos, fortaleciendo la confianza e imagen de la Institucion.</t>
  </si>
  <si>
    <t>Coordinacion con el Consejo Ciudadano de Seguridad y Justicia</t>
  </si>
  <si>
    <t>055</t>
  </si>
  <si>
    <t>Participacion ciudadana</t>
  </si>
  <si>
    <t>Fortalecimiento de la procuracion de justicia</t>
  </si>
  <si>
    <t>Atencion especifica por tipo de delito</t>
  </si>
  <si>
    <t>009</t>
  </si>
  <si>
    <t>Acciones dirigidas a personas privadas de su libertad y en procedimiento legal</t>
  </si>
  <si>
    <t>322</t>
  </si>
  <si>
    <t>Atencion a adolescentes sujetos al sistema integral de justicia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</si>
  <si>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</si>
  <si>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</si>
  <si>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policial,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</si>
  <si>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Formacion, capacitacion y carrera policial</t>
  </si>
  <si>
    <t>Formacion de aspirantes</t>
  </si>
  <si>
    <t>071</t>
  </si>
  <si>
    <t>Profesionalizacion de servidores publicos</t>
  </si>
  <si>
    <t>Proporcionar Seguridad a traves de los servicios de proteccion y vigilancia a las personas fisicas o morales de los sectores publicos y privados, a cambio de una contraprestacion en numerario, asi como coadyuvar a la Secretaria de Seguridad Ciudadana en los operativos que esta disponga, a fin de preservar el orden publico.</t>
  </si>
  <si>
    <t>Otorgar un servicio eficiente, cubriendo todas las expectativas y demandas de nuestros usuarios, logrando con ello una imagen confiable ante la ciudadania a traves del apoyo oportuno en acciones de seguridad publica, enalteciendo los valores de honradez, transparencia y lealtad que dignifican a la Corporacion.</t>
  </si>
  <si>
    <t>Establecer de manera tecnica los lineamientos, procesos y actividades educativas que permitan la profesionalizacion del personal operativo de la policia auxiliar en todos sus niveles y jerarquias, considerando los preceptos andrologicos de la educacion y los principios constitucionales de actuacion determinados para los cuerpos de seguridad publica, en correspondencia a necesidades reales de capacitacion en las dimensiones del saber, saber hacer y saber ser.</t>
  </si>
  <si>
    <t>272</t>
  </si>
  <si>
    <t>Proteccion de la integridad y el patrimonio de las personas</t>
  </si>
  <si>
    <t>La Policia Bancaria e Industrial proporciona servicios de seguridad especializados en prevenir, disuadir, salvaguardar, proteger, custodiar y vigilar los bienes, valores y personas de nuestras usuarias. Preservando y protegiendo el orden publico, la integridad personal, asi como los bienes de los habitantes de la Ciudad de Mexico, en coordinacion y bajo el mando de la Secretaria de Seguridad Ciudadana.</t>
  </si>
  <si>
    <t>Ser reconocido como un Cuerpo Policial Especializado, que con base en sus valores institucionales: Disciplina, Honestidad y Lealtad, proporciona calidad, excelencia, innovacion y mejora constante en los servicios que brinda.</t>
  </si>
  <si>
    <t>Custodiar, vigilar, guardar y dar seguridad a personas, bienes, valores e inmuebles, requeridos por dependencias, entidades, Organos de los tres Poderes de la Union, personas fisicas y morales, asi como prestar apoyo en materia de seguridad publica en la Ciudad de Mexico, cuando el Secretario de Seguridad Publica lo instruya.</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</si>
  <si>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</si>
  <si>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</si>
  <si>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Favorecer la fiscalizacion, el control interno y mejora de la gestion, preventiva y efectiva. 5. Garantizar la transparencia y el acceso a la informacion, y 6. Elevar competencias profesionales y laborales.</t>
  </si>
  <si>
    <t>137</t>
  </si>
  <si>
    <t>Sistema anticorrupcion y fiscalizacion</t>
  </si>
  <si>
    <t>Reducir considerablemente la corrupcion y el soborno en todas sus formas</t>
  </si>
  <si>
    <t>138</t>
  </si>
  <si>
    <t>Participacion ciudadana para la ejecucion de recursos publicos</t>
  </si>
  <si>
    <t>Impulsar y aplicar, desde el gobierno, una politica de profesionalizacion de las personas servidoras publicas, asi como generar investigacion y prestar asesorias, que contribuyan al desarrollo de competencias para el ejercicio de la funcion publica, a la mejora del modelo de gestion y a la hechura de las politicas publicas destinadas a atender los problemas mas relevantes de la CDMX, para incrementar el impacto social.</t>
  </si>
  <si>
    <t>La Escuela de Administracion Publica es reconocida como la instancia que orienta la politica de profesionalizacion del Gobierno de la CDMX, a partir de la cual se han incrementado en las personas servidoras publicas, las competencias para una implementacion efectiva de la agenda gubernamental; igualmente, por sus investigaciones, asesorias y material de consulta, es una de las instituciones que mas contribuyen en el Gobierno de la CDMX a la mejora de la gestion publica.</t>
  </si>
  <si>
    <t>La Ciudad de Mexico es el centro politico, economico, social y cultural del pais en el cual habita una poblacion de 9,209,944 habitantes de los cuales 4,805,017 son mujeres y 4,404,927 son hombres. Y es tambien la Entidad Federativa en la que operan las 97 Dependencias, Organos Desconcentrados, Alcaldias y Entidades de la Administracion Publica de la Ciudad de Mexico, con un total de 1,583,355 servidoras y servidores publicos, de los cuales 793,260.8 son mujeres y 790,094.1 son hombres. Al respecto, la exigibilidad de la poblacion de la Ciudad de Mexico de los derechos sociales, economicos y culturales requiere desplegarse en todos los espacios y procesos donde se destina el recurso publico para el otorgamiento de bienes y servicios publicos con justicia, transparencia, legalidad e igualdad para toda la poblacion y a partir de las politicas del Gobierno de la Ciudad de Mexico es primordial mejorar la gestion publica y los resultados gubernamentales en respuesta a las necesidades de los habitantes de la Capital. En los ultimos años, en nuestro pais y sobre todo en la Ciudad de Mexico, se expresa un desencanto ciudadano por la perdida de confianza en las personas servidoras publicas adscritos a los entes de la Administracion Publica de la Ciudad de Mexico, agudizando el distanciamiento entre el gobierno y la sociedad debido a las brechas sociales y el sentimiento de vulnerabilidad, sobre todo porque persiste la opinion de que las personas que laboran en las administraciones publicas no siempre poseen las capacidades y la honestidad necesarias para el buen ejercicio de sus funciones y para dar los resultados esperados. Ante este escenario, la profesionalizacion de la funcion publica cobra la mayor relevancia. Al respecto, el funcionamiento de la Escuela de Administracion Publica (EAP), impulsa un modelo de formacion y profesionalizacion de las personas servidoras publicas en la Ciudad de Mexico, a fin de brindar programas academicos de mayor calidad, pertinencia y cobertura, productos de investigacion y asesorias utiles para la mejor comprension y atencion de los problemas publicos, asi como por la busqueda del mayor impacto social de las politicas publicas, siempre en beneficio de la poblacion de la Ciudad de Mexico.</t>
  </si>
  <si>
    <t>Contribuir a la eficiencia de la gestion publica del gobierno de la Ciudad de Mexico mediante la profesionalizacion de las personas servidoras publicas y la investigacion aplicada a la buena administracion.</t>
  </si>
  <si>
    <t>Ciencia y divulgacion</t>
  </si>
  <si>
    <t>Investigacion, tecnologia e innovacion para satisfacer demandas de la ciudad</t>
  </si>
  <si>
    <t>Educacion</t>
  </si>
  <si>
    <t>Educacion Superior</t>
  </si>
  <si>
    <t>Vigilar el cumplimiento de las disposiciones juridicas y administrativas, a traves de procedimientos de verificacion en materia de preservacion del medio ambiente y proteccion ecologica, mobiliario urbano, desarrollo urbano, turismo, transporte publico, mercantil y de carga, entre otros; determinando las sanciones correspondientes en estricto apego a la normatividad aplicable, que otorgue mayor certeza a las personas que habitan y transitan en la Ciudad de Mexico.</t>
  </si>
  <si>
    <t>Ser un organismo descentralizado de la administracion publica de la Ciudad de Mexico, que, bajo los principios de transparencia, eficacia, eficiencia, imparcialidad, equidad, justicia y responsabilidad, genere mayor certeza, confianza y seguridad juridica a la poblacion de la Ciudad de Mexico, respecto del cumplimiento de la normatividad de su competencia.</t>
  </si>
  <si>
    <t>El constante crecimiento demografico en la Ciudad de Mexico y como centro politico, economico, social y cultural del pais, en el cual habita una poblacion de 9,209,944 habitantes de los cuales 4,805,017 son mujeres y 4,404,927 son hombres. Dicha concentracion de la poblacion en la Ciudad de Mexico, trae consigo la generacion de una mayor oferta de bienes y servicios, asi como su comercializacion que debe realizarse en apego a las normas que regulan su actuar, para la adecuada convivencia de sus habitantes y de las personas que transitan por ella. Asi tambien, una gran parte de la poblacion realiza sus traslados utilizando los diversos transportes publicos, privados especializados con chofer e individuales sustentables, de la misma manera hacen uso de servicios mercantiles y de carga. Al respecto, existe un alto indice en el incumplimiento normativo de las actividades comerciales y de servicio que llevan a cabo las personas fisicas y morales, de los cuales se encuentran con distintas irregularidades como lo son: falta de documentales, mal estado fisico, insuficientes medidas de proteccion a la salud y bienestar de la poblacion, entre otros que afecta en el otorgamiento de bienes y servicios de mala o muy baja calidad, perdida de tiempo y costos muy altos, lo que contribuye a un decremento y empeoramiento en la calidad de vida de quienes habitan en la Ciudad de Mexico. Motivo por el cual, es necesario brindar certeza juridica de las unidades que prestan un servicio o brindan un bien en la Ciudad de Mexico, es por eso que, el Instituto de Verificacion Administrativa es el ente facultado para realizar las acciones de verificacion en los establecimientos que realizan actividad comercial o de servicios en esta Entidad Federativa, verificando que los establecimientos y los prestadores de servicio de transporte, cumplan con las disposiciones juridicas y administrativas correspondientes mediante la realizacion de acciones de concientizacion y supervision a efecto de que la ciudadania este actualizada o vigente respecto de sus obligaciones y derechos establecidos en las leyes y reglamentos en la materia que rige en la Ciudad de Mexico, asi como visitas de verificacion administrativa en las materias de su competencia, de conformidad con la ley del Instituto de Verificacion Administrativa, de Procedimiento Administrativo, ambas de la ciudad de Mexico, asi como el Reglamento de Verificacion Administrativa del Distrito Federal.</t>
  </si>
  <si>
    <t>Verificacion administrativa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</si>
  <si>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</si>
  <si>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</si>
  <si>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La Ciudad de Mexico es por excelencia una ciudad plurietnica, pluricultural con mayor riqueza en el pais donde se hablan 55 lenguas indigenas, ademas de tener la mayor proporcion nacional de espacios culturales, donde la diversidad de ideas y manifestaciones convergen en un espacio urbano limitado debido a que su patrimonio cultural se concentra en 4 de las 16 Alcaldias de la Ciudad de Mexico, siendo Cuauhtemoc, Benito Juarez, Coyoacan y Miguel Hidalgo las demarcaciones con mayor infraestructura cultural. Es tambien la Entidad Federativa con mayor concentracion de poblacion, en la cual 4,805,017 son mujeres y 4,404,927 son hombres, sumando un total de 9,209,944 habitantes. En ese sentido, la cultura como campo amplio de saberes y conocimientos se entiende como un espacio abierto que incide en todas las esferas de la vida publica y privada para construir los modos de expresion de la poblacion, desde la educacion, los habitos de salud y alimentacion, las formas de ver el mundo y como las personas se relacionan con su entorno. Considerando lo anterior, se puede decir que el acceso a la cultura es un factor clave para el desarrollo humano de las personas y de la propia Ciudad. A pesar de la riqueza cultural y patrimonial de que se dispone en la Ciudad de Mexico, no existe equidad en el acceso a los bienes y servicios culturales para todas las personas que habitan en la Ciudad de Mexico, debido a la desigualdad en la concentracion de espacios culturales, en especifico de aquellas poblaciones de atencion prioritaria que habitan en zonas con un indice de desarrollo social bajo y muy bajo, a los cuales se les restringe el acceso y disfrute de las expresiones culturales o el desarrollo de oportunidades para el ejercicio de las artes. Esta situacion se da por diversos factores, entre los que destacan la lejania de los principales centros culturales y sus costos; lo que conlleva a que se vulnere su ejercicio de derecho a la cultura, el crecimiento de conflictos sociales propios de la insatisfaccion personal y la falta de solidaridad comunitaria que, a su vez, generan entornos propicios a la discriminacion, a problematicas como las adicciones y a distintas expresiones de violencia. Aunado a lo anterior, las organizaciones sociales perciben que no existen las condiciones necesarias para sostener proyectos culturales al alcance de sus bolsillos, ni cuentan con el acompañamiento para la sostenibilidad de espacios permanentes desde la autonomia y la libertad creativa, que garantice el derecho a elegir y manifestar la cultura. En ese sentido, la Secretaria de Cultura a traves de sus actividades culturales y artisticas buscara abrir todas las formas de acceso al conocimiento de la diversidad cultural y las expresiones artisticas con el objeto de que la poblacion de la Ciudad de Mexico pueda participar en la vida cultural a traves de la creacion de nuevos programas culturales para que esten presentes en todos los espacios disponibles, atendiendo a los sectores sociales menos favorecidos, ubicados en contextos de marginalidad y exclusion, asi como el fortalecimiento de sus capacidades que les permitan acceder a mejores niveles de bienestar y una mejor calidad de vida.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</si>
  <si>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</si>
  <si>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Promocion y fomento de los derechos culturales</t>
  </si>
  <si>
    <t>De aqui a 2030, asegurar que todos los alumnos adquieran los conocimientos teoricos y practicos necesarios para promover el desarrollo sostenible, entre otras cosas mediante la educacion para el desarrollo sostenible y los estilos de vida sostenibles, los derechos humanos, la igualdad de genero, la promocion de una cultura de paz y no violencia, la ciudadania mundial y la valoracion de la diversidad cultural y la contribucion de la cultura al desarrollo sostenible</t>
  </si>
  <si>
    <t>219</t>
  </si>
  <si>
    <t>Promotores culturales</t>
  </si>
  <si>
    <t>220</t>
  </si>
  <si>
    <t>Gestion de talleres de artes y oficios</t>
  </si>
  <si>
    <t>077</t>
  </si>
  <si>
    <t>Producir y transmitir contenidos de calidad en temas culturales, educativos, informativos y de entretenimiento que contribuyan al fortalecimiento de la identidad y sentido de pertenencia de la poblacion de la Ciudad de Mexico con respecto a la multiculturalidad y al ejercicio de los Derechos Humanos mediante la participacion ciudadana y la libertad de expresion.</t>
  </si>
  <si>
    <t>Consolidarse como un organismo publico, democratico y popular lider en comunicaciones para la poblacion de la ciudad de Mexico con personal profesional y altamente capacitado, equipo y tecnologia de punta, para cumplir con su objetivo con la mejor calidad, responsabilidad y compromiso social con cobertura total en la geografia de la ciudad; asi como ampliar su presencia en el pais y en el extranjero, mediante la produccion de programas de excelencia creando el vinculo de interaccion con la audiencia donde la poblacion se identifique y exprese libremente su opinion; asimismo, coadyuvar a la democratizacion de los medios de comunicacion y el respeto irrestricto a los Derechos Humanos.</t>
  </si>
  <si>
    <t>De acuerdo con el Censo Nacional de Poblacion y Vivienda 2020, en la Ciudad de Mexico habitan 9,209,944 personas (52.2 por ciento son mujeres y 47.8 por ciento son hombres), y con la encuesta nacional de consumo de contenidos audiovisuales del Instituto Federal de Telecomunicaciones (2019), en localidades urbanas el 95 por ciento de los hogares cuentan con al menos un televisor, siendo la noticias, peliculas, telenovelas, deportes y series los programas que se ven con mayor frecuencia. Por otro lado, de acuerdo con la Encuesta Nacional de Habitos y Consumo Cultural de la Coordinacion de Difusion Cultural de la UNAM (2020), el cuarto medio de informacion por el cual la poblacion mexicana se entera de actividades culturales es la television (42.95 por ciento), de acuerdo con este instrumento los medios electronicos tradicionales siguen brindando informacion cultural. Sin embargo, continua siendo importante la puesta en marcha de acciones para que los medios de comunicacion logren constituirse como mecanismos efectivos, abiertos y autonomos de informacion y comunicacion cultural, asi como para fortalecer las tecnologias de la informacion en aras de consolidar estrategias efectivas para la divulgacion cultural entre la poblacion de la Ciudad de Mexico. En este sentido, y contribuyendo al cumplimiento del Eje 4 Ciudad de Mexico Capital Cultural de America del Programa General de Gobierno 2019-2024, cobra gran importancia la labor actual del Servicio de Medios Publicos de la Ciudad de Mexico, para ofrecer contenidos audiovisuales criticos y veraces, que coadyuven en la promocion de habitos, practicas y consumos culturales basados en la diversidad de ideas, la libertad creativa y la pluralidad de expresiones artisticas.</t>
  </si>
  <si>
    <t>Preservacion, produccion y difusion de material de audio y audiovisual</t>
  </si>
  <si>
    <t>Contribuir a la preservacion y difusion del arte popular mexicano entre los habitantes de la Ciudad de Mexico y del pais, realizando actividades culturales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</si>
  <si>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</si>
  <si>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La Ciudad de Mexico es por excelencia una ciudad plurietnica, pluricultural con mayor riqueza en el pais donde se hablan 55 lenguas indigenas, ademas de tener la mayor proporcion nacional de espacios culturales, donde la diversidad de ideas y manifestaciones convergen en un espacio urbano limitado debido a que su patrimonio cultural se concentra en 4 de las 16 Alcaldias de la Ciudad de Mexico, siendo Cuauhtemoc, Benito Juarez, Coyoacan y Miguel Hidalgo las demarcaciones con mayor infraestructura cultural. Es tambien la Entidad Federativa con mayor concentracion de poblacion, en la cual 4,805,017 son mujeres y 4,404,927 son hombres, sumando un total de 9,209,944 habitantes. Por otro lado, ingresaron a la entidad 308,686 personas provenientes de otras entidades, hablantes de alguna lengua indigena asciende a 125,153 personas y 186,914 personas se auto reconoce como afromexicana, ejemplo de que en la Ciudad cohabitan personas originarias de diferentes estados o paises. En ese sentido, la cultura como campo amplio de saberes y conocimientos se entiende como un espacio abierto que incide en todas las esferas de la vida publica y privada para construir los modos de expresion de la poblacion, desde la educacion, los habitos de salud y alimentacion, las formas de ver el mundo y como las personas se relacionan con su entorno. Considerando lo anterior, se puede decir que el acceso a la cultura es un factor clave para el desarrollo humano de las personas y de la propia Ciudad. A pesar de la riqueza cultural y patrimonial de que se dispone en la Ciudad de Mexico, no existe equidad en el acceso a los bienes y servicios culturales para todas las personas que habitan en la Ciudad de Mexico, debido a la desigualdad en la concentracion de espacios culturales, en especifico de aquellas poblaciones de atencion prioritaria que habitan en zonas con un indice de desarrollo social bajo y muy bajo, a los cuales se les restringe el acceso y disfrute de las expresiones culturales o el desarrollo de oportunidades para el ejercicio de las artes. Esta situacion se da por diversos factores, entre los que destacan la lejania de los principales centros culturales y sus costos; lo que conlleva a que se vulnere su ejercicio de derecho a la cultura, el crecimiento de conflictos sociales propios de la insatisfaccion personal y la falta de solidaridad comunitaria que, a su vez, generan entornos propicios a la discriminacion, a problematicas como las adicciones y a distintas expresiones de violencia. Aunado a lo anterior, las organizaciones sociales perciben que no existen las condiciones necesarias para sostener proyectos culturales al alcance de sus bolsillos, ni cuentan con el acompañamiento para la sostenibilidad de espacios permanentes desde la autonomia y la libertad creativa, que garantice el derecho a elegir y manifestar la cultura. Asimismo, no existen los suficientes espacios para promover y disfrutar las diferentes expresiones culturales, por ello, el Museo de Arte Popular se ha propuesto ser un referente indiscutible del arte popular mexicano, impulsandolo a traves de sus exposiciones permanentes, temporales e itinerantes, asi como talleres para niños, artesanos y publico en general, concursos, seminarios y actividades extra muros, con el proposito de recuperar nuestras raices, tradiciones y habilidades artisticas, revalorando su riqueza y la estrecha relacion que guarda el trabajo de artesanos y artistas, para el conocimiento y disfrute de las actuales y futuras generaciones.</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</si>
  <si>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 La promocion, divulgacion del arte popular mexicano entre los habitantes de la Ciudad de Mexico y del pais.</t>
  </si>
  <si>
    <t>Gestion y conservacion museistica</t>
  </si>
  <si>
    <t>Promover, dar a conocer y difundir a los diferentes publicos de la Ciudad de Mexico, asi como a los visitantes nacionales e internacionales las obras y colecciones que se exhiben en el Museo del Estanquillo, con los mayores estandares de calidad a nivel nacional y mundial en la presentacion de sus exposiciones temporales, para ubicarse como un espacio relevante de la cultura popular urbana en la Ciudad de Mexico.</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</si>
  <si>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</si>
  <si>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La Ciudad de Mexico tiene la mayor proporcion nacional de espacios culturales, donde la diversidad de ideas y manifestaciones convergen en un espacio urbano limitado debido a que su patrimonio cultural se concentra en 4 de las 16 Alcaldias de la Ciudad de Mexico, siendo Cuauhtemoc, Benito Juarez, Coyoacan y Miguel Hidalgo las demarcaciones con mayor infraestructura cultural. Ademas, no existen las condiciones de las organizaciones sociales para sostener proyectos culturales, ni cuentan con el acompañamiento para su sostenibilidad para generar espacios permanentes. Es tambien la Entidad Federativa con mayor concentracion de poblacion, en la cual 4,805,017 son mujeres y 4,404,927 son hombres, sumando un total de 9,209,944 habitantes. En ese sentido, la cultura como campo amplio de saberes y conocimientos se entiende como un espacio abierto que incide en todas las esferas de la vida publica y privada para construir los modos de expresion de la poblacion, desde la educacion, los habitos de salud y alimentacion, las formas de ver el mundo y como las personas se relacionan con su entorno. Considerando lo anterior, se puede decir que el acceso a la cultura es un factor clave para el desarrollo humano de las personas y de la propia Ciudad. A pesar de la riqueza cultural y patrimonial de que se dispone en la Ciudad de Mexico, no existe equidad en el acceso a los bienes y servicios culturales para todas las personas que habitan en la Ciudad de Mexico, debido a la desigualdad en la concentracion de espacios culturales, en especifico de aquellas poblaciones de atencion prioritaria que habitan en zonas con un indice de desarrollo social bajo y muy bajo, a los cuales se les restringe el acceso y disfrute de las expresiones culturales o el desarrollo de oportunidades para el ejercicio de las artes. Esta situacion se da por diversos factores, entre los que destacan la lejania de los principales centros culturales y sus costos; lo que conlleva a que se vulnere su ejercicio de derecho a la cultura, el crecimiento de conflictos sociales propios de la insatisfaccion personal y la falta de solidaridad comunitaria que, a su vez, generan entornos propicios a la discriminacion, a problematicas como las adicciones y a distintas expresiones de violencia. Lo anterior, nos ayuda a entender que ha disminuido la afluencia de los visitantes a los distintos centros culturales que forman parte de las instituciones culturales de la Ciudad, por lo que es necesario contar con mas espacios que esten al alcance de la mayor parte de la poblacion, sin distingo alguno, ni discriminacion por cuestion de genero, creencia religiosa, edad, posicion economica, ideologia politica, etc. por ello, el Museo del Estanquillo ofrece un espacio cultural de manera gratuita para adquirir conocimientos del Proyecto del Maestro Carlos Monsivais donde se da a conocer su coleccion integrada por mas de 20,000 piezas, entre las que destacan documentos historicos, pinturas, fotografias, dibujos, grabados, partituras, caricaturas, miniaturas y maquetas referente a la historia de Mexico y su sociedad desde lo politico, lo economico y la vida cotidiana. Con ello se contribuye al acceso del conocimiento de la diversidad cultural y a la inclusion de quienes se encuentran excluidos de los derechos culturales para mejorar su calidad de vida.</t>
  </si>
  <si>
    <t>Alcanzar los mayores estandares de calidad a nivel nacional y mundial en la presentacion de sus expsociones, itinerantes e internacionales a traves del uso de instrumentos como contratos o convenios que formalicen dichas alianzas.</t>
  </si>
  <si>
    <t>Otorgar apoyos y estimulos economicos a estudiantes, artistas, creadores, productores, trabajadores y promotores culturales para fomentar la cinematografia en la Ciudad de Mexico, asi como para el fomento y desarrollo permanente de la industria cultural cinematografica mexicana en nuestra ciudad.</t>
  </si>
  <si>
    <t>Consolidar el fomento, promocion, desarrollo y difusion del patrimonio cultural del cine mexicano, asi como incentivar la inversion publica y privada en beneficio de los productores, creadores, distribuidores y exhibidores de las peliculas mexicanas en la Ciudad de Mexico.</t>
  </si>
  <si>
    <t>La Ciudad de Mexico tiene la mayor proporcion nacional de espacios culturales, donde la diversidad de ideas y manifestaciones convergen en un espacio urbano limitado debido a que su patrimonio cultural se concentra en 4 de las 16 Alcaldias de la Ciudad de Mexico, siendo Cuauhtemoc, Benito Juarez, Coyoacan y Miguel Hidalgo las demarcaciones con mayor infraestructura cultural. Es tambien la Entidad Federativa con mayor concentracion de poblacion, en la cual 4,805,017 son mujeres y 4,404,927 son hombres, sumando un total de 9,209,944 habitantes. En ese sentido, la cultura como campo amplio de saberes y conocimientos se entiende como un espacio abierto que incide en todas las esferas de la vida publica y privada para construir los modos de expresion de la poblacion, desde la educacion, los habitos de salud y alimentacion, las formas de ver el mundo y como las personas se relacionan con su entorno. Considerando lo anterior, se puede decir que el acceso a la cultura es un factor clave para el desarrollo humano de las personas y de la propia Ciudad. Dentro de este ambito, el cine ha tenido un gran impacto economico y cultural en la sociedad de la Ciudad de Mexico y a nivel nacional; sin embargo, ha pasado por varias crisis economicas, sobre todo por el poco apoyo por parte de inversionistas que consideran al cine mexicano como rutinario y de poca imaginacion. Aunado a ello, la pandemia de COVID-19 ha tenido un impacto negativo y sustancial en la industria del cine, por lo que no existe una equidad para el disfrute y acceso a producciones cinematograficas de calidad. Es por ello que el Fideicomiso PROCINECDMX contribuye a una mayor exhibicion de cine nacional y bajo la conviccion de que la unica manera de contrarrestar esta situacion es con una politica publica integral que abarque varias aristas, como la creacion de una red alternativa de exhibicion para el cine nacional, el cual tiene pocos espacios en el duopolio cinematografico. Por otro lado, el fideicomiso busca proporcionar ayudas sociales a la produccion, a la preservacion, promocion, difusion, exhibicion e investigacion del cine mexicano, asi como promover el proceso de alfabetizacion audiovisual en los diferentes niveles del sistema educativo de la Ciudad de Mexico; tambien, a traves de la publicacion de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para mejorar su calidad de vida.</t>
  </si>
  <si>
    <t>Promover, promocionar y desarrollar las actividades cinematograficas en la Ciudad de Mexico a traves de estrategias culturales en el ambito cultural local; ayudas sociales, por medio de las convocatorias anuales a realizadores audiovisuales, para fomentar la generacion de nuevas producciones que estimulen la riqueza de la Ciudad de Mexico, asimismo fortalecer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t>
  </si>
  <si>
    <t>Promover el empleo digno y bien remunerado, mejorando con ello, las condiciones de vida de las personas en un entorno incluyente.</t>
  </si>
  <si>
    <t>Derechos humanos y empleo</t>
  </si>
  <si>
    <t>083</t>
  </si>
  <si>
    <t>Proteccion y defensa de los derechos humanos laborales y prevision social</t>
  </si>
  <si>
    <t>Proteger los derechos laborales y promover un entorno de trabajo seguro y sin riesgos para todos los trabajadores, incluidos los trabajadores migrantes, en particular las mujeres migrantes y las personas con empleos precarios</t>
  </si>
  <si>
    <t>El objetivo de la Secretaria de Trabajo de la Ciudad de Mexico es la vinculacion de empleos mediante la promocion de empleo digno y bien remunerado, para mejorar las condiciones de vida de las personas que se encuentran en situacion de desempleo por medio de apoyos que garanticen su adecuada reincorporacion al mercado laboral, para asi poder incrementar el desarrollo economico de la Ciudad de Mexico.</t>
  </si>
  <si>
    <t>Mejorar la proteccion social para el desempleo</t>
  </si>
  <si>
    <t>Desempleo</t>
  </si>
  <si>
    <t>021</t>
  </si>
  <si>
    <t>Capacitacion y fortalecimiento para y en el trabajo</t>
  </si>
  <si>
    <t>De aqui a 2030, lograr el empleo pleno y productivo y el trabajo decente para todas las mujeres y los hombres, incluidos los jovenes y las personas con discapacidad, asi como la igualdad de remuneracion por trabajo de igual valor</t>
  </si>
  <si>
    <t>246</t>
  </si>
  <si>
    <t>Proteccion social para el desempleo</t>
  </si>
  <si>
    <t>Establecer las condiciones adecuadas dentro del marco de la ley para coadyuvar en la solucion de conflictos laborales de la Ciudad de Mexico con absoluta imparcialidad a traves del Procedimiento de Conciliacion Prejudicial, a fin de procurar el equilibrio entre trabajadores y patrones, garantizando certeza, equidad, legalidad, honestidad, objetividad, confiabilidad, eficacia, profesionalismo y transparencia.</t>
  </si>
  <si>
    <t>Ser el Centro de Conciliacion Laboral que ofrezca un espacio seguro para la solucion de los conflictos laborales, que consolide la conciliacion como el mecanismo de solucion de controversias laborales entre las fuerzas productivas, empleado-empleador, garantizando el respeto a los derechos humanos laborales, la perspectiva de genero, la no discriminacion y la cultura de paz, para con ello consolidar la confianza de la poblacion en esta institucion conciliadora.</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</si>
  <si>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</si>
  <si>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</si>
  <si>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El Instituto de Capacitacion para el Trabajo implementa mejoras en las politicas publicas de proteccion social dirigidas a las personas en situacion de desempleo, por medio actividades relacionadas con la vinculacion laboral, la capacitacion y adiestramiento de personas que buscan empleo en la Ciudad de Mexico.</t>
  </si>
  <si>
    <t>Contribuir al crecimiento economico y al empleo decente, incluyente y sustentable a traves de alternativas de capacitacion y certificacion para que la poblacion en edad productiva desarrolle sus competencias laborales, en concordancia con la demanda del mercado laboral.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</si>
  <si>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</si>
  <si>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La Ciudad de Mexico tiene una extension territorial de 1,494.3 km2 lo que representa 0.1 % de la superficie del pais y cuenta con una poblacion que asciende a 9,209,244 habitantes. Su desarrollo urbano se encuentra sobre un terreno que fuera un lago razon que la hace mas proclive a riesgos por fenomenos naturales y antropogenicos, entre los que destacan los teluricos, inundaciones, incendios, cambios climatologicos y otro tipo de emergencias de fuerte impacto social, aunado al crecimiento que ha registrado la poblacion en las ultimas decadas situacion que se suma a esta gama de factores de riesgo. Aunque no se encuentre sobre la costa, caracteristica principal de las zonas epicentrales de las costas del pacifico, comparte la alta sismicidad debido a la naturaleza de su terreno. Aproximadamente, el 73% de los epicentros del pais tienen capacidad de incidir en la Ciudad de Mexico. Adicionalmente, la Ciudad esta situada en una cuenca cerrada que en combinacion con un sistema obsoleto de drenaje y las inadecuadas practicas de la poblacion como el mal manejo de residuos son factores facilitan las inundaciones. Ante dichas circunstancias y con la finalidad de generar una estrategia coordinada para la atencion de riesgos y emergencias provocados por factores naturales y antropogenicos, situa a la Ciudad como una entidad altamente poblada que convive en un espacio reducido y esta expuesta mayormente a situaciones de riesgo y de emergencia. Por lo anterior, la Secretaria de Gestion Integral de Riesgos y Proteccion Civil contribuye al fortalecimiento de la planeacion, la regulacion y normatividad, la capacitacion, la elaboracion de protocolos de participacion interinstitucional, la politica de fondos y transferencia de riesgos ademas del desarrollo de sistemas de prevencion en la emergencia con la colaboracion del gobierno y la ciudadania. Por su parte, el Heroico Cuerpo de Bomberos de la Ciudad de Mexico mediante las estaciones de servicio, los modulos de respuesta inmediata, vehiculos de diversas capacidades de atencion a emergencias, herramientas especializadas, y con personal capacitado atienden las emergencias y situaciones de riesgo que presenta la poblacion.</t>
  </si>
  <si>
    <t>Evitar que las contingencias se materialicen en desastres, con ello salvaguardar la vida y los bienes de la poblacion ante el impacto de fenomenos de origen natural o antropico. Asimismo, fortalecer la transformacion adaptativa de la ciudad y de sus comunidades, a traves de la consolidacion de la resiliencia, la reduccion sustancial de los riesgos existentes, evitar la creacion de nuevos y mejorar la cultura de la prevencion para que se construya una ciudad mas segura, mas humana, sostenible y resiliente ante el riesgo de desastres.</t>
  </si>
  <si>
    <t>Sistema de Gestion Integral de Riesgos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</si>
  <si>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 hospitalarias, rescate, educacion a la ciudadania para la autoproteccion, atencion de desastres en cualquier sentido, tecnicos, sociales, naturales, publicos o privados, utilizando suficientemente todos los recursos asignados al Organismo, siempre proporcionando el mejor servicio a la comunidad.</t>
  </si>
  <si>
    <t>Disponer de una institucion capacitada profesionalmente, con funcionarios que tengan una preparacion acorde con las exigencias del mundo moderno, a fin de alcanzar los niveles optimos de calidad y excelencia, para la tranquilidad y satisfaccion de la comunidad.</t>
  </si>
  <si>
    <t>Definir y establecer los planes de prevencion de desastres y los programas de auxilio a la poblacion de la Ciudad de Mexico, primordialmente en el combate y extincion de incendios y el rescate de lesionados en emergencias u otras conflagraciones, ejecutando las acciones destinadas a su control y mitigacion en coordinacion con los Organismos Publicos o Privados encargados de la Proteccion Civil y la Seguridad Publica de la Ciudad de Mexico, procurando la profesionalizacion del personal mediante la operacion de la Academia de Bomberos y la modernizacion de su equipo e infraestructura para enfrentar eficazmente dichas situaciones.</t>
  </si>
  <si>
    <t>Los miembros de pueblos, barrios originarios y comunidades indigenas residentes enfrentan una discriminacion estructural que origina una serie de dificultades sistemicas para ejercer sus derechos, lo que genera que presenten los mayores rezagos sociales y niveles de pobreza entre los diversos sectores de la poblacion, tanto en el pais como en la Ciudad de Mexico. El rezago socioeconomico afecta a los integrantes de los pueblos y comunidades indigenas.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t>
  </si>
  <si>
    <t>Establecer y ejecutar politicas publicas y programas en favor de pueblos y barrios originarios y comunidades indigenas residentes. El objetivo rector de la SEPI es promover la visibilizacion, la dignificacion, y el reconocimiento de los pueblos indigenas como sujetos colectivos de derecho, asi como garantizar su derecho a la participacion politica.</t>
  </si>
  <si>
    <t>Pueblos originarios y poblaciones indigenas residentes</t>
  </si>
  <si>
    <t>Indigenas</t>
  </si>
  <si>
    <t>158</t>
  </si>
  <si>
    <t>Acciones encaminadas a una equidad para las comunidades indigenas residentes</t>
  </si>
  <si>
    <t>Crear y supervisar instrumentos programaticos que ayuden a la planeacion integral de la Ciudad de Mexico y de esta manera garantizar los derechos de los habitantes a traves de la elaboracion y dar seguimiento del Plan General de Desarrollo y el Programa del Ordenamiento Territorial para asi garantizar la participacion directa de los sectores academicos, culturales, sociales y economicos.</t>
  </si>
  <si>
    <t>La Ciudad de Mexico prioriza la planeacion estrategica para el mejor ejercicio de gobierno, orientandose especificamente a la generacion de cohesion social y la mejora de la calidad de vida de los ciudadanos a traves de la transformacion economica. Por ello es indispensable contar con actores que coadyuven al desarrollo basado en politicas publicas con alineacion a los objetivos de la Agenda 2030, asi como del Plan de Gobierno 2019-2024 de la capital.</t>
  </si>
  <si>
    <t>Conducir el proceso integral de planeacion del desarrollo de la Ciudad, en coordinacion con los demas entes de la Administracion Publica Local, Alcaldias y la concurrencia participativa de los sectores academicos, culturales, sociales y economicos.</t>
  </si>
  <si>
    <t>319</t>
  </si>
  <si>
    <t>Sistema de planeacion democratica y perspectiva</t>
  </si>
  <si>
    <t>Ejercer el servicio publico para toda la ciudadania con controles de calidad en el otorgamiento de eficientes servicios urbanos y programas que fortalezcan la seguridad ciudadana, mejoren la calidad de la poblacion, promueva el desarrollo integral de la comunidad y que genere condiciones de bienestar social, llevando con eficiencia la responsabilidad encomendada por los ciudadanos, a efecto de lograr resultados que den solucion a la demanda social, guiada por los principios de austeridad, honestidad y transparencia, posicionandose como la Alcaldia mas segura, ordenada e incluyente.</t>
  </si>
  <si>
    <t>Ser la Alcaldia mas segura de la Ciudad de Mexico, respetuosa y garante de los derechos de todas y todos los habitantes de Cuajimalpa con los mejores indices de desarrollo humano, con vecinos satisfechos y orgullosos de su pertenencia territorial, con servidores publicos capacitados y comprometidos con las mas nobles causas del servicio publico brindando una atencion ciudadana de excelencia, actuando bajo principios y valores de equidad, etica, justica y responsabilidad.</t>
  </si>
  <si>
    <t>Conformar un gobierno vinculado a los vecinos, con eficientes servicios urbanos, programas y acciones que impacten en la mejora de su calidad de vida y la seguridad de su patrimonio. La Alcaldia de Cuajimalpa de Morelos trabajara con responsabilidad, sensibilidad social, respetuosa de los preceptos y disposiciones que establece la Constitucion de la Ciudad de Mexico y las disposiciones Juridicas que norman la vida politica y administrativa de la Ciudad, propiciando la gobernanza, el bienestar ciudadano, procurando siempre el bien comun. Instrumentar un gobierno transparente, austero, innovador, incluyente, promotor de la igualdad y de respeto de los derechos humanos para todas y todos, que fomente y fortalezca la Democracia Participativa entre todos los sectores de la poblacion corresponsabilizandolos del desarrollo de nuestra Demarcacion a fin de reducir las brechas sociales, todo tipo de la violencia de genero y alcanzar mejores niveles de desarrollo humano. Conservar las Areas de Valor Ambiental y Areas Naturales Protegidas como patrimonio natural de Cuajimalpa para continuar siendo generadora de servicios ambientales que apoyen a la sustentabilidad y mejoren la calidad de vida de los vecinos de Cuajimalpa y la Ciudad de Mexico.</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</si>
  <si>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de la poblacion total del entonces Distrito Federal, de estos el 48.1% son hombres y el 51.9% son mujeres; lo que implica que se tendran que fortalecer los programas especificos orientados hacia las mujeres, ademas, el INEGI reporta que 11,605 hogares estan representados por jefas de familia, el 26.6% del total de hogares de esta demarcacion. La Alcaldia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</si>
  <si>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Apoyos y servicios sociales</t>
  </si>
  <si>
    <t xml:space="preserve">Proteccion civil </t>
  </si>
  <si>
    <t>Ejercer un gobierno comprometido con la ciudadania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a abatir las brechas de desigualdad.</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</si>
  <si>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 Basandose en los ejes rectores de la Alcaldia Iztacalco los cuales son: 1 Seguridad ciudadana y proteccion civil; 2 Igualdad de derechos y bienestar social; 3 Infraestructura y desarrollo urbano integral; 4 Medio ambiente y desarrollo sustentable; 5 Gobierno cercano, transparente y de rendicion de cuentas.</t>
  </si>
  <si>
    <t>La poblacion de la Alcaldia de Iztacalco se conforma por mas de 404,600 habitantes, el 76.0% mayores de 20 años, los cuales requieren de mecanismos para presentar sus solicitudes de atencion ciudadana en materia de obras y prestacion de servicios publicos ante los Gobiernos de la Alcaldia de Iztacalco y la Ciudad de Mexico. La Alcaldia de Iztacalco cuenta con dos edificios principales para la prestacion de servicios a la poblacion en ellos laboran 3,867 personas, entre las cuales atienden a mas de 6,800 ciudadanos que acuden a las oficinas para solicitar servicios o realizar tramites; por lo cual, en estos edificios se almacena tanto documentacion con informacion de los ciudadanos, asi como informacion, bienes y materiales para la prestacion de los servicios de la Alcaldia. Por lo cual, la Alcaldia ha contratado a 50 elementos de la policia auxiliar para el resguardo de las instalaciones y la conservacion del orden publico en los edificios a cargo del Gobierno Local, los cuales se encargan tanto de la vigilancia al interior y exterior de los edificios a traves de camaras de seguridad y rondines. En la Alcaldia se generan mas de 472 toneladas de residuos solidos al dia, esto representa el 3.67% de los residuos generados en la Ciudad de Mexico, por lo cual, el Gobierno de la Alcaldia de Iztacalco ha implementado la logistica para que a traves del barrido de calles, la recoleccion de residuos solidos en hogares, la recoleccion de cascajo, la recoleccion de luminarias fundidas y su reemplazo, el mantenimiento del parques, jardines y el panteon de la Alcaldia; se realice una gestion adecuada de estos residuos y ello contribuya a reducir el impacto ambiental negativo per capital de las ciudades. En atencion a las necesidades de la poblacion, Gobierno de la Alcaldia de Iztacalco implemento como estrategia la contratacion de facilitadores culturales y deportivos, los cuales promueven la activacion fisica, el uso de las instalaciones deportivas en la demarcacion y la construccion de tejido social a traves del desarrollo de valores culturales; por lo cual, se promueve la participacion de la poblacion en actividades ludicas y deportivas, tales como festivales culturales y torneos deportivos. A su vez, se realizan acciones coordinadas entre los dos ambitos de gobierno para la promocion de la nutricion, la salud y la realizacion de eventos informativos que contribuyan a la salud publica a traves de acciones preventivas. Se estima que, de los 101,000 hogares en la Alcaldia de Iztacalco, alrededor de 62,000 tienen al menos una mascota (perro, gato u otro tipo de animal) y que alrededor de 117,000 perros y 48,000 gatos estan presentes en los hogares de la Alcaldia de Iztacalco. Al ser la rabia y los parasitos enfermedades zoonoticas, la salud de los animales de compañia (perros y gatos) es un factor de riesgo de salud publica que debe ser mitigado a traves de la medicina preventiva, la cual se realiza mediante la aplicacion de vacunas y la desparasitacion. Adicionalmente, las campañas de esterilizacion contribuyen a reducir la proliferacion de perros y gatos en las calles. El Centro de Desarrollo Infantil (CENDI) es un recinto publico en el cual se brinda apoyo para que alrededor de 800 niñas y niños en edades de 45 dias a 5 años 11 meses, cuenten con un entorno seguro para proteger sus derechos a alimentacion y la educacion en un entorno seguro para su desarrollo. La Alcaldia de Iztacalco cuenta con una oferta insuficiente de servicios o alternativas para el cuidado de hijos de padres y madres solos que pertenecen a grupos vulnerables. Ademas, la Alcaldia de Iztacalco estan implementando acciones para fortalecer la economia social y el emprendimiento a traves de la realizacion ferias, talleres y eventos de promocion economica, empleo y oferta educativa en la demarcacion, asi como la promocion de actividades turisticas. A traves de estas acciones se promovera la reactivacion economica y la generacion de empleos en beneficio de los ciudadanos de la Alcaldia de Iztacalco. La infraestructura publica contribuye a reducir los costos logisticos y genera externalidades positivas que elevan la rentabilidad de la inversion, la competitividad y la productividad de la economia. En la Alcaldia de Iztacalco habitan mas de 404,600 habitantes, los cuales acuden a los edificios publicos o utilizan vias primarias y/o secundarias, estas ultimas a cargo del Gobierno Local, por lo cual, a traves de la Direccion General de Obras Publicas se realizan trabajos de construccion, mantenimiento y rehabilitacion de edificios y espacios publicos, repavimentacion, bacheo y reacondicionamiento de banquetas. La Encuesta Intercensal 2015 muestra que alrededor del 31% de la poblacion en la Alcaldia percibe entre uno y dos salarios minimos. Sin embargo, las personas enfrentan eventos extraordinarios, por ejemplo: desastres, gastos funerarios, enfermedades, desempleo u orfandad. Por lo cual, las familias recurren a otras fuentes de financiamiento, tales como: prestamos con familiares y amigos, instituciones de credito y casas de empeño.</t>
  </si>
  <si>
    <t>Alcaldia Iztacalco</t>
  </si>
  <si>
    <t>Iztapalapa cuenta con una extension territorial de 116.1 km2 y una poblacion de 1 835 486 personas de acuerdo con los datos reportados por el Instituto Nacional de Estadistica y Geografia (INEGI) en su Censo de Poblacion y Vivienda 2020 lo que la convierte en la segunda demarcacion mas poblada del pais. En este contexto cobra especial relevancia que los servicios urbanos sean suficientes y de calidad. Esta densidad poblacional supone ademas una de las cargas mas alta en cuanto a tramites y servicios, al respecto la infraestructura urbana de la demarcacion es actualmente insuficiente, es importante mencionar que desde 2018 se incremento la obra por administracion, asi como la obra publica por contrato logrando mejorar la infraestructura, sin embargo, es necesario redoblar los esfuerzos para atender la demanda de toda la poblacion de manera uniforme y suficiente. La mejora en la infraestructura ha disminuido la exclusion social incrementando las oportunidades para el desarrollo y disminuido los indices de inseguridad. El acceso al agua, saneamiento, movilidad,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del transporte publico y vialidades, esta situacion tiene como consecuencia que Iztapalapa sea una de las alcaldias mas transitadas requiriendo un constante mantenimiento de las vialidades. Nuestra alcaldia ademas enfrenta una cotidiana crisis de agua que se repite desde hace varios años, la escasez se debe principalmente a que la distribucion no es equitativa entre las distintas demarcaciones de la CDMX. La calidad de vida de los habitantes de Iztapalapa ha mejorado en los ultimos años considerablemente, sin embargo, resulta necesario plantear politicas integrales de atencion para superar las carencias y poder alcanzar la inclusion de las personas que conforman los grupos prioritarios y mejorar los niveles de bienestar social.</t>
  </si>
  <si>
    <t>105</t>
  </si>
  <si>
    <t>Acciones para el fortalecimiento del desarrollo social</t>
  </si>
  <si>
    <t>Alcaldia Iztapalapa</t>
  </si>
  <si>
    <t>103</t>
  </si>
  <si>
    <t>Asegurar la participacion plena y efectiva de las mujeres y la igualdad de oportunidades de liderazgo a todos los niveles decisorios en la vida politica, economica y publica</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</si>
  <si>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</si>
  <si>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En las ultimas decadas en la Ciudad de Mexico se han acelerado los procesos de segregacion socio-territorial que fragmentan la metropoli y polarizan las condiciones de salud y de atencion a la salud. La segregacion y la inversion insuficiente en infraestructura se combinan negativamente e impactan la calidad de vida de los habitantes y producen un desface entre las necesidades de los 9.2 millones de habitantes, de los cuales 4.2 millones no cuentan con seguridad social laboral, lo cual genera dificultades para el acceso a servicios basicos de salud al 45.7 porciento de la poblacion de la Ciudad. Actualmente las unidades hospitalarias en la Ciudad de Mexico estan geograficamente distribuidas de manera desigual, concentrandose sobre todo en la parte central de la misma. Esto responde a los modelos de atencion generados en los años 80, en donde mayoritariamente residia la poblacion. A esta situacion se agrega que la gran parte de la poblacion de bajos ingresos residen en zonas no centricas de la ciudad, generando altos costos de tiempo y dinero. Adicionalmente las unidades de salud representan rezagos en mantenimiento y equipo, provocando en conjunto que los recursos para la atencion de la salud se vean insuficientes desembocando en la prevalencia de enfermedades cronicas y degenerativas, el aumento de la morbilidad y condiciones epidemiologicas desfavorables presentes en caso cualquier edad. Ante estas circunstancias se desarrollan sistemas, esquemas y servicios para su atencion y tratamiento. De manera primordial se pone enfasis en la prevencion, para anticipar la instalacion de problemas de salud y, asi evitar que se colapsen los sistemas de salud publica a causa de la demanda y costos crecientes. El Gobierno de la Ciudad de Mexico a traves de la Secretaria de Salud fomenta los correctos habitos para lograr tener una vida saludable como lo son la higiene, la sana alimentacion y acudir a consultas periodicas para la detencion oportuna de enfermedades. Sumado a un enfoque integral con perspectiva de genero y en coordinacion operativa con las distintas instancias gubernamentales, no gubernamentales y de la sociedad civil, para generar una atencion integral a la salud.</t>
  </si>
  <si>
    <t>Garantizar el derecho efectivo a la salud de las personas que no tienen seguridad social y establecer coordinacion con los servicios de salud federales, para fortalecer el sistema publico de salud universal, integral, incluyente, equitativo y solidario que contribuye a mejorar la calidad de vida y la reduccion de riesgos a la salud.</t>
  </si>
  <si>
    <t>Prestacion de servicios medicos generales</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</si>
  <si>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</si>
  <si>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062</t>
  </si>
  <si>
    <t>Prevencion de la violencia y combate a la discriminacion</t>
  </si>
  <si>
    <t>020</t>
  </si>
  <si>
    <t>Atencion medica integral</t>
  </si>
  <si>
    <t>315</t>
  </si>
  <si>
    <t>Operar con profesionalismo, honradez y calidad las politicas, programas y proyectos para a proteccion contra riesgos sanitarios, derivado de la exposicion a factores fisicos, quimicos, biologicos, ambientales y laborales.</t>
  </si>
  <si>
    <t>Construirse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materia logrando el reconocimiento y confianza de los ciudadanos.</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</si>
  <si>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</si>
  <si>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Llevar a cabo la regulacion sanitaria respecto de las actividades, productos y servicios de la Ciudad de Mexico y con el objeto de disminuir o minimizar los riesgos sanitarios a los que esta expuesta la poblacion por diversos factores, sean quimicos, fisicos, biologicos o ambientales.</t>
  </si>
  <si>
    <t>088</t>
  </si>
  <si>
    <t>Regulacion, control, proteccion y vigilancia de riesgos sanitarios</t>
  </si>
  <si>
    <t>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t>
  </si>
  <si>
    <t>Fortalecer el Instituto para la Atencion y Prevencion de las Adicciones y los programas de atencion en particular para fomentar el cuidado de su propia salud a los adolescentes y jovenes que habitan en la Ciudad de Mexico por medio de la generacion de acciones que fomenten la informacion, educacion y consecuencias de diversas drogas y sustancias, asi como programas de atencion a la salud mental. Fomentando el cuidado de su propia salud.</t>
  </si>
  <si>
    <t>Reducir el uso, el abuso y la dependencia de sustancias psicoactivas, mediante el desarrollo de politicas publicas y de programas sociales a traves del diseño de proyectos de investigacion, prevencion, tratamiento rehabilitacion e integracion social, impulsando la participacion de los sectores publicos, social y privado, para contribuir a elevar el nivel de salud y el desarrollo humano de los habitantes de la Ciudad de Mexico.</t>
  </si>
  <si>
    <t>Participacion para una vida saludable</t>
  </si>
  <si>
    <t>Fortalecer la prevencion y el tratamiento del abuso de sustancias adictivas, incluido el uso indebido de estupefacientes y el consumo nocivo de alcohol</t>
  </si>
  <si>
    <t>010</t>
  </si>
  <si>
    <t>Acciones en materia de prevencion y atencion de adicciones</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</si>
  <si>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</si>
  <si>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</si>
  <si>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Servicios de Salud de la Ciudad de Mexico brinda atencion medica a cuatro millones de habitantes, que son aquellos que no tienen seguridad social de manera gratuita sin discriminacion o rechazos en ningun servicio para la atencion medica y prevencion de enfermedades para asi lograr la mejorar de la calidad de vida y reducir los riesgos a la salud.</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</si>
  <si>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</si>
  <si>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Construir un gobierno cercano y sensible a las necesidades y demandas de las y los habitantes de Alvaro Obregon. Un gobierno innovador y de resultados, comprometido con la rendicion de cuentas, que se conduzca con transparencia y combata la corrupcion.</t>
  </si>
  <si>
    <t>Hacer de la Alcaldia Alvaro Obregon un entorno seguro, con acceso a servicios publicos eficientes; atractivo para la inversion, la creacion de empleos y el desarrollo economico y social, donde las mujeres se sientan seguras y cuenten con oportunidades de crecimiento. Esto, por medio de un gobierno eficiente, transparente y honesto que mejore la calidad de vida de sus residentes, construyendo sinergias y esquemas de cooperacion y colaboracion con diversos actores privados, de la sociedad civil y con organismos internacionales.</t>
  </si>
  <si>
    <t>Alvaro Obregon es la tercera alcaldia mas poblada de la Ciudad de Mexico, con 759 mil 137 habitantes. De ellos, dos tercios viven en condiciones de vulnerabilidad. Mas del 50% enfrenta alguna carencia social y mas del 35% tiene un ingreso inferior a la linea bienestar. Derivado de lo anterior, el desarrollo de la demarcacion se ha dado de manera heterogenea, dependiendo del contexto social, economico y demografico de sus habitantes, lo cual ha generado la existencia de profundos contrastes que requieren de politicas publicas solidas que los disminuyan. La desigualdad de oportunidades, la pobreza y vulnerabilidad, e incluso los altos niveles de violencia y delincuencia se presentan en diversas zonas del territorio, generando una situacion de polarizacion que impacta negativamente el bienestar de las diferentes comunidades. En materia de genero, el 52.4% de la poblacion son mujeres y ellas encabezan el 24% de los hogares de la demarcacion, por lo que implementar un programa de gobierno con perspectiva de genero que garantice su seguridad y promueva su educacion, empoderamiento y desarrollo pleno es fundamental. En terminos territoriales, Alvaro Obregon ocupa una superficie de 96.03 kilometros cuadrados y 24% de su territorio es suelo de conservacion. En la alcaldia se ubican siete sistemas de barrancas con una longitud aproximada de 142 kilometros lineales, de los cuales 100 estan habitados. Uno de los problemas mas relevantes de estos sistemas es la contaminacion, que prevalece en el 95% de su extension total. Aunado a lo anterior, se estima que un 60% del suelo habitado es minado, debido a la extraccion de materiales petreos que tuvo lugar durante el siglo pasado, lo que ha generado la aparicion de taludes y socavones que constituyen un gran riesgo para la poblacion. En lo que a la economia de la alcaldia se refiere, existen mas de 26 mil unidades economicas, 24 mil de ellas, debidamente registradas y 2 mil de caracter informal. No obstante, se estima que derivado de la pandemia, el 10% de esas unidades se vieron obligadas a cerrar. Entre los temas que mas preocupan a las y los habitantes de Alvaro Obregon destacan la inseguridad; los servicios publicos deficientes, principalmente aquellos relacionados con fugas y falta de agua, alumbrado publico, baches, y tiraderos irregulares de basura y cascajo. Los casi 900 kilometros de red de agua potable y casi mil 500 kilometros de red de drenaje, datan de aproximadamente 50 años por lo que han excedido su vida util. La falta de mantenimiento y la alta presion que se presenta en las lineas provoca fugas y falta de agua en diversas unidades territoriales, asi como movimientos de suelo y colapso en las redes de drenaje. Se estima que, de las 72 mil luminarias existentes en la alcaldia, alrededor de 15 mil se encuentran apagadas o requieren mantenimiento. Por otro lado, existen 35 mil toneladas de cascajo almacenadas en espacios irregulares sin que se cuente, hasta la fecha, con un lugar de disposicion final, ademas de que diariamente los vecinos tiran alrededor de 30 m3 de este material. El 100 por ciento de los espacios publicos que se encuentran en la alcaldia se encuentran deteriorados y vandalizados, por lo que es necesario recuperarlos para que los vecinos puedan contar con espacios de recreacion y esparcimiento El 100 por ciento de los espacios publicos que se encuentran en la alcaldia se encuentran deteriorados y vandalizados, por lo que es necesario recuperarlos para que los vecinos puedan contar con espacios de recreacion y esparcimiento A esto se suma la crisis economica derivada de la pandemia que ha provocado la disminucion del nivel de ingreso de las familias, ante la falta de empleo y ahorros. La reactivacion economica debe ser una prioridad para la presente administracion, a traves de apoyos a empresas y trabajadores, asi como el fortalecimiento de las cadenas productivas. Respecto a la seguridad, segun datos de la FGJCDMX, la alcaldia se ubica entre las cinco con mayor incidencia delictiva, por lo que es necesario implementar una politica integral de combate frontal al delito. En materia social, es imprescindible generar programas que mejoren la calidad de vida de los residentes y sus familias. De manera prioritaria se buscara incidir en el fortalecimiento y desarrollo de las mujeres, mediante acciones que les permitan aumentar sus ingresos, incorporarse al mercado laboral y vivir sin violencia. Finalmente, Alvaro Obregon buscara construir un gobierno abierto, eficiente y aliado de la ciudadania, con esquemas modernos de comunicacion y respuesta a las demandas mas sentidas de la poblacion que habita en la demarcacion.</t>
  </si>
  <si>
    <t>Instrumentar politicas publicas que promuevan el desarrollo humano integral de las y los habitantes de la Alcaldia, mejoren la seguridad ciudadana, los servicios publicos y el desarrollo economico sostenible, que garanticen el rescate de espacios publicos, el cuidado del medio ambiente, la seguridad y el desarrollo pleno de las mujeres. Priorizar el maximo desarrollo de las mujeres y las niñas estableciendo la igualdad sustantiva entre las mujeres y los hombres de Alvaro Obregon.</t>
  </si>
  <si>
    <t>Alcaldia Alvaro Obregon</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</si>
  <si>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</si>
  <si>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Ser una Alcaldia que ofrezca soluciones con una gestion transparente, dando prioridad a la ciudadania y a su participacion, optimizando a los servicios publicos y capaces de crear un impulso a su zona industrial.</t>
  </si>
  <si>
    <t>Compromiso de velar y hacer valer los derechos de los ciudadanos en la Alcaldia Benito Juarez, con esquema de gobernanza abierta, donde la autoridad, las ciudadanas y los ciudadanos participen de las acciones, en pro de una mejor calidad de vida de sus habitantes; fortaleciendo las condiciones de seguridad, desarrollo urbano, economico y bienestar, con un sistema de gobierno etico que privilegie el bien comun de la comunidad Juarense.</t>
  </si>
  <si>
    <t>Ser la primer Alcaldia con altos estandares en la presentacion de los servicios, a traves de un desarrollo incluyente, sostenido, dinamico, participativo, transparente e innovador que reduzcan sustancialmente sus brechas sociales en su gestion publica.</t>
  </si>
  <si>
    <t>En Benito Juarez, sus administraciones se han esforzado al maximo porque las condiciones y oportunidades sean posibles en beneficio de la calidad de vida de sus habitantes, lo que hemos conseguido gradualmente. Estamos conscientes de que la poblacion urbana, en su mayoria esta privada o limitada en virtud de sus caracteristicas economicas, sociales, culturales, etnicas, de genero y edad para satisfacer sus mas elementales necesidades y derechos, no obstante, en Benito Juarez, a pesar de tales limitaciones hemos generado acciones positivas con resultados satisfactorios a favor de los habitantes, siempre con miras en el respeto de sus derechos y satisfaccion de sus necesidades.</t>
  </si>
  <si>
    <t>Alcaldia Benito Juarez</t>
  </si>
  <si>
    <t>Que la Alcaldia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</si>
  <si>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</si>
  <si>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Garantizar el acceso a servicios publicos, la preservacion de espacios y vias publicas a traves de la atencion oportuna de las demandas ciudadanas, para contribuir a una convivencia armonica que fortalezca la habitabilidad de la Alcaldia.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Coadyuvar para reducir la incidencia delictiva de los cinco delitos numericamente mas significativos en la Alcaldia, bajo un esquema sustentado en la coordinacion, la legalidad y la transparencia.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t>
  </si>
  <si>
    <t>Diseñar politicas publicas enfocadas a la preservacion del medio ambiente a traves de la implementacion de programas que permitan la mejora de la calidad de vida; proporcionar servicios de calidad conforme a los compromisos adquiridos, asegurando una disminucion en el rezago social que le permita a la ciudadania una mejor calidad de vida; coordinar permanentemente los programas de desarrollo social enfocados a la educacion, atencion a la infancia, al adulto mayor y las mujeres, el cuidado a la salud y fomento a la educacion fisica y el deporte, para mejorar la condicion de vida de los habitantes y lograr espacios libres de violencia; lograr continuamente una eficiente administracion de recursos humanos, materiales y financieros, sustentada en estandares de desempeño para que el logro de los objetivos institucionales se lleve a cabo de manera optima, con transparencia y rendicion de cuentas; y garantizar la preservacion de los recursos naturales en suelo urbano y suelo de conservacion.</t>
  </si>
  <si>
    <t>Mejorar la calidad de vida de quienes habitan, trabajan y visitan la Alcaldia Miguel Hidalgo, a traves de un gobierno profesional empeñado en servir y hacer bien las cosas, con base en principios de etica publica.</t>
  </si>
  <si>
    <t>Somos una alcaldia en armonia, modelo de comunidad solidaria y sostenible, promotora de oportunidades para todas las personas, especialmente las mujeres y los grupos de atencion prioritaria.</t>
  </si>
  <si>
    <t>La Alcaldia Miguel Hidalgo presenta un panorama de problematicas que requieren de una accion coordinada y estrategica de los diversos niveles de gobierno y organismos internacionales a fin de dar solucion a las necesidades de la poblacion como sujetos de derecho, a partir de los diversos instrumentos de planeacion en sus diversas escalas y ambitos armonizados a nivel internacional, regional, subnacional y local, a saber: los Objetivos de Desarrollo Sostenible, el Plan Nacional de Desarrollo, el Nueva Agenda Urbana, el Plan Nacional de Desarrollo, el Plan General de Desarrollo de la Ciudad de Mexico, el Programa de Gobierno de la Ciudad de Mexico y el Plan Estrategico de la Alcaldia que se ha propuesto resolver dichas problematicas a traves de sus 5 ejes: Espacio Publico, Seguridad, Gobierno Abierto, Reactivacion Economica y Desarrollo Social. De acuerdo con los datos del Censo de Poblacion y Vivienda 2020 del INEGI, en Miguel Hidalgo viven 414,470 personas. Esta cifra equivale al 4.5% de la poblacion de la Ciudad de Mexico, siendo la undecima demarcacion mas poblada de la entidad; 219,003 son mujeres (52.8%) y 195,467 hombres (47.1%). Viven en la demarcacion 25,905 personas menores de 5 años, 55,609 entre 5 y 17 años, mientras que hay 332,956 mayores de 18 años. Del total de habitantes 6,119 personas viven en un hogar censal indigena, las cuales representan el 1.4% de la poblacion de Miguel Hidalgo. La poblacion que se considera afromexicana o afrodescendiente es de 11,262 personas, de las cuales 2.7% de la poblacion total. Existen 17,769 son personas con discapacidad, representando el 4.2% de la poblacion. Entre las discapacidades mas frecuentes en la demarcacion estan: caminar, subir o bajar (9,348 o 2.2%), ver, aun usando lentes (7,184 o 1.7%), oir, aun usando un aparato auditivo (4,260 o 1.0%). Respecto a la poblacion con limitacion, hay 46,381 personas, equivalente al 11.1% de la poblacion total. Sobre las limitaciones, la mas frecuente es para ver, aun usando lentes (29,406 o 7.0%), seguida de caminar, subir o bajar (15,067 o 3.6%), y no oir, aun usando aparato auditivo (10,972 o 2.6%). El grado de escolaridad en Miguel Hidalgo es de 13.1 años. Esta demarcacion tiene el lugar 5 de 15 en esta variable. Hay 2,598 personas de 15 años o mayores que no saben leer ni escribir (0.7% de la poblacion de esta edad). 79.1% de la poblacion tiene afiliacion a algun servicio de salud, lo cual equivale a 328,032 personas. El principal servicio de salud es el IMSS, que da cobertura a 195,090 personas (47.0%), seguido de los servicios privados a 71,102 (17.1%), el ISSSTE a 39,449 (9.5%) y el INSABI a 22,295 (5.3%).</t>
  </si>
  <si>
    <t>Garantizar el mejoramiento de las condiciones en la calidad de vida a traves de la dignificacion de los espacios publicos de la alcaldia, la promocion de gobierno transparente, democratico, plural y etico; la creacion y obtencion de empleos promoviendo la economia, priorizando a mujeres; y la implementacion de diversas acciones poniendo en el centro la atencion a las desigualdades que afectan a las mujeres.</t>
  </si>
  <si>
    <t>Alcaldia Miguel Hidalgo</t>
  </si>
  <si>
    <t>Milpa Alta es la Alcaldia lider en la Ciudad de Mexico y referente de gobiernos locales en el pais por su economia sostenible, la cual contribuye de forma sustantiva a la disminucion de carencias de las personas mas vulnerables a partir de fomentar su bienestar mediante la provision de bienes y servicios publicos, asi como de propiciar un ambiente para el goce de los derechos de todas y todos, fortaleciendo sus capacidades para una vida digna.</t>
  </si>
  <si>
    <t>Alcaldia Milpa Alta</t>
  </si>
  <si>
    <t>Definir y coordinar la politica economica de la Ciudad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t>
  </si>
  <si>
    <t>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t>
  </si>
  <si>
    <t>Mejorar la competitividad y el ambiente de negocios, con el fin de impulsar el crecimiento de las empresas, la creacion de empleos y con esto el desarrollo de la Ciudad de Mexico.</t>
  </si>
  <si>
    <t>Crecimiento y desarrollo sustentable</t>
  </si>
  <si>
    <t>Energia asequible y no contaminante</t>
  </si>
  <si>
    <t>De aqui a 2030, aumentar considerablemente la proporcion de energia renovable en el conjunto de fuentes energeticas</t>
  </si>
  <si>
    <t>Mejorar los canales de abasto, comercio y distribucion</t>
  </si>
  <si>
    <t>148</t>
  </si>
  <si>
    <t>Apoyos para la mejora de los canales de abasto</t>
  </si>
  <si>
    <t>147</t>
  </si>
  <si>
    <t>Registro de establecimiento mercantiles</t>
  </si>
  <si>
    <t>030</t>
  </si>
  <si>
    <t>Establecer relaciones comerciales para la venta, recuperacion de espacios y cartera, transmision de propiedad que impulsen el desarrollo economico de la Ciudad de Mexico finiquitando las obligaciones pendientes y a cargo derivadas del proceso de extincion.</t>
  </si>
  <si>
    <t>Concluir el proceso de extincion del Fondo de Desarrollo Economico del Distrito Federal al haber vendido todos los espacios disponibles y haber recuperado la totalidad de la cartera generada.</t>
  </si>
  <si>
    <t>En la Ciudad de Mexico existen obligaciones pendientes a favor y/o a cargo del proceso de extincion mediante la operacion de las transacciones producto de la comercializacion de espacios, tramites producto de la extincion de diversos Fideicomisos Subsidiarios y gestiones de escrituracion de locales comerciales con los Fideicomisos Subsidiarios, que, en su conjunto generan acciones a considerar para el desarrollo economico de la capital.</t>
  </si>
  <si>
    <t>Administrar los bienes inmuebles que formen parte del patrimonio del fideicomiso. Realizar los actos juridicos que tiendan a la enajenacion de bienes inmuebles de su patrimonio o a la percepcion de contraprestaciones por el otorgamiento temporal de uso, goce y disfrute de los mismos.</t>
  </si>
  <si>
    <t>039</t>
  </si>
  <si>
    <t>Financiamiento y creditos</t>
  </si>
  <si>
    <t>Impulsar el desarrollo economico y social de la Ciudad de Mexico, a traves del otorgamiento de servicios financieros y no financieros, que incetiven la formacion y/o consolidacion de empresas, asi como, se promuevan alternativas de autoempleo a traves del desarrollo de actividades productivas para nuestra poblacion objetivo.</t>
  </si>
  <si>
    <t>Ser una institucion referente en la Ciudad de Mexico, en ofrecer alternativas de financiamiento, asesoria integral, capacitacion y asistencia tecnica de calidad, para la formacion y/o consolidacion de empresas, asi como, para la generacion de opciones de autoempleo de la poblacion objetivo.</t>
  </si>
  <si>
    <t>Los trabajos de simplificacion de normas y procedimientos para la apertura de nuevas empresas no han dado resultados, pues la ciudad ocupa el penultimo lugar nacional en facilidad para hacer negocios. A una normatividad inadecuada se suma el acceso insuficiente al credito, solo 29.4% de la poblacion de 18 a 70 años de la Zona Metropolitana del Valle de Mexico cuenta con un credito formal, cobertura por debajo de 39.7% de la region Noroeste y de 39.1% de la Region Noreste. En la ZMVM solo 5.5% tiene un credito personal, el nivel mas bajo del pais. La Region Occidente y el Bajio, presentan la cobertura mas alta con 10.7 por ciento.</t>
  </si>
  <si>
    <t>Promover la formulacion y consolidacion de proyectos de negocio que tengan como proposito el desarrollo de actividades productivas para el autoempleo, a traves del otorgamiento de servicios financieros y no financieros.</t>
  </si>
  <si>
    <t>Apoyo a la micro y pequeña empresa</t>
  </si>
  <si>
    <t>Formular, ejecutar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</si>
  <si>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impulsando politicas ambientales de caracter metropolitano y planificando con una perspectiva de corto, mediano y largo plazo; contribuyendo a los esfuerzos globales de mitigacion y adaptacion al cambio climatico; garantizando el escrutinio publico sobre el diseño, ejecucion y evaluacion de la politica ambiental y los mecanismos institucionales de promocion de la participacion de la ciudadana mediante una gestion transparente que considere las necesidades que la ciudadania plantea a las autoridades de la Secretaria del Medio Ambiente.</t>
  </si>
  <si>
    <t>Atender el deterioro ambiental debido a patrones de urbanizacion, consumo y produccion que rebasan los umbrales de la sustentabilidad socioeconomica y ambiental de la ciudad, consecuencia de un modelo de desarrollo que considera que los recursos naturales son ilimitados y que no reconoce la importancia de su conservacion.</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</si>
  <si>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</si>
  <si>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113</t>
  </si>
  <si>
    <t>Monitoreo atmosferico y emisiones de otros contaminantes</t>
  </si>
  <si>
    <t>Accion por el clima</t>
  </si>
  <si>
    <t>Proteccion del medio ambiente y recursos naturales</t>
  </si>
  <si>
    <t>Adoptar medidas urgentes y significativas para reducir la degradacion de los habitats naturales, detener la perdida de la diversidad biologica y, para 2020, proteger las especies amenazadas y evitar su extincion</t>
  </si>
  <si>
    <t>118</t>
  </si>
  <si>
    <t>Operacion y administracion de zoologicos</t>
  </si>
  <si>
    <t>081</t>
  </si>
  <si>
    <t>217</t>
  </si>
  <si>
    <t>Regulacion y vigilancia ambiental</t>
  </si>
  <si>
    <t>Desarrollar con base a la etica, la ciencia y el derecho, una cultura de respeto y convivencia adecuada con las diferentes especies animales, a traves de un gobierno abierto y transparente.</t>
  </si>
  <si>
    <t>Lograr un equilibrio en la interaccion entre humanos, animales y ambiente desde la prespectiva de cuidado en la salud y bienestar animal.</t>
  </si>
  <si>
    <t>Otorgar trato digno y respetuoso a los animales, cumplir con la obligacion juridica de respetar a su vida e integridad, asi como considerarlos moralmente al ser reconocidos como seres sintientes. La importancia de la relacion de los animales con el ambiente y la salud publica es fundamental junto con el desarrollo de estrategias para promover una coexistencia armonica entre la poblacion humana, los animales domesticos y los silvestres. De acuerdo con datos del Instituto Nacional de Geografia e Informatica (INEGI), Mexico ocupa el tercer lugar en maltrato animal y el primero de perros sin hogar en America Latina, ademas que existen 23 millones de mascotas de las cuales el 70% de perros y gatos se encuentran abandonados. Durante la pandemia el abandono aumento en 15%, de ese total 55% de esos animales fueron abandonados porque su dueño ya no los querian. En la Ciudad de Mexico de 2002 a 2022 se han recibido un total de 16,051 denuncias por maltrato animal, y de ese total 13,218 se han registrado en los ultimos 6 años, lo que equivale al 82% del total de las denuncias. Lo anterior muestra que existe una problematica grave sobre el maltrato animal, lo que hace evidente la falta de una cultura de respeto y convivencia con los animales.</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</si>
  <si>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</si>
  <si>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092</t>
  </si>
  <si>
    <t>Restauracion del equilibrio ecologico, conservacion de areas naturales protegidas y fomento a la produccion agroecologica</t>
  </si>
  <si>
    <t>Para 2020, promover la gestion sostenible de todos los tipos de bosques, poner fin a la deforestacion, recuperar los bosques degradados e incrementar la forestacion y la reforestacion a nivel mundial</t>
  </si>
  <si>
    <t>Sistemas de captacion de lluvia</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</si>
  <si>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</si>
  <si>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</si>
  <si>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El incumplimiento de la normatividad en materia ambiental, del ordenamiento territorial y de bienestar animal, debido a la falta de promocion y vigilancia de las disposiciones juridicas asi como la falta de disponibilidad de informacion actualizada, vulneran los derechos ambientales de los habitantes de la ciudad a disfrutar de un ambiente sano y un territorio ordenado, trayendo como consecuencia el deterioro de las condiciones ambientales y territoriales de la Ciudad de Mexico. En los ultimos 20 años, el mayor numero de denuncias recibidas por la PAOT fueron: maltrato animal, construcciones irregulares, contravencion del uso del suelo y ruido. De 2019 a la fecha, se han recibido mas de 20 mil denuncias, lo cual hace evidente que las violaciones a las disposiciones juridicas van en aumento, y es necesario la vigilancia para evitar hechos que generen desequilibrios ecologicos o daños ambientales.</t>
  </si>
  <si>
    <t>Contribuir a la restauracion de las condiciones ambientales que posibiliten el derecho los habitantes de la Ciudad de Mexico a un ambiente adecuado para su desarrollo, salud y bienestar, a traves de la promocion, vigilancia y cumplimiento de las disposiciones juridicas ambientales, del ordenamiento territorial y de proteccion animal.</t>
  </si>
  <si>
    <t>293</t>
  </si>
  <si>
    <t>Promocion y vigilancia de la aplicacion de las disposiciones juridicas en materia ambiental, de ordenamiento territorial y de proteccion y bienestar animal</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</si>
  <si>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y garantizando la prestacion de todos los servicios publicos en coordinacion con las alcaldias de una forma equitativa, conforme al marco normativo vigente y la rendicion de cuentas para el bienestar de la ciudadania.</t>
  </si>
  <si>
    <t>Que la Secretaria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</si>
  <si>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La Ciudad de Mexico ha tenido en los ultimos años un crecimiento acelerado de edificaciones para vivienda, oficinas y centros comerciales, que no ha sido acompañado por servicios y espacios publicos dignos, ni por infraestructura para la movilidad. El esquema de crecimiento se ha basado en un proyecto inmobiliario no inclusivo con todos los sectores de la sociedad, haciendo del acceso a la vivienda, la movilidad y el uso de los espacios publicos un obstaculo para el desarrollo social, economico y cultural de la ciudadania. Los procesos de urbanizacion excluyente han acelerado la ocupacion de suelo en zonas de riesgo y en asentamientos irregulares sobre el suelo de conservacion.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y democratica que garantice la sustentabilidad y el derecho a la ciudad de todas y todos.</t>
  </si>
  <si>
    <t>Promover un desarrollo urbano incluyente que disminuya las grandes desigualdades fomente la vivienda social y el espacio publico. A traves de diferentes acciones como construccion y mantenimiento de la infraestructura del transporte para reducir los tiempos de traslado de la poblacion, contar con ciclovias en buen estado y adecuadas, generando un espacio para la interconexion ciudadana, infraestructura vial y servicio de alumbrado publico adecuado y funcional, creacion de un sistema de infraestructura verde que reconstruya paulatinamente la red ecologica de la ciudad con un enfasis en corredores de polinizacion, promocion del manejo sustentable de los residuos solidos de la ciudad, ampliar la cobertura de espacios culturales para la poblacion en general, conservar los edificios publicos en optimas condiciones estructurales para brindar seguridad y un medio ambiente agradable, y crear espacios educativos para la poblacion juvenil que coadyuve a brindar una educacion de calidad.</t>
  </si>
  <si>
    <t>Recoleccion, tratamiento y disposicion final de desechos solidos y peligrosos</t>
  </si>
  <si>
    <t>Produccion y consumo responsables</t>
  </si>
  <si>
    <t>024</t>
  </si>
  <si>
    <t>Construccion y supervision de infraestructura publica</t>
  </si>
  <si>
    <t>Construccion</t>
  </si>
  <si>
    <t>Producir y comercializar Mezclas Asfalticas, asi como brindar servicios que satisfagan las necesidades y requerimientos de las dependencias del Gobierno de la Ciudad de Mexico y a particulares, para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</si>
  <si>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Ser una unidad industrial reconocida por la calidad en la produccion de sus mezclas asfalticas y los servicios que proporciona, usando tecnologia de punta y capital humano competitivo y comprometida con el medio ambiente.</t>
  </si>
  <si>
    <t>La Ciudad de Mexico al ser una de las capitales con mas movimiento de America Latina, exige obras viales que garanticen el libre transito e incluyan las diferentes formas de movilidad, tanto el transporte, los vehiculos particulares, las bicicletas y a pie. Las vialidades de la Ciudad de Mexico frecuentemente tienen deterioros y desgaste, aunado a los cambios meteorologicos y que conllevan a la necesidad de mantenimiento constante. La infraestructura actual no es muy amigable con peatones y ciclistas, lo cual genera serios problemas de seguridad vial e inequidad en tiempos de traslado y condiciones de viaje. La Ciudad de Mexico cuenta con un area de 1,485 km2 y presenta un indice de congestion vial de 66%. De acuerdo con lo anterior los habitantes de la ciudad necesitan superficies de rodamiento optimas en vialidades, accesibilidad a vialidades, disminuir tiempos de traslado, cuidar la integridad de las personas que utilizan los distintos sistemas de transporte al moverse de manera segura.</t>
  </si>
  <si>
    <t>Producir mezcla asfaltica con los estandares de calidad establecidos para las obras viales de las alcaldias y dependencias en beneficio de la poblacion de la Ciudad para incrementar la accesibilidad, disminuir los tiempos de traslado y garantizar viajes comodos y seguros para toda la ciudadania, llevando a cabo procesos productivos innovadores amigables con el medio ambiente y que permitan el sano desarrollo de los habitantes en las comunidades circundantes.</t>
  </si>
  <si>
    <t>Manufacturas</t>
  </si>
  <si>
    <t>070</t>
  </si>
  <si>
    <t>Produccion y comercializacion de mezcla asfaltica para la rehabilitacion de las vias primarias y secundarias</t>
  </si>
  <si>
    <t>De aqui a 2030, modernizar la infraestructura y reconvertir las industrias para que sean sostenibles, utilizando los recursos con mayor eficacia y promoviendo la adopcion de tecnologias y procesos industriales limpios y ambientalmente racionales, y logrando que todos los paises tomen medidas de acuerdo con sus capacidades respectivas</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</si>
  <si>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</si>
  <si>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</si>
  <si>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</si>
  <si>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Derecho a la educacion</t>
  </si>
  <si>
    <t>041</t>
  </si>
  <si>
    <t>Actuar como un organo rector del Gobierno de la Ciudad de Mexico, en materia de Seguridad Estructural de las edificaciones de la Ciudad de Mexico, con el proposito de disminuir los riesgos ante situaciones de emergencias y desastres que puedan afectar a la poblacion.</t>
  </si>
  <si>
    <t>Ser un organo rector de la administracion publica de la Ciudad de Mexico, que promueve el cumplimiento de la normatividad en materia de seguridad estructural de las edificaciones de la Ciudad de Mexico, mediante elaboracion de dictamenes tecnicos, asegurar la disponibilidad y vialidad tecnologica el Sistema de Alerta Sismica y la Red Acelerografica de la Ciudad de Mexico, asi mismo, convenir con Instituciones de Investigacion y organos Colegiados sobre la realizacion de investigaciones, estudios y proyectos de innovacion en materia de seguridad estructural, con el proposito de disminuir los riesgos ante situaciones de emergencias y desastres que puedan afectar a la poblacion en general de la Ciudad de Mexico.</t>
  </si>
  <si>
    <t>Garantizar el cumplimiento de la normatividad aplicable en materia de Seguridad Estructural y contribuir en la construccion de una ciudad mas segura, mas humana, sostenible y resiliente ante el riesgo de desastres.</t>
  </si>
  <si>
    <t>145</t>
  </si>
  <si>
    <t>Estudios, revisiones y dictamenes relacionados con la seguridad estructural</t>
  </si>
  <si>
    <t>11.b</t>
  </si>
  <si>
    <t>De aqui a 2020, aumentar considerablemente el numero de ciudades y asentamientos humanos que adoptan e implementan politicas y planes integrados para promover la inclusion, el uso eficiente de los recursos, la mitigacion del cambio climatico y la adaptacion a el y la resiliencia ante los desastres, y desarrollar y poner en practica, en consonancia con el Marco de Sendai para la Reduccion del Riesgo de Desastres 2015-2030, la gestion integral de los riesgos de desastre a todos los niveles</t>
  </si>
  <si>
    <t>La Ciudad de Mexico es el nucleo de la Zona Metropolitana del Valle de Mexico, la cual se ha desarrollado bajo la dinamica de procesos sociales, economicos, politicos y culturales con diferentes condicionamientos geograficos y ambientales que han influido en su crecimiento fisico y funcional, asimismo, es sede de los poderes federales, en donde habitan 9,209,944 personas, de las cuales 4,805,017 son mujeres y 4,404,927 son hombres. El Censo de Poblacion y Vivienda (INEGI) 2020, indica que la poblacion de niñas, niños y adolescentes en la Ciudad de Mexico es de 2,303 (miles personas), numero de jovenes de la ciudad 5,415 (miles personas) y 1,491 (miles personas) pertenecen al grupo etario de adultos mayores. De acuerdo con el Consejo de Evaluacion de la Ciudad de Mexico, a traves del Metodo de Medicion Integrada de la Pobreza (MMIP) se evaluan los derechos economicos y sociales, por medio de tres dimensiones que son; ingresos, tiempo y acceso a necesidades basicas. Los datos arrojan que en el 2020 el 58.8% de la poblacion se encontraba en pobreza multidimensional, mientras que el 14.3% tenia un grado de satisfaccion de sus necesidades minimas, el 20% se consideraba clase media y solo el 6% pertenecia a la clase alta. En ese sentido, de la poblacion total se desprenden los grupos de atencion prioritaria que, por circunstancias de pobreza, origen etnico, estado de salud, edad, genero, discapacidad, violencia, delincuencia, adicciones, desercion escolar, embarazos no planeados, carencia de educacion sexual y reproductiva, inestabilidad economica, discriminacion, exclusion y criminalizacion, se encuentran en una situacion de mayor indefension para hacer frente a los problemas que plantea la vida y no cuentan con los recursos necesarios para satisfacer sus necesidades basicas. En el censo de poblacion del INEGI 2020 se identifico que en la Ciudad de Mexico el 5.36% de la poblacion total de la entidad tiene alguna discapacidad, el 3.2% de la poblacion pertenece a la comunidad LGBTTTI, el 1.14% pertenecen a las personas migrantes y aproximadamente 0.010% equivale a las personas que se encuentran en situacion de calle, el 4.3% corresponde a personas que hablan alguna lengua indigena y segun datos de la Encuesta Nacional de Ocupacion y Empleo (ENOE), al segundo trimestre del 2021 en la Ciudad de Mexico el 13% de las personas jovenes se encuentran desocupadas. A tal efecto, el aumento de las condiciones de abandono social y desigualad en los grupos de atencion prioritaria que habitan y transitan en la Ciudad de Mexico es generado por diversas pausas entre las que destacan la fragmentacion de redes de apoyo familiar y comunitario, la discriminacion por discapacidad, identidad genero u otros, el reducido acceso a programas y servicios asistenciales de calidad que brinda el Gobierno, el rezago social y limitantes como la vulneracion de los derechos humanos, asi como la existencia de modelos de atencion social obsoletos y el desgaste de la cohesion social, e incipientes herramientas psicoemocionales para una vida digna. Con la finalidad de combatir las condiciones de vulnerabilidad planteadas, la Secretaria de Inclusion y Bienestar Social de la Ciudad de Mexico, otorga una red de servicios para la inclusion y desarrollo social, como la alimentacion, promocion de la equidad, recreacion, informacion social y servicios sociales comunitarios.</t>
  </si>
  <si>
    <t>Personas en situacion de calle</t>
  </si>
  <si>
    <t>Fortalecimiento de la cohesion social</t>
  </si>
  <si>
    <t>Atencion a adultos mayores</t>
  </si>
  <si>
    <t>Diseñar difundir e instrumentar politicas y programas generales para el desarrollo social que coadyuven al mejoramiento de las condiciones de vida de la poblacion,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</si>
  <si>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Consolidar a la Ciudad de Mexico como la capital social del pais a traves de aplicar politicas publicas y programas sociales que permitan combatir la pobreza desigualdad y marginacion mejorar la alimentacion y generar mejores condiciones de vida para la poblacion a traves del ejercicio de los derechos humanos.</t>
  </si>
  <si>
    <t>302</t>
  </si>
  <si>
    <t>126</t>
  </si>
  <si>
    <t>Atencion social emergente</t>
  </si>
  <si>
    <t>301</t>
  </si>
  <si>
    <t>Acciones para la alimentacion y nutricion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</si>
  <si>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</si>
  <si>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Ser la institucion referente en la Ciudad de Mexico en la garantia del derecho a la igualdad a traves de la prevencion y eliminacion de todas las formas de discriminacion.</t>
  </si>
  <si>
    <t>La Ciudad de Mexico es el nucleo de la Zona Metropolitana del Valle de Mexico, la cual se ha desarrollado bajo la dinamica de procesos sociales, economicos, politicos y culturales con diferentes condicionamientos geograficos y ambientales que han influido en su crecimiento fisico y funcional, asimismo, es sede de los poderes federales, en donde habitan 9,209,944 personas, de las cuales 4,805,017 son mujeres y 4,404,927 son hombres. El Censo de Poblacion y Vivienda (INEGI) 2020, indica que la poblacion de niñas, niños y adolescentes en la Ciudad de Mexico es de 2,303 (miles personas), numero de jovenes de la ciudad 5,415 (miles personas) y 1,491 (miles personas) pertenecen al grupo etario de adultos mayores. De acuerdo con el Consejo de Evaluacion de la Ciudad de Mexico, a traves del Metodo de Medicion Integrada de la Pobreza (MMIP) se evaluan los derechos economicos y sociales, por medio de tres dimensiones que son; ingresos, tiempo y acceso a necesidades basicas. Los datos arrojan que en el 2020 el 58.8% de la poblacion se encontraba en pobreza multidimensional, mientras que el 14.3% tenia un grado de satisfaccion de sus necesidades minima, el 20% se consideraba clase media y solo el 6% pertenecia a la clase alta. En ese sentido, de la poblacion total se desprenden los grupos de atencion prioritaria que, por circunstancias de pobreza, origen etnico, estado de salud, edad, genero, discapacidad, violencia, delincuencia, adicciones, desercion escolar, embarazos no planeados, carencia de educacion sexual y reproductiva, inestabilidad economica, discriminacion, exclusion y criminalizacion, se encuentran en una situacion de mayor indefension para hacer frente a los problemas que plantea la vida y no cuentan con los recursos necesarios para satisfacer sus necesidades basicas. En el censo de poblacion del INEGI 2020 se identifico que en la Ciudad de Mexico el 5.36% de la poblacion total de la entidad tiene alguna discapacidad, el 3.2% de la poblacion pertenece a la comunidad LGBTTTI, el 1.14% pertenecen a las personas migrantes y aproximadamente 0.010% equivale a las personas que se encuentran en situacion de calle, el 4.3% corresponde a personas que hablan alguna lengua indigena y segun datos de la Encuesta Nacional de Ocupacion y Empleo (ENOE), al segundo trimestre del 2021 en la Ciudad de Mexico el 13% de las personas jovenes se encuentran desocupadas. A tal efecto, el aumento de las condiciones de abandono social y desigualad en los grupos de atencion prioritaria que habitan y transitan en la Ciudad de Mexico es generado por diversas causas entre las que destacan la fragmentacion de redes de apoyo familiar y comunitario, la discriminacion por discapacidad, identidad genero u otros, el reducido acceso a programas y servicios asistenciales de calidad que brinda el Gobierno, el rezago social y limitantes como la vulneracion de los derechos humanos, asi como la existencia de modelos de atencion social obsoletos y el desgaste de la cohesion social, e incipientes herramientas psicoemocionales para una vida digna. Con la finalidad de combatir las condiciones de vulnerabilidad planteadas, el Consejo para Prevenir y Eliminar la Discriminacion en la Ciudad de Mexico a traves del analisis y evaluacion de la politica publica, legislativa y los entes publicos, y la atencion a la ciudadania, realiza acciones para generar un cambio social a favor de la igualdad y la no discriminacion en los habitantes de la Ciudad de Mexico.</t>
  </si>
  <si>
    <t>La Ciudad de Mexico es el nucleo de la Zona Metropolitana del Valle de Mexico, la cual se ha desarrollado bajo la dinamica de procesos sociales, economicos, politicos y culturales con diferentes condicionamientos geograficos y ambientales que han influido en su crecimiento fisico y funcional, asimismo, es sede de los poderes federales, en donde habitan 9,209,944 personas, de las cuales 4,805,017 son mujeres y 4,404,927 son hombres. El Censo de Poblacion y Vivienda (INEGI) 2020, indica que la poblacion de niñas, niños y adolescentes en la Ciudad de Mexico es de 2,303 (miles personas), numero de jovenes de la ciudad 5,415 (miles personas) y 1,491 (miles personas) pertenecen al grupo etario de adultos mayores. De acuerdo con el Consejo de Evaluacion de la Ciudad de Mexico, a traves del Metodo de Medicion Integrada de la Pobreza (MMIP) se evaluan los derechos economicos y sociales, por medio de tres dimensiones que son; ingresos, tiempo y acceso a necesidades basicas. Los datos arrojan que en el 2020 el 58.8% de la poblacion se encontraba en pobreza multidimensional, mientras que el 14.3% tenia un grado de satisfaccion de sus necesidades minima, el 20% se consideraba clase media y solo el 6% pertenecia a la clase alta. En ese sentido, de la poblacion total se desprenden los grupos de atencion prioritaria que, por circunstancias de pobreza, origen etnico, estado de salud, edad, genero, discapacidad, violencia, delincuencia, adicciones, desercion escolar, embarazos no planeados, carencia de educacion sexual y reproductiva, inestabilidad economica, discriminacion, exclusion y criminalizacion, se encuentran en una situacion de mayor indefension para hacer frente a los problemas que plantea la vida y no cuentan con los recursos necesarios para satisfacer sus necesidades basicas. En el censo de poblacion del INEGI 2020 se identifico que en la Ciudad de Mexico el 5.36% de la poblacion total de la entidad tiene alguna discapacidad, el 3.2% de la poblacion pertenece a la comunidad LGBTTTI, el 1.14% pertenecen a las personas migrantes y aproximadamente 0.010% equivale a las personas que se encuentran en situacion de calle, el 4.3% corresponde a personas que hablan alguna lengua indigena y segun datos de la Encuesta Nacional de Ocupacion y Empleo (ENOE), al segundo trimestre del 2021 en la Ciudad de Mexico el 13% de las personas jovenes se encuentran desocupadas. A tal efecto, el aumento de las condiciones de abandono social y desigualad en los grupos de atencion prioritaria que habitan y transitan en la Ciudad de Mexico es generado por diversas causas entre las que destacan la fragmentacion de redes de apoyo familiar y comunitario, la discriminacion por discapacidad, identidad genero u otros, el reducido acceso a programas y servicios asistenciales de calidad que brinda el Gobierno, el rezago social y limitantes como la vulneracion de los derechos humanos, asi como la existencia de modelos de atencion social obsoletos y el desgaste de la cohesion social, e incipientes herramientas psicoemocionales para una vida digna. Con la finalidad de combatir las condiciones de vulnerabilidad planteadas, el Sistema para el Desarrollo Integral de la Familia, busca fortalecer y satisfacer las necesidades de asistencia social a traves de soluciones eficientes, de gran impacto que contribuyan al mejor desarrollo de las familias de la Ciudad de Mexico.</t>
  </si>
  <si>
    <t>017</t>
  </si>
  <si>
    <t>Atencion a grupos vulnerables</t>
  </si>
  <si>
    <t>Eliminar todas las formas de violencia contra todas las mujeres y las niñas en los ambitos publico y privado, incluidas la trata y la explotacion sexual y otros tipos de explotacion</t>
  </si>
  <si>
    <t>288</t>
  </si>
  <si>
    <t>006</t>
  </si>
  <si>
    <t>Sistema de proteccion integral de niñas, niños y adolescentes de la Ciudad de Mexico</t>
  </si>
  <si>
    <t>008</t>
  </si>
  <si>
    <t>Acciones dirigidas a personas con discapacidad</t>
  </si>
  <si>
    <t>El Sistema para el Desarrollo Integral de la Familia de la Ciudad de Mexico esta comprometido a fortalecer y satisfacer las necesidades de asistencia social y prestacion de servicios asistenciales proporcionando soluciones eficientes de gran impacto que beneficien a la poblacion mas vulnerable y contribuyan al mejor desarrollo de las familias de la Ciudad de Mexico.</t>
  </si>
  <si>
    <t>Ser un Organismo de vanguardia e innovacion que represente para la poblacion mas vulnerable de la ciudad la mejor opcion en cuanto a la prestacion de servicios asistenciales atencion social y desarrollo familiar.</t>
  </si>
  <si>
    <t>207</t>
  </si>
  <si>
    <t>Desayunos escolares y complemento alimenticio</t>
  </si>
  <si>
    <t>115</t>
  </si>
  <si>
    <t>Operacion de centros para el desarrollo infantil</t>
  </si>
  <si>
    <t>Establecer mecanismos sociales, institucionales y juridicos que garanticen a las personas con discapacidad su participacion activa y permanente en todos los ambitos de la vida diaria, en un plano de igualdad al resto de los habitantes de la Ciudad de Mexico.</t>
  </si>
  <si>
    <t>Politicas para la atencion integral de personas con discapacidad</t>
  </si>
  <si>
    <t>Jovenes</t>
  </si>
  <si>
    <t>085</t>
  </si>
  <si>
    <t>Recreacion y deporte</t>
  </si>
  <si>
    <t>Garantizar el reconocimiento pleno de los derechos humanos de las personas jovenes de la Ciudad de Mexico mediante la implementacion de las acciones y politicas publicas en coordinacion con los sectores publico privado y social.</t>
  </si>
  <si>
    <t>Impactar positivamente en los jovenes de la Ciudad de Mexico mediante la implementacion de politicas publicas y acciones institucionales incluyentes y transversales en coordinacion con actores locales y nacionales que favorezcan a mitigar la situacion de vulnerabilidad y contribuir el desarrollo integral de las juventudes.</t>
  </si>
  <si>
    <t>117</t>
  </si>
  <si>
    <t>Acciones para el desarrollo y bienestar de los jovenes</t>
  </si>
  <si>
    <t>Ser una instancia accesible a la ciudadania para la defensa de los derechos relacionados con las funciones publicas y prestacion de servicios a cargo de la Administracion Publica del Distrito Federal en apego a los principios de legalidad imparcialidad eficiencia honestidad oportunidad y demas principios establecidos en el Estatuto de Gobierno del Distrito Federal asi como los derechos sociales asimismo procurar y coadyudar al cumplimiento de la Ley de Propiedad en Condominio de Inmuebles para el Dristrito Federal a traves de los diferentes servicios y procedimientos que esta Ley establece a efecto a fomentar una cultura condominal.</t>
  </si>
  <si>
    <t>Permitir renovar los margenes de negociacion de los grupos organizados y de las autoridades responsables en la solucion de los problemas complejos evitando con ello se presenten situaciones de anarquia o diferencia entre el gobierno y los ciudadanos asimismo brindar a la ciudadania las herramientas necesarias para fomentar una sana convivencia en las Unidades Habitacionales a traves de la correcta aplicacion de la Ley de Propiedad en Condominio de Inmuebles para el Distrito Federal y el fomento de los derechos ciudadanos.</t>
  </si>
  <si>
    <t>La Ciudad de Mexico es el nucleo de la Zona Metropolitana del Valle de Mexico, la cual se ha desarrollado bajo la dinamica de procesos sociales, economicos, politicos y culturales con diferentes condicionamientos geograficos y ambientales que han influido en su crecimiento fisico y funcional, asimismo, es sede de los poderes federales, en donde habitan 9,209,944 personas, de las cuales 4,805,017 son mujeres y 4,404,927 son hombres. El Censo de Poblacion y Vivienda (INEGI) 2020, indica que la poblacion de niñas, niños y adolescentes en la Ciudad de Mexico es de 2,303 (miles personas), numero de jovenes de la ciudad 5,415 (miles personas) y 1,491 (miles personas) pertenecen al grupo etario de adultos mayores. De acuerdo con el Consejo de Evaluacion de la Ciudad de Mexico, a traves del Metodo de Medicion Integrada de la Pobreza (MMIP) se evaluan los derechos economicos y sociales, por medio de tres dimensiones que son; ingresos, tiempo y acceso a necesidades basicas. Los datos arrojan que en el 2020 el 58.8% de la poblacion se encontraba en pobreza multidimensional, mientras que el 14.3% tenia un grado de satisfaccion de sus necesidades minima, el 20% se consideraba clase media y solo el 6% pertenecia a la clase alta. En ese sentido, de la poblacion total se desprenden los grupos de atencion prioritaria que, por circunstancias de pobreza, origen etnico, estado de salud, edad, genero, discapacidad, violencia, delincuencia, adicciones, desercion escolar, embarazos no planeados, carencia de educacion sexual y reproductiva, inestabilidad economica, discriminacion, exclusion y criminalizacion, se encuentran en una situacion de mayor indefension para hacer frente a los problemas que plantea la vida y no cuentan con los recursos necesarios para satisfacer sus necesidades basicas. En el censo de poblacion del INEGI 2020 se identifico que en la Ciudad de Mexico el 5.36% de la poblacion total de la entidad tiene alguna discapacidad, el 3.2% de la poblacion pertenece a la comunidad LGBTTTI, el 1.14% pertenecen a las personas migrantes y aproximadamente 0.010% equivale a las personas que se encuentran en situacion de calle, el 4.3% corresponde a personas que hablan alguna lengua indigena y segun datos de la Encuesta Nacional de Ocupacion y Empleo (ENOE), al segundo trimestre del 2021 en la Ciudad de Mexico el 13% de las personas jovenes se encuentran desocupadas. A tal efecto, el aumento de las condiciones de abandono social y desigualad en los grupos de atencion prioritaria que habitan y transitan en la Ciudad de Mexico es generado por diversas causas entre las que destacan la fragmentacion de redes de apoyo familiar y comunitario, la discriminacion por discapacidad, identidad genero u otros, el reducido acceso a programas y servicios asistenciales de calidad que brinda el Gobierno, el rezago social y limitantes como la vulneracion de los derechos humanos, asi como la existencia de modelos de atencion social obsoletos y el desgaste de la cohesion social, e incipientes herramientas psicoemocionales para una vida digna. Con la finalidad de combatir las condiciones de vulnerabilidad y el desgaste de la cohesion social, la Procuraduria Social de la Ciudad de Mexico, promueve la cultura de exigibilidad y la difusion de los Derechos, Economicos, Sociales, Culturales y Ambientales de los capitalinos. Asimismo, brinda a la ciudadania las herramientas necesarias para fomentar la cultura de sana convivencia entre los condominos de las Unidades Habitacionales de la Ciudad de Mexico.</t>
  </si>
  <si>
    <t>303</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</si>
  <si>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</si>
  <si>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Ser la Secretaria que tenga a su cargo la disponibilidad y manejo de los recursos financieros, capital humano, asi como los materiales y de servicios generales. Asi mismo, ser la Dependencia responsable de coordinar, autorizar y controlar, la politica Financiera y Fiscal del Gobierno de la Ciudad de Mexico, bajo el ordenamiento de la planeacion economica y procuracion del bienestar social, con un elevado nivel de desempeño en la Administracion Publica Local.</t>
  </si>
  <si>
    <t>La Ciudad de Mexico es el centro politico, economico, social y cultural del pais en el cual habita una poblacion de 9,209,244 habitantes, de los cuales 4,805,017 son mujeres y 4,404,927 son hombres (INEGI,2022), al ser parte de la Zona Metropolitana del Valle de Mexico (ZMVM), el proceso de urbanizacion sobre la periferia, absorbio pueblos, ciudades pequeñas y espacios rurales, entre los cuales la poblacion se desplaza de manera cotidiana, conformando un conjunto de unidades politico-administrativas contiguas, integradas social y economicamente en un marco complejo de funcionalidad espacial. La importancia de la Ciudad de Mexico como centro de expansion del mercado interno, crecimiento industrial y servicios radica en la contribucion de $2,856,750.91 del Producto Interno Bruto (PIB) que representa el 15.8% del total de la economia nacional. Sin embargo, segun los datos del Consejo Nacional de Evaluacion de la Politica de Desarrollo Social (CONEVAL) existen 3,009,400 personas en pobreza y 400,000 personas en pobreza extrema situacion que imposibilita su acceso, ejercicio y disfrute de sus derechos debido a la desigualdad socioeconomica, por lo que es indispensable que los Recursos Publicos, espacios, bienes y servicios publicos se ejerzan y provean con un enfoque de justicia e igualdad para todas las personas, independientemente de la Demarcacion, Colonia, Barrio o Pueblo de la Capital donde habitan. Dicha situacion dificulta la cohesion social y genera desequilibrios territoriales en relacion con las desigualdades de servicios publicos y ambientales, urbanizacion, educacion, salud, inseguridad, acceso a fuentes de empleo y redes de movilidad que convierten a la Ciudad de Mexico en una metropoli donde sectores urbanos perifericos conviven y contrastan con zonas de alto desarrollo y nivel de vida. Este complejo sistema de relaciones economicas y sociales caracterizadas por una gran desigualdad de ingresos y oportunidades en la poblacion demanda que los recursos publicos se encuentren al servicio de la gente a traves de una administracion eficiente para disminuir las desigualdades, ampliar los derechos sociales y fortalecer el respeto a los derechos humanos. En este orden de ideas la Secretaria de Administracion y Finanzas de la Ciudad de Mexico es el ente facultado para dirigir la politica economica del Gobierno y fortalecer la asignacion de recursos publicos a aquellas areas que presentan mayores retos en materia de desarrollo economico y social para que los sectores sociales menos favorecidos, los ubicados en contextos de marginalidad y exclusion, fortalezcan sus capacidades, que les permitan acceder a mejores niveles de bienestar.</t>
  </si>
  <si>
    <t>La Secretaria de Administracion y Finanzas de la Ciudad de Mexico tiene como principal interes dirigir la politica economica del Gobierno de la Ciudad en materia financiera, fiscal, de gasto, de ingreso y deuda publica, con el proposito de fortalecer a esta ciudad capital, con crecimiento economico y desarrollo social de calidad, equitativo, sustentable, incluyente y sostenido.</t>
  </si>
  <si>
    <t>Promocion social e imagen institucional</t>
  </si>
  <si>
    <t>036</t>
  </si>
  <si>
    <t>Emision de dictamenes y avaluos</t>
  </si>
  <si>
    <t>Reduccion de costos de transaccion</t>
  </si>
  <si>
    <t>045</t>
  </si>
  <si>
    <t>001</t>
  </si>
  <si>
    <t>Funcion publica y buen gobierno</t>
  </si>
  <si>
    <t>056</t>
  </si>
  <si>
    <t>Planeacion y control del gasto</t>
  </si>
  <si>
    <t>011</t>
  </si>
  <si>
    <t>Lograr una administracion eficiente y eficaz del otorgamiento oportuno de las pensiones, jubilaciones, prestaciones economicas, servicios sociales y culturales en beneficio de los trabajadores a lista de raya, sus jubilados, pensionados y empleados; bajo los principios de equidad, igualdad y respeto a los derechos humanos.</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</si>
  <si>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</si>
  <si>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El deterioro de las prestaciones de los trabajadores a lista de raya se hizo patente en la degradacion de sus condiciones laborales, en la desercion de sus integrantes y el debilitamiento institucional, por lo que no se ven cubiertas las prestaciones sociales de estos trabajadores, generando pocas probabilidades de mantener su nivel de vida. Por lo anterior la Caja de Prevision para Trabajadores a Lista de Raya es el medio por el cual se fortalece el pleno ejercicio de las prestaciones sociales de sus derechohabientes.</t>
  </si>
  <si>
    <t>Proporcionar las prestaciones relativas a jubilaciones y pensiones; prestamos personales a corto, mediano plazo y escolares; creditos con garantia hipotecaria,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t>
  </si>
  <si>
    <t>309</t>
  </si>
  <si>
    <t>Atencion social y economica a pensionados, jubilados y personal activo</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</si>
  <si>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la Caja de Prevision de la Policia Auxiliar de la Ciudad de Mexico.</t>
  </si>
  <si>
    <t>Mantenerse con autosuficiencia y estabilidad financiera, para proporcionar servicios medicos, prestaciones economicas, vivienda, servicios sociales, culturales y recreativos de excelencia con trato humano y equitativo, que satisfaga las necesidades de los derechohabientes.</t>
  </si>
  <si>
    <t>El deterioro de los cuerpos de seguridad de la Ciudad de Mexico se hizo patente en la degradacion de las condiciones laborales de los policias, en la desercion de sus integrantes y el debilitamiento institucional, por lo que no se ven cubiertas las prestaciones sociales de estos cuerpos de la policia Auxiliar y Preventiva, generando pocas probabilidades de mantener su nivel de vida. Por lo anterior las Cajas de Prevision de la Policia Auxiliar y Preventiva son el medio por el cual se fortalecen los cuerpos de seguridad publica con el pleno ejercicio de las prestaciones sociales de los derechohabientes.</t>
  </si>
  <si>
    <t>Satisfacer las necesidades del orden material, social, economico, cultural, recreativo y servicios de salud de los elementos que conforman la Policia Auxiliar de la Ciudad de Mexico y de sus legitimos beneficiarios en los terminos y condiciones previstos en las Reglas de Operacion del Plan de Prevision Social, a fin de elevar su bienestar.</t>
  </si>
  <si>
    <t>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todas de la Ciudad de Mexico, asi como a familiares derechohabientes, que les aseguren el acceso al regimen de seguridad social, prestaciones y servicios a que tienen derecho.</t>
  </si>
  <si>
    <t>Constituirse como una institucion solida, con estabilidad laboral y financiera, teniendo como ejes la optimizacion de los recursos materiales y financieros de que dispone y el desarrollo del factor humano con que cuenta, asi como la orientacion del esfuerzo individual y de grupo hacia la continua busqueda de la excelencia, para otorgar los servicios y prestaciones con calidad y transparencia.</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</si>
  <si>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</si>
  <si>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</si>
  <si>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La capital del pais necesita resolver y dar cauce al complejo sistema de relaciones economicas, por medio de bienes a precios competitivos que reduzcan sustancial y sosteniblemente los costos de interaccion con el gobierno para estimular la innovacion, la credibilidad de la economia de la Ciudad de Mexico y su productividad, en favor del desarrollo y de sus habitantes. En ese sentido, se requiere de entidades que permitan que la administracion publica deje de ser sujeto pasivo, que recupere su papel como rector y regulador para el desarrollo de la Ciudad, que cuente con politicas publicas basadas en evidencias, que permitan alcanzar una mejor redistribucion de los costos y beneficios que se dan al vivir en nuestra ciudad. Por lo anterior, Corporacion Mexicana de Impresion, S.A. de C.V. es una empresa de participacion estatal que brinda bienes y servicios que genera ahorros en los costos de la Administracion Publica de la Ciudad de Mexico de forma directa y en beneficio de la poblacion.</t>
  </si>
  <si>
    <t>Comercializacion y abastecimiento de imprenta</t>
  </si>
  <si>
    <t>Corporacion Mexicana de Impresion, S.A. de C.V.</t>
  </si>
  <si>
    <t>Ser una empresa que a traves de la comercializacion, potencializacion de su patrimonio y como agente inmobiliario del Gobierno de la Ciudad, participe en la planificacion, desarrollo urbano y arquitectonico sustentable de la Ciudad de Mexico.</t>
  </si>
  <si>
    <t>Ser la empresa inmobiliaria lider que genere proyectos de inversion de los sectores publico, privado y social para contribuir con el desarrollo urbano y economico de la Ciudad de Mexico.</t>
  </si>
  <si>
    <t>La capital del pais necesita resolver y dar cauce al complejo sistema de relaciones economicas, por medio de servicios a precios competitivos que reduzcan sustancial y sosteniblemente los costos de interaccion con el gobierno para estimular la innovacion, la credibilidad de la economia de la Ciudad de Mexico y su productividad, en favor del desarrollo y de sus habitantes. En ese sentido, se requiere de entidades que permitan que la administracion publica deje de ser sujeto pasivo, que recupere su papel como rector y regulador para el desarrollo de la Ciudad, que cuente con politicas publicas basadas en evidencias, que permitan alcanzar una mejor redistribucion de los costos y beneficios que se dan al vivir en nuestra ciudad. Por lo anterior, Servicios Metropolitanos, S.A. de C.V. es una empresa de participacion estatal que brinda bienes y servicios que genera ahorros en los costos de la Administracion Publica de la Ciudad de Mexico de forma directa y en beneficio de la poblacion.</t>
  </si>
  <si>
    <t>Administrar, construir, arrendar, comercializar y promover todo tipo de espacios existentes o susceptibles de ser utilizados, que sean propiedad de Servicios Metropolitanos, S.A. de C.V.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</si>
  <si>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Servicios inmobiliarios y gestion de estacionamientos</t>
  </si>
  <si>
    <t>Promover, gestionar y coordinar ante los particulares y las autoridades competentes la ejecucion de acciones, obras y servicios que propicien la recuperacion, conservacion, preservacion, rehabilitacion y proteccion del Centro Historico de la Ciudad de Mexico, para el goce y aprovechamiento de sus habitantes y visitantes.</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</si>
  <si>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</si>
  <si>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Recuperacion crediticia</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</si>
  <si>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</si>
  <si>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Otros subsidios para el pago de contribuciones</t>
  </si>
  <si>
    <t>029</t>
  </si>
  <si>
    <t>Servicio de la deuda</t>
  </si>
  <si>
    <t>290</t>
  </si>
  <si>
    <t>Devolucion a contribuyentes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</si>
  <si>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</si>
  <si>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Lograr que la Consejeria Juridica y de Servicios Legales, sea una instancia de la Administracion Publica de la Ciudad de Mexico, garante de que todas las acciones de gobierno y politicas publicas esten apegadas a la legalidad, respeto a los derechos humanos y a los principios constitucionales y legales de innovacion atencion ciudadana, gobierno abierto, y plena accesibilidad con base en el diseño universal, simplificacion agilidad, economia, informacion, precision, transparencia, proporcionalidad, buena fe, integridad, imparcialidad, honradez, lealtad, eficacia, profesionalizacion y eficacia respetando los valores de dignidad, etica, justicia, lealtad, libertad y seguridad en el servicio publico, coadyuvando a mejorar la calidad de vida de los habitantes de la Ciudad de Mexico.</t>
  </si>
  <si>
    <t>Correcto manejo y aplicacion de los principios de Derecho para las materias relativas a las funciones de orientacion, asistencia, publicacion oficial y coordinacion de asuntos juridicos; regularizacion de la tenencia de la tierra; elaboracion y revision de los proyectos de iniciativas de leyes y decretos que presente la persona titular de la Jefatura de Gobierno al Congreso Local, asi como de los proyectos de reglamentos, decretos, acuerdos y demas instrumentos juridicos y administrativos que se sometan a consideracion de la persona titular de la Jefatura de Gobierno, y la prestacion de los servicios relacionados con el Registro Civil, el Registro Publico de la Propiedad y de Comercio, el Archivo General de Notarias y Justicia Civica.</t>
  </si>
  <si>
    <t>La Ciudad de Mexico es el centro politico, economico, social y cultural del pais en el cual habita una poblacion de 9,209,244 habitantes, de los cuales 4,805,017 son mujeres y 4,404,927 son hombres (INEGI,2022), mismos que desarrollan actividades economicas y sociales, derivado de estas dinamicas se han desprendido necesidades concretas que requieren certeza juridica sobre identidad o patrimonio, asi como orientacion y asistencia juridica en conflictos del ambito familiar, penal y civil. En ese sentido, los principales problemas para que los ciudadanos desarrollen de manera adecuada sus actividades economicas y sociales, destaca la percepcion de que la orientacion y asistencia legal es lejana y resulta incomprensible para los ciudadanos, asimismo, existe un desconocimiento del marco legal, de servicios y procesos, entre otros, enfrentandose las personas a un conflicto con mucha frecuencia de no saber a donde acudir y como obtener servicios de asistencia juridica de calidad y de forma gratuita. En ese sentido, la Consejeria Juridica y de Servicios Legales protege y vigila el respeto de los derechos humanos y garantiza la calidad del servicio legal proporcionado a la ciudadania por parte de las y los defensores publicos, asi mismo, lleva a cabo la regularizacion de la tenencia de la tierra, la prestacion de los servicios de identidad y estado civil de las personas y el Registro Publico de la Propiedad y de Comercio.</t>
  </si>
  <si>
    <t>De aqui a 2030, proporcionar acceso a una identidad juridica para todos, en particular mediante el registro de nacimientos</t>
  </si>
  <si>
    <t>Instrumentar las politicas publicas en materia educativa, cientifica, humanistica, tecnologica y de innovacion a traves de la coordinacion, articulacion y gestion con instituciones publicas y privadas de la Ciudad de Mexico, para favorecer el acceso a los derechos de sus habitantes, desde un enfoque de inclusion y equidad.</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</si>
  <si>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niveles: inicial y preescolar, medio superior y superior y esta integrado por 2, 597,769 estudiantes, 9,344 escuelas y 191,862 docentes en la modalidad escolarizada de los sectores publico y privado. La capital cuenta con el grado promedio de escolaridad mas alto del pais para la poblacion mayor de 15 años, lo que equivale al segundo grado de educacion media superior, 11.5 11.7 en hombres y 11.3 mujeres, el mayor de la federacion, sin embargo, el promedio de escolaridad por alcaldia muestra brechas importantes lo que evidencia las desigualdades que se presentan a nivel territorial, por ejemplo, las 5 alcaldias que presentan el promedio mas bajo son, Milpa Alta 10, Iztapalapa 10.4, Tlahuac 10.5, Xochimilco y La Magdalena Contreras 10.8. En contraste, las alcaldias con mayor nivel socioeconomico tienen tambien, los niveles de escolaridad mas elevados, Benito Juarez 14.5, Miguel Hidalgo 13.1 y Coyoacan 12.5. La educacion basica de la Ciudad de Mexico esta administrada por la Autoridad Educativa Federal, dependiente de la Secretaria de Educacion Publica, este tipo de educacion se compone de tres niveles: inicial y preescolar, primaria y secundaria. La educacion media superior se ha desarrollado en la Ciudad de Mexico, en multiples subsistemas agrupados en tres grandes categorias, el bachillerato general, el bachillerato tecnologico y la formacion profesional tecnica en las modalidades escolarizada y no escolarizada. El indice de abandono escolar es de 13 por ciento 2.9 puntos porcentuales por encima de la media nacional y el de reprobacion 27.6 por ciento 14.9 puntos porcentuales por encima de la republica. La tasa de eficiencia terminal se ubica en 66.4 por ciento y la tasa de terminacion en 95.3 por ciento. Esta situacion se agrava en aquellas alcaldias con menores indices de desarrollo social. La educacion superior en la Ciudad de Mexico cuenta con una matricula total de 799,581, estudiantes. La categoria publica 490,653 concentra el 61 por ciento de la oferta en modalidad escolarizada y no escolarizada. El desempeño de los indicadores educativos en el nivel superior muestra que la tasa de absorcion alcanza un 97.5 por ciento; el abandono escolar un 6.8 por ciento y la cobertura sin incluir posgrado es de un 75.3 por ciento. Sin embargo, es preciso reiterar que en la Ciudad de Mexico la capacidad de respuesta de las instituciones publicas de educacion superior es menor a la oferta disponible. El rezago educativo en la Ciudad de Mexico es una condicion que persiste a pesar de las estrategias implementadas para contribuir a su erradicacion. Los avances obtenidos en los ultimos cinco años muestran una mejora en poblacion, analfabeta de 0.7, sin primaria concluida de 0.3 y sin secundaria concluida 1.7; sin embargo, existen casi un 18 por ciento de personas en condicion de rezago acumulado, lo que significa un desafio importante en materia de educacion.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Con el proposito de atender estas situaciones el Gobierno de la CDMX puso en marcha el proyecto PILARES, los cuales garantizan el derecho de las comunidades a la educacion, la cultura, al deporte y a la actividad fisica que promueva la salud y el desarrollo integral de las personas. Impulsan el desarrollo de la autonomia economica preferentemente de las mujeres de la Ciudad, a traves de acciones educativas para el aprendizaje de oficios, la produccion de bienes y servicios, el empleo, el emprendimiento, el cooperativismo y el comercio digital, en barrios, colonias y pueblos de menores indices de desarrollo social, alta densidad de poblacion, mayor presencia de jovenes con estudios truncos y elevados indices de violencia. Asimismo,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estos con los sectores productivos, sociales y de servicios.</t>
  </si>
  <si>
    <t>Hacer efectivo el derecho a la educacion desde el nivel inicial hasta el superior. Trabajar para garantizar el derecho a la educacion de las personas desde la primera infancia y hasta la educacion superior, a traves de acciones que favorezcan la calidad y gratuidad de los servicios que se ofertan, la mejora de la infraestructura educativa existente, la ampliacion de la cobertura, el uso de las Tecnologias de la Informacion y la Comunicacion y la formacion continua del personal docente, para contribuir al desarrollo integral de las capacidades y valores que demandan los habitantes de la Ciudad. Implementar programas de formacion, actualizacion y capacitacion de las y los docentes, promotores cientificos, tecnologos, investigadores y profesionales de alto nivel en todas las areas de conocimiento, asi como incentivar y reconocer a quienes realicen investigaciones con aportaciones relevantes para el desarrollo de la Ciudad. Fomentar la educacion, la ciencia, la tecnologia y la innovacion para mejorar la calidad de vida de las personas que habitan la Ciudad de Mexico, desde una perspectiva de inclusion y sustentabilidad.</t>
  </si>
  <si>
    <t>Educacion Media Superior</t>
  </si>
  <si>
    <t>De aqui a 2030, asegurar el acceso igualitario de todos los hombres y las mujeres a una formacion tecnica, profesional y superior de calidad, incluida la enseñanza universitaria</t>
  </si>
  <si>
    <t>199</t>
  </si>
  <si>
    <t>De aqui a 2030, asegurar que todas las niñas y todos los niños terminen la enseñanza primaria y secundaria, que ha de ser gratuita, equitativa y de calidad y producir resultados de aprendizaje pertinentes y efectivos</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</si>
  <si>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 597,769 estudiantes, 9,344 escuelas y 191,862 docentes en la modalidad escolarizada de los sectores publico y privado. La capital cuenta con el grado promedio de escolaridad mas alto del pais para la poblacion mayor de 15 años, lo que equivale al segundo grado de educacion media superior, 11.5 11.7 en hombres y 11.3 mujeres, el mayor de la federacion, sin embargo, el promedio de escolaridad por alcaldia muestra brechas importantes lo que evidencia las desigualdades que se presentan a nivel territorial, por ejemplo, las 5 alcaldias que presentan el promedio mas bajo son, Milpa Alta 10, Iztapalapa 10.4, Tlahuac 10.5, Xochimilco y La Magdalena Contreras 10.8. En contraste, las alcaldias con mayor nivel socioeconomico tienen tambien, los niveles de escolaridad mas elevados, Benito Juarez 14.5, Miguel Hidalgo 13.1 y Coyoacan 12.5. La educacion basica de la Ciudad de Mexico esta administrada por la Autoridad Educativa Federal, dependiente de la Secretaria de Educacion Publica, Este tipo de educacion se compone de cuatro niveles, inicial, preescolar, primaria y secundaria. La educacion media superior se ha desarrollado en la Ciudad de Mexico, en multiples subsistemas agrupados en tres grandes categorias, el bachillerato general, el bachillerato tecnologico y la formacion profesional tecnica en las modalidades escolarizada y no escolarizada. El indice de abandono escolar es de 13 por ciento 2.9 puntos porcentuales por encima de la media nacional y el de reprobacion 27.6 por ciento 14.9 puntos porcentuales por encima de la republica. La tasa de eficiencia terminal se ubica en 66.4 por ciento y la tasa de terminacion en 95.3 por ciento. Esta situacion se agrava en aquellas alcaldias con menores indices de desarrollo social. La educacion superior en la Ciudad de Mexico cuenta con una matricula total de 799,581, estudiantes. La categoria publica 490,653 concentra el 61 por ciento de la oferta en modalidad escolarizada y no escolarizada. El desempeño de los indicadores educativos en el nivel superior muestra que la tasa de absorcion alcanza un 97.5 por ciento; el abandono escolar un 6.8 por ciento y la cobertura sin incluir posgrado es de un 75.3 por ciento. Sin embargo, es preciso reiterar que en la Ciudad de Mexico la capacidad de respuesta de las instituciones publicas de educacion superior es menor a la oferta disponible. El rezago educativo en la Ciudad de Mexico es una condicion que persiste a pesar de las estrategias implementadas para contribuir a su erradicacion. Los avances obtenidos en los ultimos cinco años muestran una mejora en poblacion, analfabeta de 0.7, sin primaria concluida de 0.3 y sin secundaria concluida 1.7; sin embargo, existen casi un 18 por ciento de personas en condicion de rezago acumulado, lo que significa un desafio importante en materia de educacion.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Con el proposito de atender estas situaciones el Gobierno de la CDMX puso en marcha el proyecto PILARES, los cuales garantizan el derecho de las comunidades a la educacion, la cultura, al deporte y a la actividad fisica que promueva la salud y el desarrollo integral de las personas. Impulsan el desarrollo de la autonomia economica preferentemente de las mujeres de la Ciudad, a traves de acciones educativas para el aprendizaje de oficios, la produccion de bienes y servicios, el empleo, el emprendimiento, el cooperativismo y el comercio digital, en barrios, colonias y pueblos de menores indices de desarrollo social, alta densidad de poblacion, mayor presencia de jovenes con estudios truncos y elevados indices de violencia. Asimismo,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estos con los sectores productivos, sociales y de servicios.</t>
  </si>
  <si>
    <t>De aqui a 2030, aumentar considerablemente el numero de jovenes y adultos que tienen las competencias necesarias, en particular tecnicas y profesionales, para acceder al empleo, el trabajo decente y el emprendimiento</t>
  </si>
  <si>
    <t>Divulgacion y vinculacion cientifica</t>
  </si>
  <si>
    <t>047</t>
  </si>
  <si>
    <t>Innovacion, ciencia y tecnologia</t>
  </si>
  <si>
    <t>4.B</t>
  </si>
  <si>
    <t>La Universidad de la Salud al año 2024 es reconocida como una institucion que cubre las necesidades educativas de nivel superior en materia de salud mediante la implementacion de planes y programas de estudio de calidad, innovadores y con pertinencia sociocultural, enfocados a la proteccion de la salud, individual, familiar y comunitaria.</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</si>
  <si>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 597,769 estudiantes, 9,344 escuelas y 191,862 docentes en la modalidad escolarizada de los sectores publico y privado. La capital cuenta con el grado promedio de escolaridad mas alto del pais para la poblacion mayor de 15 años, lo que equivale al segundo grado de educacion media superior, 11.5 11.7 en hombres y 11.3 mujeres, el mayor de la federacion, sin embargo, el promedio de escolaridad por alcaldia muestra brechas importantes lo que evidencia las desigualdades que se presentan a nivel territorial, por ejemplo, las 5 alcaldias que presentan el promedio mas bajo son, Milpa Alta 10, Iztapalapa 10.4, Tlahuac 10.5, Xochimilco y La Magdalena Contreras 10.8. En contraste, las alcaldias con mayor nivel socioeconomico tienen tambien, los niveles de escolaridad mas elevados, Benito Juarez 14.5, Miguel Hidalgo 13.1 y Coyoacan 12.5. La educacion basica de la Ciudad de Mexico, esta administrada por la Autoridad Educativa Federal, dependiente de la Secretaria de Educacion Publica, Este tipo de educacion se compone de cuatro niveles, inicial, preescolar, primaria y secundaria. La educacion media superior se ha desarrollado en la Ciudad de Mexico, en multiples subsistemas agrupados en tres grandes categorias, el bachillerato general, el bachillerato tecnologico y la formacion profesional tecnica en las modalidades escolarizada y no escolarizada. El indice de abandono escolar es de 13 por ciento 2.9 puntos porcentuales por encima de la media nacional y el de reprobacion 27.6 por ciento 14.9 puntos porcentuales por encima de la republica. La tasa de eficiencia terminal se ubica en 66.4 por ciento y la tasa de terminacion en 95.3 por ciento. Esta situacion se agrava en aquellas alcaldias con menores indices de desarrollo social. La educacion superior en la Ciudad de Mexico cuenta con una matricula total de 799,581, estudiantes. La categoria publica 490,653 concentra el 61 por ciento de la oferta en modalidad escolarizada y no escolarizada. El desempeño de los indicadores educativos en el nivel superior muestra que la tasa de absorcion alcanza un 97.5 por ciento; el abandono escolar un 6.8 por ciento y la cobertura sin incluir posgrado es de un 75.3 por ciento. Sin embargo, es preciso reiterar que en la Ciudad de Mexico la capacidad de respuesta de las instituciones publicas de educacion superior es menor a la oferta disponible. El rezago educativo en la Ciudad de Mexico es una condicion que persiste a pesar de las estrategias implementadas para contribuir a su erradicacion. Los avances obtenidos en los ultimos cinco años muestran una mejora en poblacion, analfabeta de 0.7, sin primaria concluida de 0.3 y sin secundaria concluida 1.7; sin embargo, existen casi un 18 por ciento de personas en condicion de rezago acumulado, lo que significa un desafio importante en materia de educacion.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Con el proposito de atender estas situaciones el Gobierno de la CDMX puso en marcha el proyecto PILARES, los cuales garantizan el derecho de las comunidades a la educacion, la cultura, al deporte y a la actividad fisica que promueva la salud y el desarrollo integral de las personas. Impulsan el desarrollo de la autonomia economica preferentemente de las mujeres de la Ciudad, a traves de acciones educativas para el aprendizaje de oficios, la produccion de bienes y servicios, el empleo, el emprendimiento, el cooperativismo y el comercio digital, en barrios, colonias y pueblos de menores indices de desarrollo social, alta densidad de poblacion, mayor presencia de jovenes con estudios truncos y elevados indices de violencia. Asimismo,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estos con los sectores productivos, sociales y de servicios.</t>
  </si>
  <si>
    <t>Formar profesionistas en salud competentes y con la capacidad para aplicar y generar conocimientos para la prevencion y solucion de problemas de salud con pensamiento critico, sentido etico y evidencia cientifica, de forma tal que contribuyan a preservar o restaurar la salud del individuo, la familia y la comunidad.</t>
  </si>
  <si>
    <t>238</t>
  </si>
  <si>
    <t>Contribuir a construir una Ciudad de derechos, reconociendo y garantizando el respeto y ejercicio del derecho de la cultura fisica y de deporte, a traves de politicas, programas y acciones coordinadas con los sectores publico, social y privado, para mejorar la calidad de vida de la poblacion de la Ciudad de Mexico.</t>
  </si>
  <si>
    <t>Ser la instancia deportiva del gobierno de la Ciudad de Mexico, que promueve, coordina y facilita el acceso a la cultura fisica y el deporte sin distincion de genero, diversidad social o cultural, de manera que forme parte de la vida cotidiana de quienes habiten en la Ciudad de Mexico.</t>
  </si>
  <si>
    <t>Fomentar e impulsar la Cultura Fisica y el Deporte, a traves de programas sociales y acciones coordinadas con organismos publicos y privados, para mejorar la calidad de vida de los habitantes de la Ciudad de Mexico, asi como coadyuvar en la formacion de deportistas de alto rendimiento en el marco de una politica inclusiva, que representen y posicionen a la Ciudad de Mexico a nivel Nacional e Internacional.</t>
  </si>
  <si>
    <t>Derecho a la cultura fisica y la practica del deporte</t>
  </si>
  <si>
    <t>Impulso y fomento a la cultura fisica y el deporte</t>
  </si>
  <si>
    <t>229</t>
  </si>
  <si>
    <t>Ponte pila, deporte comunitario</t>
  </si>
  <si>
    <t>Condiciones optimas para deportistas de alto rendimiento</t>
  </si>
  <si>
    <t>046</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</si>
  <si>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</si>
  <si>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Ser una institucion innovadora en el ambito de la educacion media superior de la Ciudad de Mexico, con amplio reconocimiento social, orientada a la formacion, difusion e imparticion de conocimientos de calidad para colaborar con el interes colectivo.</t>
  </si>
  <si>
    <t>Otorgar estimulos economicos, en especies y apoyos educativos a todos los estudiantes de las escuelas publicas dentro de la Ciudad de Mexico, fortaleciendo asi la equidad y contribuyendo con justicia a la formacion integral de los estudiantes, evitando la desercion escolar en todos sus niveles a traves de los Programas Sociales encomendados por el Gobierno de la Ciudad de Mexico, garantizando asi la consecucion de uno de los derechos humanos basicos que es la educacion, proporcionando paralelamente, cobertura contra accidentes a los alumnos y docentes.</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</si>
  <si>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</si>
  <si>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Garantizar la equidad en las oportunidades de acceso y de permanencia a una educacion de calidad de todos los habitantes de la Ciudad de Mexico, independientemente de su condicion economica, social, etnica o cultural.</t>
  </si>
  <si>
    <t>209</t>
  </si>
  <si>
    <t>205</t>
  </si>
  <si>
    <t>Becas a niñas y niños en situacion de vulnerabilidad</t>
  </si>
  <si>
    <t>4.b</t>
  </si>
  <si>
    <t>005</t>
  </si>
  <si>
    <t>Seguro contra accidentes personales de escolares</t>
  </si>
  <si>
    <t>De aqui a 2030, eliminar las disparidades de genero en la educacion y asegurar el acceso igualitario a todos los niveles de la enseñanza y la formacion profesional para las personas vulnerables, incluidas las personas con discapacidad, los pueblos indigenas y los niños en situaciones de vulnerabilidad</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</si>
  <si>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</si>
  <si>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</si>
  <si>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el logro de la autonomia economica, politica y fisica de las mujeres.</t>
  </si>
  <si>
    <t>Combate a la discriminacion y violencia hacia las mujeres</t>
  </si>
  <si>
    <t>037</t>
  </si>
  <si>
    <t>Evaluacion y seguimiento de politicas, programas y proyectos</t>
  </si>
  <si>
    <t>023</t>
  </si>
  <si>
    <t>Clave</t>
  </si>
  <si>
    <t>1 Protección del aire y del clima</t>
  </si>
  <si>
    <t>1.1 Prevención de la contaminación mediante modificación de los procesos</t>
  </si>
  <si>
    <t>1.1.1 Para la protección del aire</t>
  </si>
  <si>
    <t>1.1.2 Para la protección del clima y la capa de ozono</t>
  </si>
  <si>
    <t>1.2 Tratamiento de los gases de escape y el aire de ventilación</t>
  </si>
  <si>
    <t>1.2.1 Para la protección del aire</t>
  </si>
  <si>
    <t>1.2.2 Para la protección del clima y la capa de ozono</t>
  </si>
  <si>
    <t>1.3 Medición, control, laboratorios y similares</t>
  </si>
  <si>
    <t>1.4 Otras actividades</t>
  </si>
  <si>
    <t>2 Gestión de aguas residuales</t>
  </si>
  <si>
    <t>2.1 Prevención de la contaminación mediante modificación de los procesos</t>
  </si>
  <si>
    <t>2.2 Redes de alcantarillado</t>
  </si>
  <si>
    <t>2.3 Tratamiento de las aguas residuales</t>
  </si>
  <si>
    <t>2.4 Tratamiento del agua de refrigeración</t>
  </si>
  <si>
    <t>2.5 Medición, control, laboratorios y similares</t>
  </si>
  <si>
    <t>2.6 Otras actividades de gestión de las aguas residuales</t>
  </si>
  <si>
    <t>3 Gestión de residuos</t>
  </si>
  <si>
    <t>3.1 Prevención de la contaminación mediante modificaciones de los procesos</t>
  </si>
  <si>
    <t>3.2 Recolección y transporte</t>
  </si>
  <si>
    <t>3.3 Tratamiento y eliminación de residuos peligrosos</t>
  </si>
  <si>
    <t>3.3.1 Tratamiento térmico</t>
  </si>
  <si>
    <t xml:space="preserve">3.3.2 Vertederos </t>
  </si>
  <si>
    <t xml:space="preserve">3.3.3 Otros tratamientos y métodos de eliminación </t>
  </si>
  <si>
    <t>3.4 Tratamiento y eliminación de residuos no peligrosos</t>
  </si>
  <si>
    <t xml:space="preserve">3.4.1 Incineración </t>
  </si>
  <si>
    <t xml:space="preserve">3.4.2 Vertederos </t>
  </si>
  <si>
    <t xml:space="preserve">3.4.3 Otros métodos de tratamiento y eliminación </t>
  </si>
  <si>
    <t>3.5 Medición, control, laboratorios y similares</t>
  </si>
  <si>
    <t>3.6 Otras actividades de gestión de residuos</t>
  </si>
  <si>
    <t>4 Protección y recuperación del suelo, aguas subterráneas y aguas superficiales</t>
  </si>
  <si>
    <t>4.1 Prevención de la filtración de contaminantes</t>
  </si>
  <si>
    <t>4.2 Limpieza del suelo y los cuerpos de agua</t>
  </si>
  <si>
    <t>4.3 Protección del suelo contra la erosión y otras formas de degradación física</t>
  </si>
  <si>
    <t>4.4 Prevención y recuperación de la salinidad del suelo</t>
  </si>
  <si>
    <t>4.5 Medición, control, laboratorios y similares</t>
  </si>
  <si>
    <t>4.6 Otras actividades</t>
  </si>
  <si>
    <t>5 Reducción de ruidos y vibraciones (excepto la protección de los lugares de trabajo)</t>
  </si>
  <si>
    <t>5.1 Modificaciones preventivas de los procesos en la fuente</t>
  </si>
  <si>
    <t>5.1.1 Tráfico ferroviario y de carretera</t>
  </si>
  <si>
    <t xml:space="preserve">5.1.2 Tráfico aéreo </t>
  </si>
  <si>
    <t>5.1.3 Ruidos industriales y otros ruidos</t>
  </si>
  <si>
    <t>5.2 Construcción de instalaciones contra el ruido y las vibraciones</t>
  </si>
  <si>
    <t>5.2.1 Tráfico de carretera y ferroviario</t>
  </si>
  <si>
    <t>5.2.2 Tráfico aéreo</t>
  </si>
  <si>
    <t>5.2.3 Ruidos industriales y otros ruidos</t>
  </si>
  <si>
    <t>5.3 Medición, control, laboratorios y similares</t>
  </si>
  <si>
    <t>5.4 Otras actividades</t>
  </si>
  <si>
    <t>6 Protección de la biodiversidad y de los paisajes</t>
  </si>
  <si>
    <t>6.1 Protección y recuperación de especies y hábitat</t>
  </si>
  <si>
    <t>6.2 Protección de paisajes naturales e intervenidos</t>
  </si>
  <si>
    <t>6.3 Medición, control, laboratorios y similares</t>
  </si>
  <si>
    <t>6.4 Otras actividades</t>
  </si>
  <si>
    <t>7 Protección contra las radiaciones (excepto la seguridad externa)</t>
  </si>
  <si>
    <t>7.1 Protección del entorno</t>
  </si>
  <si>
    <t>7.2 Transporte y tratamiento de residuos de alto nivel radiactivo</t>
  </si>
  <si>
    <t>7.3 Medición, control, laboratorios y similares</t>
  </si>
  <si>
    <t>7.4 Otras actividades</t>
  </si>
  <si>
    <t>8 Investigación y desarrollo para la protección del ambiente</t>
  </si>
  <si>
    <t>8.1 Protección del aire y el clima</t>
  </si>
  <si>
    <t>8.1.1 Protección del entorno</t>
  </si>
  <si>
    <t>8.1.2 Protección de la atmósfera y el clima</t>
  </si>
  <si>
    <t>8.2 Protección del agua</t>
  </si>
  <si>
    <t>8.3 Residuos</t>
  </si>
  <si>
    <t>8.4 Protección del suelo y de las aguas subterráneas</t>
  </si>
  <si>
    <t>8.5 Reducción del ruido y las vibraciones</t>
  </si>
  <si>
    <t>8.6 Protección de especies y del hábitat</t>
  </si>
  <si>
    <t>8.7 Protección contra las radiaciones</t>
  </si>
  <si>
    <t>8.8 Otras investigaciones ambientales</t>
  </si>
  <si>
    <t>9 Otras actividades de protección ambiental</t>
  </si>
  <si>
    <t>9.1 Administración y gestión general del ambiente</t>
  </si>
  <si>
    <t>9.1.1 Administración general, regulación y similares</t>
  </si>
  <si>
    <t>9.1.2 Gestión ambiental</t>
  </si>
  <si>
    <t>9.2 Educación, capacitación e información</t>
  </si>
  <si>
    <t>9.3 Actividades que generan gastos indivisibles</t>
  </si>
  <si>
    <t>9.4 Actividades no especificadas en otra parte</t>
  </si>
  <si>
    <t>1.3 IDENTIFICACIÓN DE LA PROBLEMÁTICA DE SUSTENTABILIDAD A LA QUE SE CONTRIBUYE CON LA INTERVENCIÓN GUBERNAMENTAL</t>
  </si>
  <si>
    <t>3.1 UNIDAD TERRITORIAL EN DONDE SE EJECUTA LA ACCIÓN  
(ALCALDÍAS)</t>
  </si>
  <si>
    <t>NOTAS EXPLICATIVAS ADICIONALES</t>
  </si>
  <si>
    <t>2. PROGRAMA PRESUPUESTARIO Y SU CONTRIBUCIÓN AL ENFOQUE DE SUSTENTABILIDAD</t>
  </si>
  <si>
    <t>3-5 VINCULACIÓN AL ENFOQUE DIFERENCIAL DE SUSTENTABILIDAD</t>
  </si>
  <si>
    <t>2.1. ACCIÓN(ES) ESPECÍFICA(S) PROGRAMADA(S)</t>
  </si>
  <si>
    <t>2.2. CLASIFICACIÓN FUNCIONAL PROGRAMÁTICA</t>
  </si>
  <si>
    <t>2.2.1. EJE</t>
  </si>
  <si>
    <t>2.2.4.
FINALIDAD</t>
  </si>
  <si>
    <t>2.2.5.
FUNCIÓN</t>
  </si>
  <si>
    <t>2.2.7.
AI</t>
  </si>
  <si>
    <t>2.2.8.
PP</t>
  </si>
  <si>
    <t>2.2.9. DENOMINACIÓN DEL PROGRAMA PRESUPUESTARIO</t>
  </si>
  <si>
    <t>2.2.10 ASIGNACIÓN PRESUPUESTAL ORIGINAL DEL PP</t>
  </si>
  <si>
    <t>2.2.3. SUB
SUBEJE</t>
  </si>
  <si>
    <t>2.2.2. SUB
EJE</t>
  </si>
  <si>
    <t>2.2.6.
SUB
FUNCIÓN</t>
  </si>
  <si>
    <t>10 Gestión de recursos minerales y energéticos</t>
  </si>
  <si>
    <t>10.1 Reducción del consumo de recursos minerales y energéticos</t>
  </si>
  <si>
    <t>10.2 Reducción de la utilización de minerales mediante la reducción de los fragmentos, la producción y consumo de productos y materiales reciclados, la reducción de las pérdidas de calor y energía, y el ahorro de energía</t>
  </si>
  <si>
    <t>10.3 Medición, control, laboratorios y similares relacionados con los recursos minerales y energéticos</t>
  </si>
  <si>
    <t>10.4 Otras actividades para la gestión de recursos minerales y energéticos</t>
  </si>
  <si>
    <t>11 Gestión de recursos madereros</t>
  </si>
  <si>
    <t>11.1 Reducción del consumo de recursos madereros</t>
  </si>
  <si>
    <t>11.2 Reducción del consumo de productos forestales (madereros y no madereros)</t>
  </si>
  <si>
    <t>11.3 Forestación y reforestación</t>
  </si>
  <si>
    <t>11.4 Incendios forestales</t>
  </si>
  <si>
    <t>11.5 Medición, control, laboratorios y similares relacionados con recursos madereros naturales</t>
  </si>
  <si>
    <t>11.6 Otras actividades para la gestión de recursos madereros</t>
  </si>
  <si>
    <t>12 Gestión de recursos acuáticos</t>
  </si>
  <si>
    <t>12.1 Reducción de la extracción de recursos acuáticos</t>
  </si>
  <si>
    <t>12.2 Reposición del stock de recursos acuáticos</t>
  </si>
  <si>
    <t>12.3 Medición, control, laboratorios y similares relacionados con los recursos acuáticos</t>
  </si>
  <si>
    <t>12.4 Otras actividades de gestión de recursos acuáticos</t>
  </si>
  <si>
    <t>13 Gestión de otros recursos biológicos (excepto los recursos madereros y acuáticos)</t>
  </si>
  <si>
    <t>13.1 Reducción del consumo de recursos biológicos (excepto de recursos madereros y acuáticos)</t>
  </si>
  <si>
    <t>13.2 Reposición del stock de recursos biológicos (excepto de recursos madereros y acuáticos)</t>
  </si>
  <si>
    <t>13.3 Medición, control, laboratorios y similares relacionados con el stock de recursos biológicos (excepto de recursos madereros y acuáticos)</t>
  </si>
  <si>
    <t>13.4 Otras actividades de gestión de recursos biológicos (excepto de recursos madereros y acuáticos)</t>
  </si>
  <si>
    <t>14 Gestión de recursos hídricos</t>
  </si>
  <si>
    <t>14.1 Reducción de la extracción de recursos hídricos</t>
  </si>
  <si>
    <t>14.2 Reducción de pérdidas y filtraciones de agua, reutilización y ahorro de agua</t>
  </si>
  <si>
    <t>14.3 Reposición de recursos hídricos</t>
  </si>
  <si>
    <t>14.4 Medición, control, laboratorios y similares relacionados con los recursos hídricos</t>
  </si>
  <si>
    <t>14.5 Otras actividades de gestión de los recursos hídricos</t>
  </si>
  <si>
    <t>15 Actividades de investigación y desarrollo para la gestión de recursos</t>
  </si>
  <si>
    <t>15.1 Recursos minerales y energéticos</t>
  </si>
  <si>
    <t>15.2 Recursos madereros</t>
  </si>
  <si>
    <t>15.3 Recursos acuáticos</t>
  </si>
  <si>
    <t>15.4 Otros recursos biológicos</t>
  </si>
  <si>
    <t>15.5 Recursos hídricos</t>
  </si>
  <si>
    <t>15.6 Otras actividades de investigación y desarrollo para la gestión de recursos naturales</t>
  </si>
  <si>
    <t>16 Otras actividades de gestión de recursos</t>
  </si>
  <si>
    <t>16.1 Administración general de recursos naturales</t>
  </si>
  <si>
    <t>16.1.1 Administración general, regulación y similares</t>
  </si>
  <si>
    <t>16.1.2 Gestión del ambiente</t>
  </si>
  <si>
    <t>16.2 Educación, capacitación e información</t>
  </si>
  <si>
    <t>16.3 Actividades con gastos indivisibles</t>
  </si>
  <si>
    <t>16.4 Actividades no clasificadas en otra parte</t>
  </si>
  <si>
    <t>Jefatura de Gobierno</t>
  </si>
  <si>
    <t>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t>
  </si>
  <si>
    <t>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</si>
  <si>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</si>
  <si>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Actividades de apoyo administrativo</t>
  </si>
  <si>
    <t>Ciencia, innovacion y transparencia</t>
  </si>
  <si>
    <t>Gobierno abierto</t>
  </si>
  <si>
    <t>Coordinacion de la Politica de Gobierno</t>
  </si>
  <si>
    <t>Provisiones para contingencias</t>
  </si>
  <si>
    <t>Cumplimiento de los programas de Proteccion Civil</t>
  </si>
  <si>
    <t>Cero agresion y mas seguridad</t>
  </si>
  <si>
    <t>Asuntos de orden publico y de seguridad Interior</t>
  </si>
  <si>
    <t>Planeacion y seguimiento de la politica gubernamental</t>
  </si>
  <si>
    <t>Conduccion de la politica de Gobierno</t>
  </si>
  <si>
    <t>11.a</t>
  </si>
  <si>
    <t>Apoyar los vinculos economicos, sociales y ambientales positivos entre las zonas urbanas, periurbanas y rurales fortaleciendo la planificacion del desarrollo nacional y regional</t>
  </si>
  <si>
    <t>Centro de Comando, Control, Computo, Comunicaciones y Contacto Ciudadano</t>
  </si>
  <si>
    <t>En la actualidad, el Centro de Comando, Control, Computo, Comunicaciones y Contacto Ciudadano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Secretaria de Seguridad Ciudadana y de otras dependencias, para lo cual se requiere de suficiente personal, con capacidades para la optima atencion ciudadana y la gestion de los recursos disponibles, asi como de coordinacion interinstitucional.</t>
  </si>
  <si>
    <t>Servicio integral de operacion y atencion a emergencias</t>
  </si>
  <si>
    <t xml:space="preserve">Atencion ciudadana </t>
  </si>
  <si>
    <t>Otros asuntos de orden publico y seguridad</t>
  </si>
  <si>
    <t>026</t>
  </si>
  <si>
    <t>Agencia Digital de Innovacion Publica</t>
  </si>
  <si>
    <t>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posibilitaran el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en beneficio de la ciudadania.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t>
  </si>
  <si>
    <t>Acciones para mejorar la gobernanza digital</t>
  </si>
  <si>
    <t>Desarrollo economico</t>
  </si>
  <si>
    <t>Ciencia, tecnologia e innovacion</t>
  </si>
  <si>
    <t>Atencion y orientacion telefonica sobre tramites y servicios</t>
  </si>
  <si>
    <t>Otros servicios generales</t>
  </si>
  <si>
    <t>Fondo para el Desarrollo Economico y Social</t>
  </si>
  <si>
    <t>Asuntos economicos, comerciales y laborales en general</t>
  </si>
  <si>
    <t>Asuntos economicos y comerciales en general</t>
  </si>
  <si>
    <t>Estudios de desarrollo economico, social y ambiental</t>
  </si>
  <si>
    <t>Secretaria de Gobierno</t>
  </si>
  <si>
    <t>Conducir la politica interior del Gobierno de la Ciudad de Mexico, a traves del fortalecimiento de las relaciones con los poderes del gobierno local, federal, alcaldias, Estados y Municipios de la zona metropolitana, sociedad civil organizada, representantes del sector privado, academia y organizaciones sociales.
.</t>
  </si>
  <si>
    <t>Politica interior</t>
  </si>
  <si>
    <t>Coordinacion general de Gobierno</t>
  </si>
  <si>
    <t>Atencion prioritaria a personas egresadas del Sistema de Justicia Penal</t>
  </si>
  <si>
    <t>Reclusion y readaptacion social</t>
  </si>
  <si>
    <t>Si al desarme, si a la paz</t>
  </si>
  <si>
    <t>E200</t>
  </si>
  <si>
    <t>Gobierno y seguridad en Alcaldias</t>
  </si>
  <si>
    <t>Seguridad, proteccion civil y coordinacion interinstitucional</t>
  </si>
  <si>
    <t>Alerta inmediata</t>
  </si>
  <si>
    <t>Desarrollo social</t>
  </si>
  <si>
    <t>Vivienda y servicios a la comunidad</t>
  </si>
  <si>
    <t>Servicios publicos</t>
  </si>
  <si>
    <t>Servicios comunales</t>
  </si>
  <si>
    <t>Educacion, cultura deporte y recreacion</t>
  </si>
  <si>
    <t>Recreacion, cultura y otras manifestaciones sociales</t>
  </si>
  <si>
    <t>Servicios de salud en Alcaldias</t>
  </si>
  <si>
    <t>Prestacion de servicios de salud a la persona</t>
  </si>
  <si>
    <t>Prevencion y promocion de la Salud</t>
  </si>
  <si>
    <t>Servicios de atencion animal</t>
  </si>
  <si>
    <t>Regenerar las condiciones ecologicas de la ciudad: areas de valor ambiental, areas naturales protegidas y suelo de conservacion</t>
  </si>
  <si>
    <t>Proteccion ambiental</t>
  </si>
  <si>
    <t>Otros de proteccion ambiental</t>
  </si>
  <si>
    <t>Servicios de cuidado infantil</t>
  </si>
  <si>
    <t>Proteccion social</t>
  </si>
  <si>
    <t>Familia e hijos</t>
  </si>
  <si>
    <t>Turismo, empleo y fomento economico</t>
  </si>
  <si>
    <t>Infraestructura urbana</t>
  </si>
  <si>
    <t>Promover condiciones optimas para el desarrollo e innovacion tecnologicos</t>
  </si>
  <si>
    <t>Servicios segistrales, administrativos y patrimoniales</t>
  </si>
  <si>
    <t>Presupuesto participativo</t>
  </si>
  <si>
    <t>Desarrollo comunitario</t>
  </si>
  <si>
    <t>Apoyo para el desarrollo integral de la mujer</t>
  </si>
  <si>
    <t>Otros grupos vulnerables</t>
  </si>
  <si>
    <t>Apoyos sociales</t>
  </si>
  <si>
    <t>Otros asuntos sociales</t>
  </si>
  <si>
    <t>Alcaldia Azcapotzalco</t>
  </si>
  <si>
    <t>La Alcaldia Azcapotzalco tiene una superficie de 33 km cuadrados y una poblacion de 432,205 habitantes, su densidad poblacional es de 11,936 habitantes por km cuadrado, tiene una poblacion diversa: 7.53% de ella se considera indigena mientras que 1.2% afrodescendiente. Los niveles educativos de la Alcaldia son similares al promedio de la Ciudad. Un 97.8% de sus habitantes mayores de 15 años cuenta con al menos la educacion basica, y 32.7% de ellos tiene educacion superior, la tasa de alfabetizacion entre los jovenes de 15 a 24 años es de 99.4% mientras que entre personas de 25 o mas, alcanza 97.6%. Cuenta con 14 centros de desarrollo infantil (CENDI), 57 escuelas de educacion preescolar, 86 primarias, 32 secundarias, 9 preparatorias, y 5 escuelas de educacion superior.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En cuanto a seguridad social, la penetracion de los servicios de salud es la mas alta de toda la Ciudad, ya que 84.1% de la poblacion de la alcaldia cuenta con algun servicio de salud, cuenta con 25 establecimientos de servicio, incluidos el Hospital General del Centro Medico Nacional (CMN) La Raza, Hospital de Alta Especialidad del CMN La Raza entre otros. Actualmente, cuenta con 119,027 viviendas habitadas que representan 4.6% del total de viviendas de la Ciudad. Un 48.9% de sus habitantes vive en casa propia, 26% alquila, 19.5% familiar o prestada; 4.9% en otra situacion,.7% no especificado, en general, la Alcaldia cuenta con una buena disponibilidad de servicios, ya que de 95% sus viviendas cuentan con agua entubada, 99% con drenaje, 99.3% con servicios sanitarios y 99.8% con electricidad. Cuenta con el Centro Azcapotzalco de Respuesta a Emergencias (CARE), 21 Modulos de Vigilancia, un Centro de Proteccion Civil, y 4 Coordinaciones de Seguridad Publica y Procuracion de Justicia,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De acuerdo con la Encuesta Nacional de Seguridad Publica Urbana 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1 Centro Azcapotzalco Contra las Adicciones (CAIA). Ademas de 3 asilos, 1 Centro de Atencion para Menores en Riesgo, 1 Oficina de Atencion del otrora INMUJERES —hoy, Secretaria de Mujeres, 1 Unidad de Atencion de Victimas de Violencia Familiar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186 espacios publicos con juegos infantiles y gimnasios, 6 parques de bolsillo, 4 parques, 9 glorietas, 43 jardines, 77 camellones, el Deportivo Reynosa, la Alameda Norte y el Parque Tezozomoc.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Tambien pasa por la Alcaldia el Ferrocarril Suburbano de Pasajeros Buenavista-Huehuetoca teniendo la estacion Fortuna dentro de la demarcacion.</t>
  </si>
  <si>
    <t>Coadyuvar con el rescate de las zonas industriales de Azcapotzalco, para su reactivacion economica y reconfiguracion hacia industrias mas productivas, limpias y sostenibles, que detone la inversion y la generacion de empleos en la demarcacion. Reducir el rezago de atencion de los principales servicios urbanos, a traves de la optimizacion de los procesos para la eficiencia y la eficacia de los recursos. Mejorar la percepcion publica en materia de seguridad ciudadana, mediante el uso de inteligencia policial, la participacion ciudadana, y la profesionalizacion del equipo policial. Instrumentar acciones que permitan el ejercicio pleno de los derechos de las personas jovenes, en lo economico, cultural, deportivo, y social. Promover la cultura del agua, mejorando las condiciones de la red con enfoque preventivo, y fortaleciendo la gobernanza hidrica en colaboracion con los sectores. Mejorar la gobernanza de Azcapotzalco a traves del impulso, fortalecimiento y modernizacion de los mecanismos de participacion ciudadana.</t>
  </si>
  <si>
    <t>Cultura comunitaria</t>
  </si>
  <si>
    <t>Mas y mejor movilidad</t>
  </si>
  <si>
    <t>Programa para enfermedades cronico degenerativas y discapacidad</t>
  </si>
  <si>
    <t>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Agilizar los tiempos de atencion y respuesta en los servicios y tramites de la ciudadania solicitados a la Alcaldia, mediante la optimizacion del Centro de Soluciones. Establecer una agenda integral en materia de movilidad humana, de tal forma que a la ciudadania solo tenga que trasladarse a realizar tramite cuando sea estrictamente indispensable, mediante la implementacion tecnologica y gobierno digital. Contribuir, adaptar, habilitar y dar mantenimiento urbano que facilite la accesibilidad y movilidad con seguridad. Determinar acciones necesarias para defender y cuidar los espacios publicos, privilegiando a traves de la conciliacion y el dialogo con la ciudadania.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Fortalecer la estructura de atencion para animales de compañia, promover la cultura de adopcion y cuidado de mascotas, buscando el esquema del bienestar animal.</t>
  </si>
  <si>
    <t>Alcaldia Coyoacan</t>
  </si>
  <si>
    <t>La Alcaldia Coyoacan tiene 614, 447 habitantes, de los cuales 16, 777 viven en pobreza extrema, 137 268 en pobreza moderada, 138, 681 son catalogados como vulnerables por alguna carencia social y 62, 534 son vulnerables por los ingresos que perciben segun cifras de INEGI y de la Secretaria del Bienestar para el año 2020, por lo cual, es posible afirmar, que es necesario crear politicas publicas enfocadas a coadyuvar con la poblacion para que les sea posible actuar ante sus necesidades sin mermar el ya lastimado nivel de bienestar que tienen las familias en situacion de vulnerabilidad de la demarcacion. Por lo anteriormente expuesto, es claro que, si bien en la Ciudad de Mexico se han dado grandes pasos para alcanzar el pleno uso de derechos fundamentales, los esfuerzos deben multiplicarse, para lo cual, es vital otorgarle a la poblacion seguridad y bienestar a traves de la creacion de politicas publicas, programas sociales, etc. Capaces de responder a necesidades reales, apoyando a la poblacion a enfrentar las dificultades que atraviesa para ser acreedor a una vida digna y borrar poco a poco las brechas que impiden a la poblacion acceder a sus derechos de manera universal, integral y libre.</t>
  </si>
  <si>
    <t>Programa de apoyo para el Bienestar familiar</t>
  </si>
  <si>
    <t>Alcaldia Cuajimalpa de Morelos</t>
  </si>
  <si>
    <t>Alcaldia Cuauhtemoc</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</si>
  <si>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asi mismo, en el ambiente tambien se ha convertido en un tema cardinal para el presente y futuro de las sociedades. La huella extractiva que deja la contaminacion en los ecosistemas junto a la creciente demanda de tierra alimento y agua representan un nuevo paradigma para la sustentabilidad de las ciudades y los estados de la nacion. Por lo anterior es destacable la atencion necesaria al crecimiento de la poblacion y su alta concentracion en espacios urbanos con la consecuente necesidad de proporcionar servicios publicos de calidad y servicios privados diversificados y altamente especializados.</t>
  </si>
  <si>
    <t>Implementar un gobierno democratico, creando una cultura de rendicion de cuentas mas alla de las que la ley solicita por obligacion, fortaleciendo la profesionalizacion y sensibilizacion de las personas servidoras publicas, con una vision hacia un gobierno totalmente digital, coadyuvando en todo momento al gasto publico eficiente y transparente. Nuestras niñas, niños y adolescentes, son sumamente importantes para este Gobierno, por lo que el acceso universal a la educacion basica es uno de nuestros principales compromisos, disminuyendo los indices de desercion escolar de niñas, niños y adolescentes a nivel basico, incentivando el alto desempeño academico con los mejores promedios en calificaciones de escuelas publicas, otorgandoles un apoyo economico o en especie a la finalizacion de cada ciclo escolar. Inclusion para todos y todas las personas con capacidades diferentes, y eliminar la creencia de que las personas con capacidades diferentes no estan sanas o son menos capaces de hacer cosas por estigma o estereotipos. Incentivar al Deporte y la Competitividad, ya que son parte fundamental del proyecto de Gobierno que se encabeza. Las mujeres en Cuauhtemoc, seran beneficiadas con la promocion de su empoderamiento e independencia economica. La seguridad es un derecho humano, por lo que este gobierno adoptara acciones encaminadas a contar con mejores caminos seguros para mantener la tranquilidad y el orden dentro de las colonias de Cuauhtemoc, con mayor vigilancia, reactivacion de los Bunkers y con ello la disminucion de la comision de delitos. En tema de ordenamiento, movilidad y sustentabilidad, se enfocara en la recuperacion de los espacios publicos deteriorados o abandonados para el sano esparcimiento de las familias de la Alcaldia, abarcando plazas, plazuelas, parques publicos, areas infantiles y areas comunes de unidades habitacionales. Se mejoraran las rutas, dias y horarios en materia de recoleccion de desechos solidos para ofrecer alternativas a las personas que por algun motivo no pueden depositar sus desechos en los camiones de basura, evitando la generacion de tiraderos clandestinos que deterioren el espacio publico. Se sostendra un Equipamiento Social Incluyente, implementando soluciones de acceso y fomento al mejoramiento en materia de acceso y diseño urbano, que orienten la inclusion social, el bienestar de las familias y la economia hacia modelos mas eficientes, inclusivos y diversificados, mejorando los espacios publicos, parques, plazas, avenidas, calles, edificios publicos, escuelas de educacion preescolar, primarias y secundarias, mercados publicos y otros que se encuentren en condiciones de deterioro. Nuestros mercados publicos, nos enfocaremos en continuar con la conservacion de las instalaciones, obra publica nueva y otros para beneficio de comerciantes y consumidores de los mercados. En el tema de “Vivienda Bonita”, todo ciudadano tiene derecho a disfrutar de una vivienda digna y decorosa, como lo marca el articulo 4 de nuestra Carta Magna, porque el derecho a la vivienda, es un derecho humano universal, por lo que esta Alcaldia implementara mecanismos para atender a la ciudadania en temas de rehabilitacion y mantenimiento de viviendas en situacion precaria o de vulnerabilidad. El desempeño economico que tenemos como el corazon en la Ciudad de Mexico, nos impulsa a brindar apoyo a micro, pequeños y medianos empresarios de la Alcaldia. Se fomentara el empleo y autoempleo, orientando a las personas que opten por crear condiciones para la generacion de los mismos. Estableceremos convenios con empresarios, universidades, camaras y otros para el fortalecimiento de la economia local, con el objetivo de encontrar alternativas para el fomento al empleo, capacitacion de alto nivel y vinculacion para el fortalecimiento economico y social de los habitantes de la demarcacion. Por ultimo, promover el crecimiento institucional a traves del desarrollo integral de las servidoras y los servidores publicos, fortaleciendo los sistemas de informacion y comunicacion, de los procesos y normativa administrativa para que esto conlleve a una alianza entre los ciudadanos y la Alcaldia Cuauhtemoc.</t>
  </si>
  <si>
    <t>Ayudas para la comunidad LGBTTTIQ+</t>
  </si>
  <si>
    <t>Alcaldia Gustavo A. Madero</t>
  </si>
  <si>
    <t>La Alcaldia Gustavo A. Madero se localiza en el extremo Noreste de la Ciudad de Mexico, entre los paralelos 19°35 ′00 ′ ′ y 19°27 ′43 ′ ′ N, y los meridianos 99°03 ′45 ′ ′ y 99°11 ′00 ′ ′ W; su altitud se encuentra entre los 2,200 y 2,900 msnm. Al Norte y al Este colinda con los municipios, Tultitlan, Coacalco de Berriozabal y Ecatepec de Morelos; al Sur colinda con las Alcaldias Cuauhtemoc y Venustiano Carranza, y al Oeste con la Alcaldia Azcapotzalco y el Municipio Tlalnepantla de Baz. Tiene una superficie de 8,708.56 ha, que representa el 5.9% del area total de la Ciudad de Mexico; dicha superficie se divide en 7,470.56 ha de suelo urbano y 1,238 ha en suelo de conservacion, es decir, el 85.78% y 14.22% (PDDU, 2010). Asimismo, ocupa el segundo lugar en concentracion de poblacion entre las 16 alcaldias, con un total de 1,173,351 habitantes, de los cuales 608,969 son mujeres y 564,382 hombres, que representan un 51.9 y 48.1 por ciento, respectivamente. Los rangos de edad que concentraron mayor poblacion fueron 20 a 24 años (91,577 habitantes), 25 a 29 años (91,448 habitantes) y 30 a 34 años (87,626 habitantes), contando ademas con 2.81% o 32,972 del total de la poblacion corresponde a personas con identidad indigena, de los cuales el 1.25% de estos habla una lengua indigena, dentro de las que destacan por el numero de poblacion: la Nahuatl, Otomi y Totonaco, y el 0.01% de la poblacion no habla español. Las problematicas mas apremiantes en la Alcaldia son en materia de: seguridad, desarrollo social, servicios publicos, economia, grupos vulnerables, violencia familiar y de genero, maltrato infantil, y maltrato contra personas adultas mayores. En seguridad, las incidencias de alto impacto mas recurrentes reportadas en la Alcaldia Gustavo A. Madero son: homicidio doloso con arma de fuego; secuestro y extorsion; narcomenudeo; robo comun con y sin violencia de vehiculos; robo comun sin violencia a casa habitacion; robo comun con y sin violencia a negocio; robo comun con y sin violencia a transeuntes; delitos patrimoniales en daño a propiedad ajena; lesiones; violaciones y violencia intrafamiliar. En cuanto a desarrollo social, la alcaldia se encuentra marcada por profundos contrates, exclusiones y desigualdades que historicamente han limitado el desarrollo del potencial fisico, social y humano necesario para mejorar las condiciones de vida y el bienestar de la ciudadania. Para atender esta situacion se ha reforzado la inclusion social en donde se impulsa la igualdad de derechos sociales para todos los ciudadanos, especialmente para poblacion vulnerable y con menos oportunidades para acceder al pleno acceso de servicios educativos, culturales, infraestructura digna en vivienda y entorno urbano. En cuanto a servicios publicos la Alcaldia GAM diseña programas emergentes para optimizar y mejorar los servicios publicos, a traves de un esquema de obra por administracion e inversion publica. Respecto al ambito economico, la poblacion ocupada, en su mayoria trabajadores del sector de servicios, divididos en tareas administrativas, tecnicos, funcionarios y profesionistas con una participacion del (40.56 por ciento); frente a los comerciantes y trabajadores en servicios diversos (41.49 por ciento) y un porcentaje menor en la industria (16.79 por ciento); en cuanto al sector agropecuario o primario, este es muy reducido (0.10 por ciento). A raiz de la Pandemia originada por el SARS-COV2 la economia se encuentra en un proceso de reactivacion, en este escenario es fundamental el impulso a la generacion de proyectos para la microempresa (Mipymes). En materia de Grupos de Atencion Prioritaria, cerca de 10% de las mujeres capitalinas han sufrido violencia en el ambito familiar, ya sea emocional, fisica, economica, patrimonial y sexual. En las Alcaldias de Iztapalapa, Gustavo A. Madero, Cuauhtemoc, Tlalpan y alvaro Obregon se registra el mayor numero de averiguaciones por lesiones dolosas, violencia familiar, abuso, acoso sexual y violacion, asi como feminicidios contra mujeres y niñas. Por su parte, el maltrato infantil responde a diversas caracteristicas de las comunidades y las sociedades que pueden aumentar el riesgo entre ellas: las desigualdades sociales y de genero, la falta de vivienda adecuada o de servicios de apoyo a las familias y las instituciones. Los niveles elevados de desempleo o pobreza. La disponibilidad facil del alcohol y las drogas. Las politicas y programas insuficientes de prevencion del maltrato, la pornografia, la prostitucion y el trabajo infantiles. Las normas sociales y culturales que debilitan el estatus del niño en las relaciones con sus padres o fomentan la violencia hacia los demas, los castigos fisicos o la rigidez de los papeles asignados a cada sexo. El maltrato contra personas adultas mayores se manifiesta a traves de violencia familiar, abuso de confianza, allanamiento, amenazas, daño en propiedad ajena, despojo, fraude, homicidios, lesiones, omision de auxilio o de cuidado, robos, usurpacion de identidad, tentativa de extorsion, extorsion segun los datos de la Fiscalia General de Justicia de la Ciudad de Mexico.</t>
  </si>
  <si>
    <t>Crear un gobierno cercano a la gente, que promueva la austeridad y el uso de nuevas tecnologias que contribuyan al gasto eficiente de los recursos publicos. Brindar a la poblacion los servicios publicos indispensables como son: Seguridad publica, limpia, alumbrado publico, suministro y cuidado del agua potable, infraestructura vial y transporte publico. Proveer de servicios de salud cercanos, asi como impulsar la practica del deporte como garantia de una vida mas saludable. Promover una educacion de calidad, asi como la promocion de actividades culturales. Atencion a prioritaria a grupos vulnerables de la poblacion. Impulsar el desarrollo economico de la Alcaldia. Fomentar la cultura del cuidado y preservacion del medio ambiente.</t>
  </si>
  <si>
    <t>Ser una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Ejercer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</si>
  <si>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La Alcaldia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buen gobierno, participacion ciudadana y desarrollo social de manera cercana con los ciudadanos realizando una labor tanto preventiva como reactiva. Paralelamente la Alcaldia ha fortalecido las areas de construccion, atencio a grietas, combate a la violencia hacia las mujeres y atencion a grupos prioritarios mediante lo cual se busca atender problemas urgentes que han aquejado de manera historica a los habitantes de Iztapalapa.</t>
  </si>
  <si>
    <t>Transformar a Iztapalapa en una demarcacion en donde se respeten promueva y garanticen los derechos de todos sus habitantes a traves de acciones y politicas publicas sustantivas encaminadas a mejorar la vida de quienes han residido historicamente en Iztapalapa, sus nuevos vecinos y quienes transitan a diario por la demarcacion.</t>
  </si>
  <si>
    <t>Igualdad y derechos. Mediante la defensa de los derechos se coadyuvara a la creacion de una sociedad equitativa se implementaran programas y acciones sociales encaminadas a elevar las condiciones de vida de la poblacion con el proposito de disminuir las brechas de desigualdad. Ciudad sustentable. Se atenderan las demandas de la poblacion en materia de servicios publicos: infraestructura de drenaje, agua potable, mejoramiento de los espacios publicos, parques, ademas se llevara a cabo la recoleccion de residuos solidos mejoramiento del alumbrado publico logrando las condiciones para un generar crecimiento economico que redunde en mayor bienestar social para las personas que debido a externalidades negativas han sido poco favorecidas de los ciclos economicos de la ciudad.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en funcion del desarrollo cultural de la sociedad, por lo que a mayor cultura mayor respeto armonia social y convivencia pacifica. Cero agresion y mas seguridad. Implementacion de politicas publicas coordinadas con los diferentes ordenes de gobierno asi como gobiernos colindantes en materia de prevencion y no violencia, promocion de una cultura de paz para brindar proteccion y seguridad a las personas frente a riesgos y amenazas. Ciencia innovacion y transparencia. Se garantizara que todas las personas tengan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t>
  </si>
  <si>
    <t>Derechos humanos</t>
  </si>
  <si>
    <t>Profesionalizacion de mujeres</t>
  </si>
  <si>
    <t>Alcaldia la Magdalena Contreras</t>
  </si>
  <si>
    <t>Crear una Alcaldia, comprometida en la construccion de politicas planificadas y ejecutadas desde su interior, donde se respeten el derecho a la ciudadm con perspectiva ecologica, igualitaria, democratica, participativa y armonica asegurando una administracion publica regida por principios eticos de buen gobierno para beneficio de la poblacion.</t>
  </si>
  <si>
    <t>Desarrollar la Alcaldia La Magdalena Contreras, teniendo como prioridad a la poblacion, donde la constante sea garantizar su derecho a la ciudad, la optimizacion de su calidad de vida, recuperacion del tejido social, cuidado, conservacion y sustentabilidad del medio ambiente, ademas del desarrollo de servicios publicos eficientes, transparentes y sistenibles, que nos permitan asegurar un territorio de paz, pluralista y participativo con inclusion social que le permita la transformacion.</t>
  </si>
  <si>
    <t>Los habitantes de la Alcaldia La Magdalena Contreras, tienen el derecho constitucional a la convivencia pacifica y solidaria, a vivir libres de violencia y de amenazas; la desigualdad, la exclusion, la falta de ingresos, la falta de empleo, la precaria integracion social de barrios o pueblos originarios y la escasez de servicios publicos en colonias marginadas, conlleva a la proliferacion de la corrupcion, inseguridad; por lo que, es indispensable que los recursos, espacios, bienes y servicios publicos se ejerzan con un enfoque de justicia e igualdad, para todas las personas de las colonias, barrios o pueblos de la demarcacion. Por ende, la Alcaldia La Magdalena Contreras, tiene como prioridad garantizar el derecho a la igualdad, a la seguridad ciudadana, optimizando la calidad de vida, recuperando el tejido social, ademas del desarrollo de servicios publicos eficientes, transparente y sostenibles, que nos permitan asegurar un territorio de paz, pluralista y participativo con inclusion social que le permita la transformacion.</t>
  </si>
  <si>
    <t>Apoyo de alimentacion y refugio para personas vulnerables</t>
  </si>
  <si>
    <t>La administracion 2021-2024 es un gobierno austero, abierto, transparente y eficiente que detona el bienestar y contribuye a la garantia de los derechos economicos, sociales,culturales y ambientales del pueblo de Milpa Alta a traves de la implementacion de politicas publicas que ponen a las personas en el centro de su actividad, con orientacion a resultados en el corto plazo, pero tambien para que su bienestar sea sostenible a lo largo del tiempo.</t>
  </si>
  <si>
    <t>La Alcaldia Milpa Alta mantiene una superficie de 28,375 hectareas las cuales se consideran suelo de conservacion, representando el 32% del total en toda la Ciudad de Mexico. Catalogada como la segunda demarcacion con mayor superficie, constituye un territorio estrategico para la aportacion de servicios ambientales hacia la Ciudad de Mexico como son: recarga de mantos acuiferos, captura de carbono, la produccion de oxigeno, regulacion de clima, retencion de suelo fertil entre otros. Debido a su posicion geografica, a las vias de comunicacion disponibles y a que carece de un servicio de transporte efectivo, Milpa Alta se encuentra en una posicion relativamente desconectada del resto de las delegaciones, lo que la hace de dificil acceso. Tiene una poblacion de 152, 685 habitantes, de acuerdo con INEGI 2020, lo que representa el 1.5% de la poblacion total de la Ciudad de Mexico. Por lo tanto, es la alcaldia menos poblada y densa, sin embargo, es la que tiene la tasa de crecimiento demografico mas elevada; mientras que la poblacion de la Ciudad de Mexico ha crecido menos de 1.5 por ciento anual, en Milpa Alta el ritmo de crecimiento supera el 3 por ciento. El 54.7% de la poblacion de Milpa Alta, se encuentran en situacion de pobreza, segun datos de CONEVAL 2020, en tanto el 26.8% presenta vulnerabilidad de carencia por ingresos, es decir, tienen ingresos con un valor menor al de la canasta alimentaria mas la canasta no alimentaria y no registran ninguna carencia social. Se estima que el 54.5% de la poblacion total de la alcaldia es poblacion economicamente activa, de la cual el 18.9% se dedica al sector primario, el 11.10% al sector secundario y el 68% al sector terciario. Durante los ultimos tres años, el valor de la produccion agropecuaria se redujo a 493 millones de pesos, que representa solo el 60% del valor de produccion de 5 años previos a 2018. Los principales productos agropecuarios, por orden de importancia, son: nopal, hortalizas (papa, zanahoria y lechuga), maiz (en grano y elote), forrajes (alfalfa, avena y maiz forrajero), flores (nochebuena, begonia y belen) y frutas (manzana, ciruela durazno y pera). Cabe destacar que Milpa Alta es la mayor productora de nopal de la Ciudad de Mexico y la segunda a nivel nacional. Tan solo en 2020 alcanzo una productividad de 227 mil 845 toneladas. Por otro lado, se ha identificado que la incidencia delictiva en la Alcaldia Milpa Alta ha tenido un aumento, de acuerdo con el Boletin de Incidencia Delictiva de la Ciudad de Mexico, siendo los delitos contra el patrimonio, contra la familia y aquellos que atentan contra la vida y la integridad corporal los que mayores casos presentaron.</t>
  </si>
  <si>
    <t>Intervencion en los espacios publicos para rehabilitar y recuperar el espacio urbano que se han descuidado y/o perdido por motivos diversos, de manera que su recuperacion nuevamente propicie la convivencia social, el impulso a las actividades economicas y mejoren la seguridad publica. Proponer alternativas de vialidad urbana para mejorar el flujo vehicular en los principales puntos conflictivos de nuestras localidades, ayudando a la seguridad peatonal; asi como al desarrollo social y economico. Desarrollar y mejorar las actuales estrategias de seguridad publica en los 12 pueblos de la Alcaldia, de suerte que se abatan los niveles de incidencia delictiva y se propicien mejores condiciones de bienestar social. Prestando especial atencion a las mujeres y jovenes. Contribuir al fortalecimiento de la capacidad productiva local e impulsar las actividades economicas de la Alcaldia a traves de los diversos componentes de nuestras politicas publicas; generando, ademas, una mayor derrama economica entre los habitantes, mejorando asi sus niveles de bienestar. Aprovechar el potencial turistico y cultural que posee nuestra Alcaldia, para lograr ser un destino atractivo para el turista de la CDMX, y que a su vez impulse la derrama economica para reactivar la economia local. Contribuir al fortalecimiento de las comunidades en sus expresiones culturales y recreativas para que incidan en el desarrollo social, recuperando asi la convivencia comunitaria. Y tambien repercuta de manera positiva en la recuperacion economica de la Alcaldia. Establecer un espacio de orientacion a la poblacion de Milpa Alta que sufre de problemas emocionales, particularmente en el segmento de jovenes y les prevenga de una situacion de riesgo a su salud. Contar con un espacio de atencion para las personas que sufrieron algun tipo de impacto psicologico o secuela emocional asociado al COVID y que limitan su reinsercion a su vida social comunitaria. Brindar un espacio seguro a mujeres de la Alcaldia que requieran salir temporalmente de sus hogares porque se encuentran en un estado de violencia extrema, brindandoles asesoria juridica y psicologica gratuita. Brindar un espacio digno para que los adultos mayores no pierdan la convivencia social, aprovechando su experiencia y conocimiento para no perder la cohesion social de nuestra demarcacion. Contar con un refugio para para cuidar de manera temporal a caninos abandonados o maltratados, para atenderlos en su recuperacion fisica, hasta encontrarles un hogar definitivo (adopcion). Contribuir al aprovechamiento del agua de lluvia en viviendas que carecen de disponibilidad de agua potable mediante tuberia y asi mejorar su abasto.</t>
  </si>
  <si>
    <t>Alcaldia Tlahuac</t>
  </si>
  <si>
    <t>Con la entrada en vigor de la Constitucion Politica de la Ciudad de Mexico, los instrumentos de planeacion establecidos en la Ley del Sistema de Planeacion del Desarrollo de la Ciudad de Mexico fundamentados en el articulo 15, establecen los lineamientos para la orientacion del desarrollo tanto de la Ciudad de Mexico como las dieciseis alcaldias que la conforman. En este contexto, surge el Plan General de Desarrollo y el Programa de Ordenamiento Territorial, los cuales establecen las directrices para el desarrollo territorial para la Ciudad de Mexico. La elaboracion de dichos instrumentos obedece a la necesidad de dar solucion y atencion a las problematicas que se han suscitado como resultado de las transformaciones del mundo actual y la relacion existente y dependiente entre los procesos globales y su impacto local. La Alcaldia Tlahuac se localiza al oriente de la Ciudad de Mexico, entre los paralelos 19°13’ y 19°20’ de latitud norte; los meridianos 98° 56’ y 99° 04’ de longitud oeste; altitud entre 2 200 y 2800 metros sobre el nivel del mar. Colinda al norte con la Alcaldia Iztapalapa y el Estado de Mexico, al este con el Estado de Mexico, al sur con el Estado de Mexico y la Alcaldia Milpa Alta y al oeste con las Alcaldias Xochimilco e Iztapalapa. El territorio actual se conformo historicamente por 7 pueblos originarios: Santiago Zapotitlan, San Francisco Tlaltenco, San Pedro Tlahuac actual cabecera de la demarcacion, Santa Catarina Yecahuizotl, San Juan Ixtayopan, San Nicolas Tetelco y San Andres Mixquic. Dichos pueblos se encuentran geograficamente distribuidos en la zona que comprende la parte sureste de la Cuenca del Valle de Mexico, zona que, por sus caracteristicas, ha sufrido cambios importantes en su aspecto desde tiempos lejanos, propiciando asi diferentes condiciones de vida en su habitat. Actualmente la Alcaldia Tlahuac tiene una superficie total de 8,578.2 hectareas con dos usos predominantes: area urbana con una superficie 2,011.65 hectareas, y el suelo de conservacion con una superficie de 6,566.55 hectareas. Cuenta con una poblacion de 392,313 habitantes de los cuales 51.53 % son mujeres y el 48.47% son hombres (INEGI, XII Censo de Poblacion y Vivienda 2020) y una tasa de crecimiento poblacional de 8.89 % durante los ultimos 10 años. La poblacion se encuentra distribuida en 12 Coordinaciones Territoriales conformadas por 40 colonias, 29 barrios y dos pueblos (Datos SEDUVI). Asi mismo, el desdoblamiento natural de la poblacion ha generado el aumento de la demanda de servicios publicos basicos, generando condiciones de desigualdad para su acceso, asi como la invasion de Suelo de Conservacion, teniendo como resultado la consolidacion de 93 asentamientos humanos irregulares, los cuales ocupan una superficie de 904,955 metros cuadrados. En materia de Salud, bienestar e inclusion social, las desigualdades sociales existentes en la Alcaldia Tlahuac relacionada con el acceso a servicios publicos de calidad se agravaron por la crisis sanitaria del Covid-19. En materia de equidad e igualdad sustantiva, se trabaja por propiciar la integracion de los grupos o sectores sociales mas vulnerables y con mayor brecha de desigualdad social. Dentro de los grupos prioritarios identificados por la Comision Nacional de Derechos Humanos podemos identificar a las niñas y niños en edad de 0 a 11 años; los adolescentes de 12 a 15 años; las mujeres; los adultos mayores de 65 años y mas; y la comunidad LGBTTIQ+. Estas situaciones se presentan generalmente en espacios como la calle, el transporte publico, escuela o trabajo, lo que vulnera su integracion social para el desarrollo integral, asi como a la libertad de expresion. Las mujeres, por su parte, son uno de los grupos de atencion prioritarios a las que mas problematicas se enfrentan. El rezago social derivado de las practicas culturales derivadas del machismo, han sido uno de los mayores impedimentos para el goce y disfrute de los derechos de las mujeres, entre ellos la violencia que se da en distintos ambitos, desde lo familiar, en las relaciones de pareja, en el ambito laboral y docente; mediante la descalificacion, amenazas, intimidacion, humillacion, explotacion y muchas formas de discriminacion por cuestion de genero. La Alcaldia Tlahuac es la tercera demarcacion en produccion agropecuaria de la Ciudad de Mexico. La caracteristica primordial que determina su capacidad productiva es su localizacion geografica, que le permite realizar actividades primarias dentro de su territorio. De acuerdo con informacion recabada del Censo Economico 2019 elaborado por el INEGI, la Alcaldia Tlahuac cuenta con una orientacion sectorial de la economia denominada como Moderada Especializacion Secundaria donde predomina principalmente el sector de la industria manufacturera, seguido por el sector comercio y en tercer lugar el sector servicios.</t>
  </si>
  <si>
    <t>Representar y trabajar por los intereses de los Tlahuaquenses. Establecer una relacion de proximidad y confianza del gobierno con la poblacion. Promover la convivencia, la economia, la seguridad y el desarrollo de la comunidad que habita en nuestra demarcacion. Facilitar la participacion efectiva de niñas, niños y personas jovenes, asi como de las personas con discapacidad y las personas mayores en la vida social, politica y cultural de la demarcacion. Promover la participacion de los pueblos, barrios originarios y comunidades indigenas residentes en Tlahuac, en los asuntos publicos de la demarcacion territorial, reconociendo asi los derechos politico-culturales otorgados por la Constitucion Local. Garantizar la gobernabilidad y la seguridad ciudadana, en coordinacion con la secretaria de Seguridad Ciudadana de la Ciudad de Mexico; la planeacion, la convivencia y la civilidad en el ambito local. Garantizar la equidad, eficacia y transparencia de los programas y acciones de gobierno. Garantizar el acceso y calidad de los servicios publicos. Implementar medidas para que progresivamente se erradiquen las desigualdades y la pobreza, promoviendo el desarrollo sustentable que permita alcanzar una justa distribucion de la riqueza y el ingreso, en los terminos previstos en la Constitucion Local. Garantizar el acceso de la poblacion a espacios publicos e infraestructura social, deportiva, recreativa y cultural dentro de su territorio, los cuales no podran enajenarse ni concesionarse de forma alguna. De igual forma, promover la creacion, ampliacion, cuidado, mejoramiento, uso, goce, recuperacion, mantenimiento y defensa del espacio publico.</t>
  </si>
  <si>
    <t>Alcaldia Tlalpan</t>
  </si>
  <si>
    <t>La Alcaldia de Tlalpan es la demarcacion mas extensa de la Ciudad de Mexico, su territorio es de 312 km2, de los cuales el 84 por ciento es considerado suelo de conservacion. De acuerdo con el Instituto Nacional de Estadistica y Geografia (INEGI, 2015) en ella habitan 677,104 personas, de las cuales 355,979 son mujeres (53 por ciento) y 321,125 son hombres (47 por ciento); el 21 por ciento de la poblacion total tiene entre 0 y 14 años, 70 por ciento tiene entre 15 y 64 años y 9 por ciento tiene 65 y mas. El 1.9 por ciento de la poblacion de 5 años y mas habla alguna lengua indigena; 25,862 personas tienen algun tipo de discapacidad (lo que representa el 6 por ciento); del total de los habitantes de la demarcacion, el 24 por ciento no esta afiliada a ninguna institucion publica de salud y el 10.5 por ciento tiene al menos una carencia alimentaria (INEGI, 2015). En Tlalpan existen 190,591 viviendas, de las cuales el 81.34 por ciento son casas, mientras que el 15.44 por ciento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por ciento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por ciento se dedica al comercio y a servicios, 44.49 por ciento son profesionistas, 0.72 por ciento se dedican a las actividades agropecuarias y 15.09 por ciento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situacion de pobreza, es decir, 30,487 mas respecto a 2010. En materia de pobreza extrema, en 2015 Tlalpan se ubico dentro de las cinco demarcaciones de la Ciudad de Mexico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por ciento respecto a los delitos de alto impacto, es importante destacar que el 50 por ciento de los delitos se concentra en el robo de vehiculos.</t>
  </si>
  <si>
    <t>Alcaldia Venustiano Carranza</t>
  </si>
  <si>
    <t>Datos del Censo de Poblacion y Vivienda 2020. UBICACIoN GEOGRaFICA. Se ubica en la zona centro-oriente de la Ciudad de Mexico. Colinda al norte con la Alcaldia Gustavo A. Madero, en el extremo este con el Municipio de Nezahualcoyotl, Estado de Mexico; al sur con la alcaldia Iztacalco y al oeste con Cuauhtemoc. EXTENSIoN TERRITORIAL. Cuenta con una extension de 3,342 hectareas, 2.24% del territorio de la Ciudad de Mexico. Comprende 3,220 manzanas, distribuidas en 80 colonias, en cuatro coordinaciones territoriales y la sede de la alcaldia. ASPECTOS DEMOGRaFICOS. Cuenta con 443 mil 704 habitantes, 47.4% son hombres y 52.6% mujeres, cifra que significa un aumento del 3.7% de habitantes con respecto a la Encuesta Intercensal 2015. DENSIDAD DE POBLACIoN. El numero de personas por hectarea ha disminuido, debido al alto numero de poblacion en busca de nuevas alternativas de vivienda, por la sustitucion de los usos de suelo habitacionales en areas centricas; carencia de zonas de reserva para crecimiento urbano; alto costo del suelo y disminucion de las tasas de crecimiento de la poblacion. Sin embargo, presenta una densidad mas alta que la Ciudad de Mexico y es una de las cinco demarcaciones de la entidad con mas habitantes por hectarea. DISTRIBUCIoN POR GRUPOS DE EDAD. Los menores de 15 años, representan el 17.6%, El grupo de 15 a 64 años, paso de 69.6% a 70.2%; y en la poblacion mayor de 65 años, de 11.6% a 12.2%. Lo que implica una amplia demanda escolar en todos los niveles escolares (basico, medio superior y superior) y, una creciente necesidad de atencion, para con los adultos mayores. Proyecciones para 2025, indican que esta tendencia seguira acentuandose. PRESENCIA INDiGENA. El total de personas que hablan lengua indigena es de 4 mil 921 habitantes, 1.1% de la poblacion total, disminuyo en un 0.3% con respecto a 2015. El 2.3% de la poblacion de la Alcaldia se reconoce como indigena y 2.3% como afrodescendiente PREDOMINAN MUJERES. Mas hogares con jefatura femenina, de 40.5% en 2015 a 41.3% En 2020. Al analizar la distribucion por genero de la poblacion geriatrica de 65 y mas: de cada cien personas, 59 son mujeres y 41 hombres. PERFIL EDUCATIVO. Promedio de escolaridad 11.46 años. Viven 49 mil 335 niños, de entre seis y catorce años, 46 mil 595 de ellos, asisten a la escuela. En 2020, muchos niños no se inscribieron, pasando de 97.6% a 93.9% la matricula, por la pandemia COVID-19. ASPECTOS SOCIOECONoMICOS. Poblacion Economicamente Activa (PEA), 214 mil 700 personas, de las cuales, 97.7%, es decir, 205 mil 39 estaban ocupadas. La poblacion ocupada en el sector secundario se redujo en 1.9%, en cambio, el sector terciario o servicios tuvo crecimiento de 29.7%, y en el sector primario se ocupan solo el 0.09%. La Poblacion Economicamente Inactiva (PEI) es de 4.9%, integrada por estudiantes, amas de casa, jubilados o pensionados y personas con discapacidad. La poblacion economicamente activa se viene reduciendo, producto del envejecimiento paulatino de sus habitantes. El porcentaje de desocupacion ha decrecido de forma lenta, para el 2010 fue de 9 mil 975 personas que represento el 5.3% y para 2020 se ubico en 2.3%. NIVEL DE INGRESOS DE LA POBLACIoN TRABAJADORA. Para el tercer trimestre de 2020 poco mas del 23% percibia hasta un salario minimo, aunque la mayoria de las personas 55.73% se concentran en el rubro de mas de un salario hasta tres salarios minimos, que significa una amplia presencia de sectores de bajos ingresos, distribucion similar a la de la Ciudad de Mexico INDICE DE MARGINALIDAD Y CALIDAD DE VIDA. Para 2021, el Consejo Nacional de Poblacion refiere que Venustiano Carranza ocupa el onceavo lugar de las demarcaciones: Analfabetismo (15 Años y mas) 0.6; PEA con hasta 2 salarios minimos 32.3; Vivienda sin drenaje 0.2; Vivienda sin energia electrica 0.1; Vivienda sin agua entubada 3.8; y Vivienda con piso de tierra 0.3 ACTIVIDAD ECONoMICA. Segun datos del Censo Economico 2019, El 6.3% de las unidades economicas se ubicaban dentro de la demarcacion, donde destaca el comercio al por mayor y al por menor, con 17 mil 305 establecimientos mercantiles, los cuales ocuparon a 45 mil 974 personas, 34.5% del total de personas empleadas de la demarcacion. El sector terciario registro mas recintos economicos y personal ocupado, en hoteleria, asi como alimentos y bebidas, con 4 mil 77 (13.9%) y 19 mil 833 (14.08%), respectivamente. La actividad industrial, construccion e industrias manufactureras, registraron Mil 730 unidades (5.9% del total) con 11 mil 374 (8.5%) personas ocupadas.</t>
  </si>
  <si>
    <t>Fortalecer y ampliar las garantias del acceso a los grandes derechos sociales y humanos de los habitantes de la Demarcacion, efecto de crear condiciones mas equitativas de vida, principalmente para las poblaciones con mayor vulnerabilidad. Promover el crecimiento economico sustentable con mayor bienestar social para las personas, en el territorio de la demarcacion que no ponga en riesgo su vida y seguridad, conviva con el medio ambiente, lo proteja, potencie los beneficios de su conservacion y mejore su calidad de vida. Generar una convivencia ciudadana pacifica y solidaria, libre de violencias y delitos con programas publicos orientados hacia la prevencion y una cultura de paz para brindar proteccion y seguridad a las personas frente a los riesgos y las amenazas. Promover la participacion de los habitantes de la Alcaldia, mediante procesos innovadores de gobernanza que fortalezcan la planeacion, el control, seguimiento y la evaluacion de la gestion publica con transparencia y rendicion de cuentas; que les permita tener una atencion integral de los servicios y tramites de manera simple, oportuna y eficiente; consultar informacion publica desagregada; y contar con los recursos y conectividad tecnologica necesaria.</t>
  </si>
  <si>
    <t>Apoyos para el cuidado del adulto mayor</t>
  </si>
  <si>
    <t>Edad avanzada</t>
  </si>
  <si>
    <t>Alcaldia Xochimilco</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</si>
  <si>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</si>
  <si>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Autoridad del Centro Historico</t>
  </si>
  <si>
    <t>Posicionar al Centro Historico de la Ciudad de Mexico como un lugar habitable, seguro y limpio que garantice el legado cultural, historico, artistico, urbanistico y sociologico del Centro Historico Patrimonio Cultural de la Humanidad.</t>
  </si>
  <si>
    <t>Ser un organo administrativo eficaz y productivo, que otorgue servicios eficientes y de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</si>
  <si>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Acciones de obras y servicios para la recuperacion, promocion y proteccion del Centro Historico</t>
  </si>
  <si>
    <t>Preservacion y cuidado del patrimonio publico</t>
  </si>
  <si>
    <t>Enfoque de atencion a victimas</t>
  </si>
  <si>
    <t>Instancia Ejecutora del Sistema Integral de Derechos Humanos</t>
  </si>
  <si>
    <t>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transversalizacion del enfoque de derechos humanos esten contempladas en los instrumentos de planeacion de cada una de las instancias implementadoras. En este sentido se debera de comprender que es el enfoque de derechos humanos y su relacion con la politica publica, lo que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a efecto que no se vulneren estos. Por lo anterior se puede determinar que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t>
  </si>
  <si>
    <t>Acciones para la transversalizacion del enfoque de derechos humanos</t>
  </si>
  <si>
    <t>093</t>
  </si>
  <si>
    <t>Comision Ejecutiva de Atencion a Victimas de la Ciudad de Mexico</t>
  </si>
  <si>
    <t>Apoyo integral a victimas</t>
  </si>
  <si>
    <t>Mecanismo para la Proteccion Integral de Personas Defensoras de Derechos Humanos y Periodistas</t>
  </si>
  <si>
    <t>Proteccion integral de personas defensoras de derechos humanos y periodistas</t>
  </si>
  <si>
    <t>Secretaria de Desarrollo Urbano y Vivienda</t>
  </si>
  <si>
    <t>Regulacion del desarrollo urbano</t>
  </si>
  <si>
    <t>Ordenamiento del desarrollo urbano</t>
  </si>
  <si>
    <t>Instituto de Vivienda</t>
  </si>
  <si>
    <t>Mejoramiento de la vivienda</t>
  </si>
  <si>
    <t>Vivienda en conjunto</t>
  </si>
  <si>
    <t>Secretaria de Desarrollo Economico</t>
  </si>
  <si>
    <t>En la Ciudad de Mexico la competitividad y el ambiente de negocios no se ha desarrollado por los distintos factores que han afectado el desarrollo de las pequeñas y medianas empresas. Es evidente que se necesita un impulso al crecimiento de las empresas, la creacion de empleos y, con esto, el desarrollo economico de la Ciudad de Mexico.</t>
  </si>
  <si>
    <t>Fortalecimiento de competencias en energia solar</t>
  </si>
  <si>
    <t>Operacion y funcionamiento de los canales de abasto de la Ciudad de Mexico</t>
  </si>
  <si>
    <t>Regulacion y desarrollo del sector industrial, comercial y de servicio</t>
  </si>
  <si>
    <t>Diseño e instrumentacion de acciones en materia de competitividad, emprendimiento, competencia y politica regulatoria</t>
  </si>
  <si>
    <t>Fondo de Desarrollo Economico</t>
  </si>
  <si>
    <t>Seguimiento a recuperacion de cartera</t>
  </si>
  <si>
    <t>Fondo para el Desarrollo Social</t>
  </si>
  <si>
    <t>Financiamiento a microcreditos para el autoempleo, atencion a las medianas y pequeñas empresas y comercializacion de productos rurales</t>
  </si>
  <si>
    <t>Secretaria de Turismo</t>
  </si>
  <si>
    <t>Desarrollo y promocion de productos y proyectos turisticos sustentables</t>
  </si>
  <si>
    <t>Fondo Mixto de Promocion Turistica</t>
  </si>
  <si>
    <t>La Ciudad de Mexico ha posicionado su marca de manera nacional e internacional, sin embargo, con la llegada de la pandemia, se ha visto reducida la actividad turistica que genera un impulso al desarrollo econimico y social de la misma. Es evidente la necesidad de la inclusion de diversos sectores que aporten a la realizacion de eventos, convenciones y exposiciones que difundan y coloquen a la Ciudad de Mexico como lider turistico y economico.</t>
  </si>
  <si>
    <t>Desarrollo, promocion y posicionamiento de la Ciudad de Mexico y su marca CDMX</t>
  </si>
  <si>
    <t>Secretaria del Medio Ambiente</t>
  </si>
  <si>
    <t>Cuidado y conservacion de los bosques, areas de valor ambiental y suelo de conservacion.</t>
  </si>
  <si>
    <t>Proteccion de la diversidad biologica y del paisaje</t>
  </si>
  <si>
    <t>Conservacion y operacion de zoologicos</t>
  </si>
  <si>
    <t>Educacion y divulgacion ambiental</t>
  </si>
  <si>
    <t>Inspeccion y vigilancia medioambiental</t>
  </si>
  <si>
    <t>Reduccion de la contaminacion</t>
  </si>
  <si>
    <t>Calidad del aire.</t>
  </si>
  <si>
    <t>Calidad del aire</t>
  </si>
  <si>
    <t>Conduccion de la politica del medio ambiente</t>
  </si>
  <si>
    <t>Para 2020, velar por la conservacion, el restablecimiento y el uso sostenible de los ecosistemas terrestres y los ecosistemas interiores de agua dulce y los servicios que proporcionan, en particular los bosques, los humedales, las montañas y las zonas aridas, en consonancia con las obligaciones contraidas en virtud de acuerdos internacionales</t>
  </si>
  <si>
    <t>Sistema de Aguas</t>
  </si>
  <si>
    <t>Proporcionar de manera eficiente en calidad y cantidad, mediante el uso preciso y oportuno de los recursos asignados, los servicios hidraulicos de agua potable, drenaje, agua residual tratada y de reuso.</t>
  </si>
  <si>
    <t>Trabajar como un Organismo Publico Descentralizado que garantice los servicios hidricos, brindando capacidad en tecnologia de vanguardia, transparencia y sustentabilidad.</t>
  </si>
  <si>
    <t>La falta de acceso al agua potable en cantidad y calidad es un problema que se ha incrementado. A la fecha sigue existiendo un problema grave de fugas en el sistema de distribucion de agua potable de la Ciudad de Mexico. Las medidas de sustitucion de redes que se han adoptado no han mejorado este problema debido a la falta de medicion, sectorizacion y control de presion. La sobreexplotacion de los acuiferos esta dada fundamentalmente por el hecho de que la extraccion es mayor que la infiltracion. A esto hay que añadir que la infiltracion se ha reducido por el sellamiento del terreno con asfalto y concreto, fundamentalmente en las zonas de recarga (zona de montaña y zona de transicion), lo que impide la infiltracion natural del agua de lluvia.</t>
  </si>
  <si>
    <t>Mejorar el suministro de agua en cantidad y calidad y disminuir progresivamente la sobreexplotacion del acuifero, asi como generar el saneamiento integral de descargas de aguas con la construccion y sustitucion de redes sanitarias.</t>
  </si>
  <si>
    <t>Servicio de agua potable</t>
  </si>
  <si>
    <t xml:space="preserve">Garantizar el derecho al agua y disminuir la sobreexplotacion del acuifero. Mejora integral del drenaje y saneamiento </t>
  </si>
  <si>
    <t>Abastecimiento de agua</t>
  </si>
  <si>
    <t>307</t>
  </si>
  <si>
    <t>Abastecimiento de agua potable</t>
  </si>
  <si>
    <t xml:space="preserve"> Servicio de drenaje, alcantarillado y saneamiento</t>
  </si>
  <si>
    <t>Ordenacion de aguas residuales, drenaje y alcantarillado</t>
  </si>
  <si>
    <t>308</t>
  </si>
  <si>
    <t>Funcionamiento optimo del sistema de drenaje y alcantarillado</t>
  </si>
  <si>
    <t>Infraestructura de agua potable</t>
  </si>
  <si>
    <t>Construccion y rehabilitacion de la infraestructura de agua potable</t>
  </si>
  <si>
    <t>Infraestructura de drenaje, alcantarillado y saneamiento</t>
  </si>
  <si>
    <t>Construccion y rehabilitacion de la infraestructura de drenaje y tratamiento</t>
  </si>
  <si>
    <t>Agencia de Atencion Animal</t>
  </si>
  <si>
    <t>Acciones para el Bienestar animal</t>
  </si>
  <si>
    <t>Fondo Ambiental Publico</t>
  </si>
  <si>
    <t>Acciones para proyectos ambientales</t>
  </si>
  <si>
    <t>Fortalecer la resiliencia y la capacidad de adaptacion a los riesgos relacionados con el clima y los desastres naturales en todos los paises</t>
  </si>
  <si>
    <t>Programa Sistemas de Captacion de Agua de Lluvia en viviendas de la Ciudad de Mexico.</t>
  </si>
  <si>
    <t>Administracion del agua</t>
  </si>
  <si>
    <t>Programa Altepetl</t>
  </si>
  <si>
    <t>Subsidios ambientales</t>
  </si>
  <si>
    <t>Agropecuaria, silvicultura, pesca y caza</t>
  </si>
  <si>
    <t>Procuraduria Ambiental y del Ordenamiento Territorial</t>
  </si>
  <si>
    <t>Acceso a la justicia ambiental, urbana y de proteccion y Bienestar animal</t>
  </si>
  <si>
    <t>Secretaria de Obras y Servicios</t>
  </si>
  <si>
    <t>Manejo integral de residuos solidos urbanos</t>
  </si>
  <si>
    <t>Programa integral de residuos solidos</t>
  </si>
  <si>
    <t>Ordenacion de desechos</t>
  </si>
  <si>
    <t>084</t>
  </si>
  <si>
    <t>Ampliacion, operacion y mantenimiento del alumbrado publico</t>
  </si>
  <si>
    <t>Alumbrado publico</t>
  </si>
  <si>
    <t>Desarrollar infraestructuras fiables, sostenibles, resilientes y de calidad, incluidas infraestructuras regionales y transfronterizas, para apoyar el desarrollo economico y el bienestar humano, haciendo especial hincapie en el acceso asequible y equitativo para todos</t>
  </si>
  <si>
    <t>Construccion, ampliacion y mejoramiento de infraestructura urbana</t>
  </si>
  <si>
    <t>Mineria, manufacturas y construccion</t>
  </si>
  <si>
    <t>Construccion, ampliacion y mejoramiento de infraestructura y edificios publicos</t>
  </si>
  <si>
    <t>Construccion, ampliacion y mejoramiento de infraestructura de transporte publico</t>
  </si>
  <si>
    <t>Otros relacionados con transporte</t>
  </si>
  <si>
    <t>Ayudas por afectaciones de obra publica</t>
  </si>
  <si>
    <t>Planta Productora de Mezclas Asfalticas</t>
  </si>
  <si>
    <t>Produccion y comercializacion de mezclas asfalticas</t>
  </si>
  <si>
    <t>De aqui a 2030, lograr la gestion sostenible y el uso eficiente de los recursos naturales</t>
  </si>
  <si>
    <t>Instituto Local de la Infraestructura Fisica Educativa</t>
  </si>
  <si>
    <t>La Ciudad de Mexico tiene un universo de 5,038 planteles de educacion publica, con una antiguedad que supera los 30 años en el 58% de los planteles, existiendo incluso algunos con mas de 100 años de antiguedad.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y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 Construcciones vigente, existen alrededor de 1500 planteles escolares dentro de la zona de actuacion prioritaria que requieren ser actualizados dentro de los parametros actuales del Reglamento de Construcciones de la Ciudad de Mexico.</t>
  </si>
  <si>
    <t>Rehabilitacion, equipamiento y construccion de infraestructura educativa</t>
  </si>
  <si>
    <t>Educacion basica</t>
  </si>
  <si>
    <t>Fortalecimiento a la Educacion</t>
  </si>
  <si>
    <t>Instituto para la Seguridad de las Construcciones</t>
  </si>
  <si>
    <t>La Ciudad de Mexico se encuentra en un elevado riesgo de peligro sismico debido a las caracteristicas geologicas y las condiciones del subsuelo del Valle de Mexico. A lo largo de su historia la Ciudad ha sufrido sismos de magnitudes importantes que han generado perdidas de vidas humanas y materiales como los de julio de 1957, septiembre de 1985 y septiembre de 2017, como resultado de estas experiencias se ha avanzado en el conocimiento de los movimientos sismicos y se han desarrollado investigaciones en materia de seguridad estructural, que han contribuido a la reglamentacion del diseño, construccion, operacion, y uso de las edificaciones e infraestructura.</t>
  </si>
  <si>
    <t>Operacion del sistema para la seguridad de las construcciones de la Ciudad de Mexico</t>
  </si>
  <si>
    <t>Secretaria de Inclusion y Bienestar Social</t>
  </si>
  <si>
    <t>Diseñar e implementar acciones, politicas publicas y programas generales encaminados a proteger, promover y garantizar los derechos economicos, sociales, culturales y ambientales de las personas que habitan y transitan por la Ciudad de Mexico en especial de los grupos de atencion prioritaria.</t>
  </si>
  <si>
    <t>Servicios integrales de asistencia social</t>
  </si>
  <si>
    <t>Otros de seguridad social y asistencia social</t>
  </si>
  <si>
    <t>Lograr la cobertura sanitaria universal, en particular la proteccion contra los riesgos financieros, el acceso a servicios de salud esenciales de calidad y el acceso a medicamentos y vacunas seguros, eficaces, asequibles y de calidad para todos</t>
  </si>
  <si>
    <t>Servidores de la Ciudad</t>
  </si>
  <si>
    <t>Atencion integral para el Bienestar de los adultos mayores</t>
  </si>
  <si>
    <t>3.c</t>
  </si>
  <si>
    <t>Aumentar sustancialmente la financiacion de la salud y la contratacion, el desarrollo, la capacitacion y la retencion del personal sanitario en los paises en desarrollo, especialmente en los paises menos adelantados y los pequeños Estados insulares en desarrollo</t>
  </si>
  <si>
    <t>Programa mejoramiento barrial y comunitario, tequio barrio</t>
  </si>
  <si>
    <t>Apoyo a unidades habitacionales</t>
  </si>
  <si>
    <t>Mejoramiento barrial</t>
  </si>
  <si>
    <t>Para 2030, reducir sustancialmente el numero de muertes y enfermedades producidas por productos quimicos peligrosos y la contaminacion del aire, el agua y el suelo</t>
  </si>
  <si>
    <t>Atencion Social Inmediata a Poblaciones Prioritarias (ASIPP)</t>
  </si>
  <si>
    <t>Comedores para el bienestar</t>
  </si>
  <si>
    <t>Alimentacion y nutricion</t>
  </si>
  <si>
    <t>Otros subsidios</t>
  </si>
  <si>
    <t>Consejo para Prevenir y Eliminar la Discriminacion</t>
  </si>
  <si>
    <t>Reducir los factores de discriminacion en la poblacion que habita y transita en la Ciudad de Mexico.</t>
  </si>
  <si>
    <t>Politicas para la prevencion y combate a la discriminacion</t>
  </si>
  <si>
    <t>Apoyos para promover la igualdad y no discriminacion</t>
  </si>
  <si>
    <t>Sistema para el desarrollo Integral de la Familia</t>
  </si>
  <si>
    <t>Promover la asistencia social y la prestacion de servicios asistenciales que contribuyan a la proteccion, atencion y superacion de los grupos mas vulnerables de la Ciudad de Mexico.</t>
  </si>
  <si>
    <t>Servicios sociales para el Bienestar de la infancia y la adolescencia</t>
  </si>
  <si>
    <t>Acciones recreativas y educativas en beneficio de niñas, niños y adolescentes</t>
  </si>
  <si>
    <t>Para 2030, poner fin a las muertes evitables de recien nacidos y de niños menores de 5 años, logrando que todos los paises intenten reducir la mortalidad neonatal al menos hasta 12 por cada 1.000 nacidos vivos, y la mortalidad de niños menores de 5 años al menos hasta 25 por cada 1.000 nacidos vivos</t>
  </si>
  <si>
    <t>Servicios de proteccion infantil y adolescente</t>
  </si>
  <si>
    <t>Servicios especiales para personas con discapacidad</t>
  </si>
  <si>
    <t>Servicios asistenciales a personas vulnerables</t>
  </si>
  <si>
    <t>Para 2030, reducir la tasa mundial de mortalidad materna a menos de 70 por cada 100.000 nacidos vivos</t>
  </si>
  <si>
    <t>Coinversion para la inclusion y el Bienestar social</t>
  </si>
  <si>
    <t>Programa Alimentos Escolares</t>
  </si>
  <si>
    <t>Centros para el desarrollo infantil</t>
  </si>
  <si>
    <t>Apoyo a personas que perdieron algun familiar en el sismo del 19 de septiembre de 2017</t>
  </si>
  <si>
    <t>Para 2020, reducir a la mitad el numero de muertes y lesiones causadas por accidentes de trafico en el mundo</t>
  </si>
  <si>
    <t>Fomento al autoempleo y sociedades cooperativas</t>
  </si>
  <si>
    <t>Instituto de las Personas con Discapacidad</t>
  </si>
  <si>
    <t>Ser un instituto modelo,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</si>
  <si>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La Ciudad de Mexico es el nucleo de la Zona Metropolitana del Valle de Mexico, la cual se ha desarrollado bajo la dinamica de procesos sociales, economicos, politicos y culturales con diferentes condicionamientos geograficos y ambientales que han influido en su crecimiento fisico y funcional. En el censo de poblacion del INEGI 2020 se identifico que en la Ciudad de Mexico el 5.36% de la poblacion total de la entidad tiene alguna discapacidad. Las condiciones de abandono social y la desigualdad entre grupos habitantes de la Ciudad de Mexico; se han generado por diversas causas, entre las que destacan la fragmentacion de redes de apoyo familiar y comunitario, la discriminacion por discapacidad, identidad genero u otros, el reducido acceso a programas y servicios asistenciales de calidad que brinda el Gobierno, el rezago social y limitantes como la vulneracion de los derechos humanos, asi como la existencia de modelos de atencion social obsoletos y el desgaste de la cohesion social, e incipientes herramientas psicoemocionales para una vida digna. Con la finalidad de combatir todas estas condiciones de vulnerabilidad, el Instituto de las Personas con Discapacidad de la Ciudad de Mexico instrumenta los mecanismos sociales, institucionales y juridicos que coadyuven al desarrollo, inclusion y seguridad de las personas con discapacidad y su participacion activa y permanente en todos los ambitos de la vida diaria, en un plano de igualdad al resto de los habitantes de la Ciudad de Mexico.</t>
  </si>
  <si>
    <t>Ejecutar en coordinacion con el Ejecutivo Local, Dependencias, organos, Entidades de la Administracion Publica de la Ciudad de Mexico y Alcaldias, las politicas publicas y programas que promuevan los derechos; asi como la inclusion de las personas con discapacidad a los ambitos: social, politico, economico, educativo, de salud y cultural en igualdad de condiciones.</t>
  </si>
  <si>
    <t>Planeacion, seguimiento y evaluacion a politicas publicas para el desarrollo de las personas con discapacidad</t>
  </si>
  <si>
    <t>Instituto de la Juventud</t>
  </si>
  <si>
    <t>La Ciudad de Mexico es el nucleo de la Zona Metropolitana del Valle de Mexica, la cual se ha desarrollado bajo la dinamica de procesos sociales, economicos, politicos y culturales con diferentes condicionamientos geograficos y ambientales que han influido en su crecimiento fisico y funcional, asimismo, es sede de los poderes federales, en donde habitan 9,209,944 personas, de las cuales 4,805,017 son mujeres y 4,404,927 son hombres. El Censo de Poblacion y Vivienda (INEGI) 2020, indica que la poblacion de niñas, niños y adolescentes en la Ciudad de Mexico es de 2,303 (miles personas), numero de jovenes de la ciudad 5,415 (miles personas) y 1,491 (miles personas) pertenecen al grupo etario de adultos mayores. De acuerdo con el Consejo de Evaluacion de la Ciudad de Mexico, a traves del Metodo de Medicion Integrada de la Pobreza (MMIP) se evaluan los derechos economicos y sociales, por medio de tres dimensiones que son; ingresos, tiempo y acceso a necesidades basicas. Los datos arrojan que en el 2020 el 58.8% de la poblacion se encontraba en pobreza multidimensional, mientras que el 14.3% tenia un grado de satisfaccion de sus necesidades minima, el 20% se consideraba clase media y solo el 6% pertenecia a la clase alta. En ese sentido, de la poblacion total se desprenden los grupos de atencion prioritaria que, por circunstancias de pobreza, origen etnico, estado de salud, edad, genero, discapacidad, violencia, delincuencia, adicciones, desercion escolar, embarazos no planeados, carencia de educacion sexual y reproductiva, inestabilidad economica, discriminacion, exclusion y criminalizacion, se encuentran en una situacion de mayor indefension para hacer frente a los problemas que plantea la vida y no cuentan con los recursos necesarios para satisfacer sus necesidades basicas. En el censo de poblacion del INEGI 2020 se identifico que en la Ciudad de Mexico el 5.36% de la poblacion total de la entidad tiene alguna discapacidad, el 3.2% de la poblacion pertenece a la comunidad LGBTTTI, el 1.14% pertenecen a las personas migrantes y aproximadamente 0.010% equivale a las personas que se encuentran en situacion de calle, el 4.3% corresponde a personas que hablan alguna lengua indigena y segun datos de la Encuesta Nacional de Ocupacion y Empleo (ENOE), al segundo trimestre del 2021 en la Ciudad de Mexico el 13% de las personas jovenes se encuentran desocupadas. A tal efecto, el aumento de las condiciones de abandono social y desigualad en los grupos de atencion prioritaria que habitan y transitan en la Ciudad de Mexico es generado por diversas causas entre las que destacan la fragmentacion de redes de apoyo familiar y comunitario, la discriminacion por discapacidad, identidad genero u otros, el reducido acceso a programas y servicios asistenciales de calidad que brinda el Gobierno, el rezago social y limitantes como la vulneracion de los derechos humanos, asi como la existencia de modelos de atencion social obsoletos y el desgaste de la cohesion social, e incipientes herramientas psicoemocionales para una vida digna. Con la finalidad de combatir las condiciones de vulnerabilidad planteadas, el Instituto de la Juventud realiza acciones que promueven el desarrollo integral, la participacion y la proteccion de los derechos de las personas jovenes de la Ciudad de Mexico.</t>
  </si>
  <si>
    <t>Dirigir, implementar y coordinar acciones que permitan construir, fomentar y fortalecer las politicas publicas integrales y esenciales a favor de las juventudes que habitan en la Ciudad de Mexico.</t>
  </si>
  <si>
    <t>Actividades culturales, recreativas y deportivas para jovenes</t>
  </si>
  <si>
    <t>Deporte y recreacion</t>
  </si>
  <si>
    <t>Para 2030, garantizar el acceso universal a los servicios de salud sexual y reproductiva, incluidos los de planificacion de la familia, informacion y educacion, y la integracion de la salud reproductiva en las estrategias y los programas nacionales</t>
  </si>
  <si>
    <t>Apoyos para el desarrollo integral de los jovenes</t>
  </si>
  <si>
    <t>Los jovenes unen al barrio</t>
  </si>
  <si>
    <t>Procuraduria Social</t>
  </si>
  <si>
    <t>Defensa de los derechos sociales de particulares, agrupaciones, asociaciones, organizaciones y organos de representacion ciudadana electos en las colonias o pueblos originarios de la Ciudad de Mexico.</t>
  </si>
  <si>
    <t>3.d</t>
  </si>
  <si>
    <t>Reforzar la capacidad de todos los paises, en particular los paises en desarrollo, en materia de alerta temprana, reduccion de riesgos y gestion de los riesgos para la salud nacional y mundial</t>
  </si>
  <si>
    <t>Rescate innovador y participativo en unidades habitacionales</t>
  </si>
  <si>
    <t>Rescate de unidades habitacionales</t>
  </si>
  <si>
    <t>Secretaria de Administracion y Finanzas</t>
  </si>
  <si>
    <t>Fortalecimiento de acciones para el Bienestar social</t>
  </si>
  <si>
    <t>Gestion del patrimonio inmobiliario de la Ciudad de Mexico</t>
  </si>
  <si>
    <t>Asuntos financieros y hacendarios</t>
  </si>
  <si>
    <t>Asuntos hacendarios</t>
  </si>
  <si>
    <t>Integracion de servicios tecnologicos e informaticos</t>
  </si>
  <si>
    <t>Servicios de comunicacion y medios</t>
  </si>
  <si>
    <t>Mejora de la funcion publica para el buen gobierno</t>
  </si>
  <si>
    <t>Funcion publica</t>
  </si>
  <si>
    <t>Diseño de la politica de egresos</t>
  </si>
  <si>
    <t>Diseño, coordinacion y operacion de la politica fiscal y hacendaria</t>
  </si>
  <si>
    <t>Politica Fiscal y Tributaria</t>
  </si>
  <si>
    <t>Caja de Prevision para Trabajadores a Lista de Raya</t>
  </si>
  <si>
    <t>Prestaciones sociales a jubilados, pensionados y personal activo</t>
  </si>
  <si>
    <t>Pago de pensiones y jubilaciones</t>
  </si>
  <si>
    <t>Caja de Prevision de la Policia Auxiliar</t>
  </si>
  <si>
    <t>Caja de Prevision de la Policia Preventiva</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</si>
  <si>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</si>
  <si>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Lograr el reconocimiento de los productos y servicios que otorga Corporacion Mexicana de Impresion, S.A. de C.V. para los organos de la Administracion Publica de la Ciudad de Mexico, organos de la Administracion Publica Federal y del Sector Privado con las mejores condiciones de calidad, seguridad y precio, asi como lograr una eficiente administracion de los recursos de la empresa para mantener un flujo de efectivo sano que permita generar utilidades y tener un margen de inversion.</t>
  </si>
  <si>
    <t>Servicios de imprenta de la Ciudad de Mexico</t>
  </si>
  <si>
    <t>Otras industrias y otros asuntos economicos</t>
  </si>
  <si>
    <t>Otras industrias</t>
  </si>
  <si>
    <t>Promover practicas de adquisicion publica que sean sostenibles, de conformidad con las politicas y prioridades nacionales</t>
  </si>
  <si>
    <t>Servicios integrales metropolitanos</t>
  </si>
  <si>
    <t>Fideicomiso del Centro Historico</t>
  </si>
  <si>
    <t>Fideicomiso de Recuperacion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</si>
  <si>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Administracion y Finanzas de la Ciudad de Mexico, fungiendo como auxiliar para prestar Servicios de Tesoreria, realizando notificaciones fiscales en terminos de la normatividad aplicable, fortaleciendo la Politica Fiscal del Gobierno de la Ciudad de Mexico.</t>
  </si>
  <si>
    <t>Contribuir a la prosperidad de los habitantes de la Ciudad de Mexico siendo una institucion eficiente, transparente y altamente productiva en el manejo de recursos publicos, mediante soluciones integrales que brinden seguridad patrimonial a todos los acreditados, asi como incrementar la presencia de la autoridad fiscal para el debido cumplimiento de la tributacion de los contribuyentes.</t>
  </si>
  <si>
    <t>Los 175,094 acreditados estiimados por el Instituto de Vivienda de la Ciudad de Mexico han sido impactados en su economia elevando su riesgo y volatilidad financiera, planteando retos a su estabilidad economica y financiera, asi como sus perspectivas de crecimiento, afectando su nivel socioeconomico. Datos del Consejo Nacional de Evaluacion de la Politica de Desarrollo Social (CONEVAL) establecen que la poblacion en general cuenta con pocos recursos de sus ingresos despues de haber cubierto sus necesidades basicas, situacion que podria derivar en la insuficiencia economica en la poblacion deudora de creditos y que genera una cartera vencida. En ese sentido, el Fideicomiso de Recuperacion Crediticia, es la entidad encargada de la recuperacion de la cartera de creditos inmobiliarios de deudores de la Ciudad de Mexico a efecto de incrementar las arcas de la Ciudad destinadas al otorgamiento de creditos de vivienda.</t>
  </si>
  <si>
    <t>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t>
  </si>
  <si>
    <t>Recuperacion optima de los creditos</t>
  </si>
  <si>
    <t>09PFRI</t>
  </si>
  <si>
    <t>Fideicomiso para la Reconstruccion Integral de la CDMX</t>
  </si>
  <si>
    <t>Administrar bajo los principios de transparencia, rendicion de cuentas, legalidad y accesibilidad, los recursos financieros que conforman el Patrimonio del Fideicomiso para la Reconstruccion Integral de la Ciudad de Mexico.</t>
  </si>
  <si>
    <t>Consolidarnos como una Entidad Responsable en el manejo transparente y el mejor aprovechamiento de los recursos economicos que forman parte del Patrimonio del Fideicomiso, destinados a brindar apoyo a las personas damnificadas de la Ciudad de Mexico afectadas por el sismo del 19 de Septiembre de 2017.</t>
  </si>
  <si>
    <t>Derivado del movimiento telurico del 19 de septiembre de 2017 en la Ciudad de Mexico diversas Familias se vieron afectadas en sus condiciones y en sus viviendas, de acuerdo con el Congreso de la Ciudad de Mexico la mayor parte de los daños ocasionados por el sismo en la ciudad se encontraron en la zona centro, ahora alcaldia Cuauhtemoc, se reportaron 39 decesos y alrededor de 1,000 edificios con daños, incluyendo caidas de bardas, grietas en estructuras y acabados, con esta problematica se expone a la poblacion a mayores riesgos y afecta directamente sus condiciones de vida de una forma negativa. Por lo anterior, el Fideicomiso para la Reconstruccion Integral de la Ciudad de Mexico fue creado para administrar los recursos economicos destinados al pago de reconstruccion y/o rehabilitacion de inmuebles que fueron afectados por el sismo en la Ciudad de Mexico.</t>
  </si>
  <si>
    <t>Contribuir a la restitucion del entorno, la comunidad y la vivienda integral de los afectados por el sismo del 19 de septiembre de 2017.</t>
  </si>
  <si>
    <t>U035</t>
  </si>
  <si>
    <t>Programa para la reconstruccion, rehabilitacion de viviendas y otras previsiones</t>
  </si>
  <si>
    <t>Reconstruccion y rehabilitacion de viviendas dañadas por el sismo de 2017</t>
  </si>
  <si>
    <t>266</t>
  </si>
  <si>
    <t xml:space="preserve">Acciones de reconstruccion, rehabilitacion de viviendas y otras previsiones </t>
  </si>
  <si>
    <t>Secretaria de Movilidad</t>
  </si>
  <si>
    <t>Servicios integrales de movilidad publica y privada</t>
  </si>
  <si>
    <t>Servicios integrales de movilidad para ciclistas y peatones</t>
  </si>
  <si>
    <t>Fondo Publico de Atencion al Ciclista y al Peaton</t>
  </si>
  <si>
    <t>Fideicomiso Para el Fondo de Promocion para el Financiamiento del Transporte Publico</t>
  </si>
  <si>
    <t>Acciones para mejorar el servicio de transporte publico, asi como la infraestructura asociada</t>
  </si>
  <si>
    <t xml:space="preserve"> Mejorar</t>
  </si>
  <si>
    <t>Rescate y mejora del transporte publico Programa de Gobierno 2019-2024</t>
  </si>
  <si>
    <t>Metrobus</t>
  </si>
  <si>
    <t>Operacion y mantenimiento del transporte publico masivo, concesionado y alterno</t>
  </si>
  <si>
    <t>Sistema de Transporte Colectivo Metro</t>
  </si>
  <si>
    <t>Convenios para la modernizacion de sistemas de movilidad y transporte</t>
  </si>
  <si>
    <t>Organismo Regulador de Transporte</t>
  </si>
  <si>
    <t>Regulacion de corredores de transporte publico y Centros de Transferencia Modal</t>
  </si>
  <si>
    <t>Red De Transporte de Pasajeros (RTP)</t>
  </si>
  <si>
    <t>Servicio de Transportes Electricos</t>
  </si>
  <si>
    <t>La Ciudad de Mexico tiene una extension territorial de 1,494.3 km2 y cuenta con una poblacion que asciende a 9,209,944 habitantes. Al formar parte de la Zona Metropolitana del Valle de Mexico (ZMVM) existe una gran movilidad, siendo que el 44% de los viajes se realizan en transporte publico, ademas 32% son a pie, es decir, entre ambos modos se efectuan tres de cuatro viajes en la Ciudad, mientras que en menor numero se hacen en automoviles y que corresponde al 19% de los viajes en la ZMVM y 21% de los viajes que tienen origen en la CDMX. Asimismo, la infraestructura peatonal y para transportes no motorizados esta desconectada y es de baja calidad. En la ZMVM se realiza una gran cantidad de desplazamientos de larga distancia de la periferia al centro que genera una alta demanda de transporte publico que provoca el colapso de la capacidad de vias y la saturacion de los modos de transporte colectivo. Por otra parte, existe una fragmentacion en los servicios de movilidad, es decir, la infraestructura de un servicio y otro, se encuentran altamente desconectados, aunado a que gran parte del parque vehicular es obsoleto o presenta fallas que le impiden brindar un servicio optimo. Sin embargo, el problema central para el sector de movilidad es el alto grado de desigualdad en el acceso a servicios de movilidad de calidad. A pesar de los recientes avances en el impulso de la movilidad sustentable en la Ciudad, los problemas estructurales de los sistemas de movilidad limitan el acceso de la poblacion a condiciones adecuadas de viaje, es decir, a servicios de movilidad de calidad, que sean rapidos, seguros y poco contaminantes. Estos problemas estructurales del sistema de movilidad de la Ciudad de Mexico se pueden resumir en tres aspectos fundamentales: a) alto grado de fragmentacion institucional y operacional de los sistemas de movilidad; b) ineficiencias de los sistemas de transporte publico, privado y de carga; y c) deterioro de la infraestructura de los distintos sistemas de movilidad. En este orden de ideas la Secretaria Movilidad, el FONACIPE, el FIFINTRA, el Servicio de Transporte Colectivo, el Metrobus, la Red de Transporte de Pasajeros, el Servicio de Transportes Electricos y el Organismo Regulador de Transporte, son los entes en el sector de movilidad que estan facultados para dar atencion a aquellas areas que presentan mayores retos en esta materia, con el fin ultimo que es ofrecer a la poblacion en particular de los grupos vulnerables y de menores ingresos, servicios de movilidad y desplazamiento asequibles, seguros y rapidos, contribuyendo a la reduccion de niveles de contaminacion y de congestionamiento vial en la Ciudad de Mexico.</t>
  </si>
  <si>
    <t>Secretaria de Seguridad Ciudadana</t>
  </si>
  <si>
    <t>Consolidar el modelo de seguridad ciudadana basada en el respecto a los derechos humanos, la evidencia, el desarrollo policial y la coordinacion interinstitucional, fomentando la participacion corresponsable de la ciudadania para la prevencion del delito. Mejorar la administracion de centros penitenciarios y readaptacion social.</t>
  </si>
  <si>
    <t>Sistema penitenciario</t>
  </si>
  <si>
    <t>Seguridad ciudadana</t>
  </si>
  <si>
    <t>Prevencion del delito y seguridad ciudadana</t>
  </si>
  <si>
    <t>Fortalecimiento del Mando unico</t>
  </si>
  <si>
    <t>Atencion a personas sujetas al sistema integral de justicia para adolescentes</t>
  </si>
  <si>
    <t>Construccion, mantenimiento y operacion de la infraestructura del sistema penitenciario</t>
  </si>
  <si>
    <t>Acciones del Consejo Ciudadano para la seguridad y justicia</t>
  </si>
  <si>
    <t>Universidad de la Policia</t>
  </si>
  <si>
    <t>La Ciudad de Mexico es una de las metropolis mas pobladas del mundo y esta gran interaccion de personas en las que habitan genera condiciones particulares que no se registran en otras entidades del pais; por ejemplo, la enorme movilidad que diariamente se registra, asi como la presencia de una gran cantidad de negocios, escuelas, areas rurales e infraestructura urbana, y la organizacion de movilizaciones sociales y eventos masivos. Es por ello, que se llevan a cabo estrategias operativas con el objetivo de beneficiar a las 9,209,944 personas que habitan en la Ciudad de Mexico; 2,357,076 de personas que transitan en ella, 25,810 personas privadas de su libertad en los diferentes Centros Penitenciarios y 128 adolescentes en conflicto con la Ley. En materia de seguridad, con base en las cifras publicadas por el Secretariado Ejecutivo del Sistema Nacional de Seguridad Publica, se observa a junio del 2022, la incidencia delictiva de 114,532 presuntos delitos registrados en la Ciudad de Mexico, ahora bien, de acuerdo a los datos de la Encuesta Nacional de Victimizacion y Percepcion sobre Seguridad Publica (ENVIPE) 2021, la Ciudad de Mexico presenta un 85.3% de percepcion de la inseguridad en la poblacion de 18 años y mas. Derivado de la anterior, se propicia la existencia de hechos delictivos generados por una diversidad de causas, como el abandono de espacios publicos, el consumo de sustancias psicoactivas, la ausencia de valores civicos, la desintegracion comunitaria, alta marginacion y desigualdad de oportunidades. Con base en lo anterior, se identifican tres grandes problemas: 1. La inseguridad de la poblacion. 2. La percepcion de inseguridad en las personas, y 3. Asegurar la operacion de los centros penitenciarios y garantizar los derechos humanos de las personas privadas de la libertad, con el fin de contribuir a la reinsercion social y familiar de las personas privadas de su libertad. Para atender esta problematica, la Secretaria de Seguridad Ciudadana (SSC) es el ente facultado, a traves de la persona titular de la SSC que le corresponde el mando directo, operativo y funcional de los cuerpos policiacos adscritos a esta y ejercera sus atribuciones por conducto de la Universidad de la Policia, la Policia Bancaria e Industrial y la Policia Auxiliar con el objetivo de resguardar la integridad fisica de las y los ciudadanos con total respeto de los Derechos Humanos, al igual que su patrimonio, la preservacion del orden publico y la paz social con el fin de disminuir los indices del delito en la Ciudad de Mexico. En ese sentido, la Universidad de la Policia coadyuva en materia de seguridad publica, brindando servicios de capacitacion en formacion continua a los policias de la Secretaria de Seguridad Ciudadana de la CDMX y la aplicacion de la tecnologia; asimismo, recluta a nuevos aspirantes y capacita a los aspirantes a nuevos policias, para que cuenten con los conocimientos teoricos y practicos que se requieren para el desarrollo de sus actividades policiales y con la conciencia de la igualdad de genero y no discriminacion como un derecho que se exija y se respete por parte de cualquier ciudadano, con el fin de fortalecer la confianza de seguridad publica de la poblacion de la Ciudad de Mexico.</t>
  </si>
  <si>
    <t>Formacion de aspirantes a policias</t>
  </si>
  <si>
    <t>Profesionalizacion policial</t>
  </si>
  <si>
    <t>Apoyos para la formacion policial</t>
  </si>
  <si>
    <t>Policia Auxiliar</t>
  </si>
  <si>
    <t>La Ciudad de Mexico es una de las metropolis mas pobladas del mundo y esta gran interaccion de personas en las que habitan genera condiciones particulares que no se registran en otras entidades del pais; por ejemplo, la enorme movilidad que diariamente se registra, asi como la presencia de una gran cantidad de negocios, escuelas, areas rurales e infraestructura urbana, y la organizacion de movilizaciones sociales y eventos masivos. Es por ello, que se llevan a cabo estrategias operativas con el objetivo de beneficiar a las 9,209,944 personas que habitan en la Ciudad de Mexico; 2,357,076 de personas que transitan en ella, 25,810 personas privadas de su libertad en los diferentes Centros Penitenciarios y 128 adolescentes en conflicto con la Ley. En materia de seguridad, con base en las cifras publicadas por el Secretariado Ejecutivo del Sistema Nacional de Seguridad Publica, se observa a junio del 2022, la incidencia delictiva de 114,532 presuntos delitos registrados en la Ciudad de Mexico, ahora bien, de acuerdo a los datos de la Encuesta Nacional de Victimizacion y Percepcion sobre Seguridad Publica (ENVIPE) 2021, la Ciudad de Mexico presenta un 85.3% de percepcion de la inseguridad en la poblacion de 18 años y mas. Derivado de la anterior, se propicia la existencia de hechos delictivos generados por una diversidad de causas, como el abandono de espacios publicos, el consumo de sustancias psicoactivas, la ausencia de valores civicos, la desintegracion comunitaria, alta marginacion y desigualdad de oportunidades. Con base en lo anterior, se identifican tres grandes problemas: 1. La inseguridad de la poblacion. 2. La percepcion de inseguridad en las personas, y 3. Asegurar la operacion de los centros penitenciarios y garantizar los derechos humanos de las personas privadas de la libertad, con el fin de contribuir a la reinsercion social y familiar de las personas privadas de su libertad. Para atender esta problematica, la Secretaria de Seguridad Ciudadana (SSC) es el ente facultado, a traves de la persona titular de la SSC que le corresponde el mando directo, operativo y funcional de los cuerpos policiacos adscritos a esta y ejercera sus atribuciones por conducto de la Universidad de la Policia, la Policia Bancaria e Industrial y la Policia Auxiliar con el objetivo de resguardar la integridad fisica de las y los ciudadanos con total respeto de los Derechos Humanos, al igual que su patrimonio, la preservacion del orden publico y la paz social con un fin general de disminuir los indices del delito en la Ciudad de Mexico. En ese sentido, la Policia Auxiliar proporciona servicios de custodia, vigilancia, guardia y seguridad de personas y bienes, valores e inmuebles a dependencias, entidades y organos de los Poderes Ejecutivo, Legislativo y Judicial, Federales y de la Ciudad de Mexico; organos autonomos federales y locales, asi como a personas fisicas y morales mediante el pago de la contraprestacion que se determine, priorizando la proteccion integral de las personas con la garantia del ejercicio de los derechos humanos y libertades, asi como la convivencia pacifica entre todas las personas. Asimismo, la Direccion General de la Policia Auxiliar trabaja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de la poblacion de la Ciudad de Mexico.</t>
  </si>
  <si>
    <t xml:space="preserve">Fortalecimiento de la prevencion </t>
  </si>
  <si>
    <t>Policia Bancaria e Industrial</t>
  </si>
  <si>
    <t>La Ciudad de Mexico es una de las metropolis mas pobladas del mundo y esta gran interaccion de personas en las que habitan genera condiciones particulares que no se registran en otras entidades del pais; por ejemplo, la enorme movilidad que diariamente se registra, asi como la presencia de una gran cantidad de negocios, escuelas, areas rurales e infraestructura urbana, y la organizacion de movilizaciones sociales y eventos masivos. Es por ello, que se llevan a cabo estrategias operativas con el objetivo de beneficiar a las 9,209,944 personas que habitan en la Ciudad de Mexico; 2,357,076 de personas que transitan en ella, 25,810 personas privadas de su libertad en los diferentes Centros Penitenciarios y 128 adolescentes en conflicto con la Ley. En materia de seguridad, con base en las cifras publicadas por el Secretariado Ejecutivo del Sistema Nacional de Seguridad Publica, se observa a junio del 2022, la incidencia delictiva de 114,532 presuntos delitos registrados en la Ciudad de Mexico, ahora bien, de acuerdo a los datos de la Encuesta Nacional de Victimizacion y Percepcion sobre Seguridad Publica (ENVIPE) 2021, la Ciudad de Mexico presenta un 85.3% de percepcion de la inseguridad en la poblacion de 18 años y mas. Derivado de la anterior, se propicia la existencia de hechos delictivos generados por una diversidad de causas, como el abandono de espacios publicos, el consumo de sustancias psicoactivas, la ausencia de valores civicos, la desintegracion comunitaria, alta marginacion y desigualdad de oportunidades. Con base en lo anterior, se identifican tres grandes problemas: 1. La inseguridad de la poblacion. 2. La percepcion de inseguridad en las personas, y 3. Asegurar la operacion de los centros penitenciarios y garantizar los derechos humanos de las personas privadas de la libertad, con el fin de contribuir a la reinsercion social y familiar de las personas privadas de su libertad. Para atender esta problematica, la Secretaria de Seguridad Ciudadana (SSC) es el ente facultado, a traves de la persona titular de la SSC que le corresponde el mando directo, operativo y funcional de los cuerpos policiacos adscritos a esta y ejercera sus atribuciones por conducto de la Universidad de la Policia, la Policia Bancaria e Industrial y la Policia Auxiliar con el objetivo de resguardar la integridad fisica de las y los ciudadanos con total respeto de los Derechos Humanos, al igual que su patrimonio, la preservacion del orden publico y la paz social con un fin general de disminuir los indices del delito en la Ciudad de Mexico. En ese sentido, la Policia Bancaria e Industrial proporciona servicios de custodia, vigilancia, guardia y seguridad de personas y bienes, valores e inmuebles a dependencias, entidades y organos de los Poderes Ejecutivo, Legislativo y Judicial, Federales y de la Ciudad de Mexico; organos autonomos federales y locales, asi como a personas fisicas y morales mediante el pago de la contraprestacion que se determine, priorizando la proteccion integral de las personas con la garantia del ejercicio de los derechos humanos y libertades, asi como la convivencia pacifica entre todas las personas.</t>
  </si>
  <si>
    <t>Secretaria de la Contraloria General</t>
  </si>
  <si>
    <t>La Ciudad de Mexico es el centro politico, economico, social y cultural del pais en el cual habita una poblacion de 9,209,244 habitantes de los cuales 4,805,017 son mujeres y 4,404,927 son hombres sumando un total de 9,209,244 habitantes. Y es tambien la Entidad Federativa en la que operan las 97 Dependencias, Organos Desconcentrados, Alcaldias y Entidades de la Administracion Publica de la Ciudad de Mexico, con un total de 1,583,355 servidoras y servidores publicos, de los cuales 793,260.8 son mujeres y 790,094.1 son hombres. Al respecto, la exigibilidad de la poblacion de la Ciudad de Mexico de los derechos sociales, economicos y culturales requiere desplegarse en todos los espacios y procesos donde se destina el recurso publico para el otorgamiento de bienes y servicios publicos buscando que se ejerzan con justicia, transparencia, legalidad e igualdad para toda la poblacion. Por lo tanto, es necesario erradicar las conductas que trastocan al servicio publico en la Administracion Publica, ya que, segun cifras del Instituto Nacional de Estadistica y Geografia, en el año 2019, la tasa de prevalencia de corrupcion se encontraba por encima del 60 por ciento, es decir, por cada cien mil habitantes sesenta y dos mil ochenta y cuatro habitantes creen o han escuchado que existe corrupcion en los tramites realizados. Asi, la Secretaria de la Contraloria General de la Ciudad de Mexico, tiene la obligacion de vigilar la actuacion de las personas servidoras publicas en el ejercicio de sus funciones, asi como a los Entes de la Administracion Publica, para prevenir posibles actos de corrupcion, detectando la practica administrativa irregular y en su caso sancionar posibles faltas administrativas; contando ademas, con la Red de Contralorias Ciudadanas como instrumento de participacion en los asuntos publicos de la Ciudad, en la que ciudadania en general, de forma voluntaria coadyuvara en los procesos de fiscalizacion, asumiendo el compromiso de colaborar con la Administracion Publica para vigilar y supervisar que el gasto publico sea implementado y destinado de forma transparente, eficaz y eficiente.</t>
  </si>
  <si>
    <t>Fiscalizacion a la gestion publica.</t>
  </si>
  <si>
    <t>Seguimiento a la politica de legalidad</t>
  </si>
  <si>
    <t>Escuela de Administracion Publica</t>
  </si>
  <si>
    <t>Profesionalizacion de funcionarios publicos e investigacion aplicada a la administracion publica</t>
  </si>
  <si>
    <t>Instituto de Verificacion Administrativa</t>
  </si>
  <si>
    <t>Mejorar la calidad de los servicios publicos y privados en la Ciudad de Mexico, practicando visitas de verificacion administrativa en las materias competencia del Instituto de Verificacion Administrativa de la Ciudad de Mexico. Brindar seguridad y certeza juridica, a traves de la verificacion administrativa eficiente en materias competencia del Instituto de Verificacion Administrativa de la Ciudad de Mexico, para mejorar la calidad de vida de los habitantes de la Ciudad de Mexico, en apego a los valores de legalidad, transparencia, imparcialidad, integridad, liderazgo, excelencia e innovacion. Promover el orden juridico-administrativo en la actividad verificadora. Velar por el cumplimiento normativo de los servicios a favor de los usuarios de los establecimientos y transporte, que son factibles de verificar, conforme lo establece la Ley. Atender sin discriminacion alguna y dar seguimiento de manera agil, cordial y respetuosa a las solicitudes ciudadanas, en materias competencia del Instituto. La actuacion de los servidores publicos estara apegada a un Codigo de Etica cuyo marco es el respeto a los Derechos Humanos. Impulsar el desarrollo del recurso humano y promover la modernizacion tecnologica en la Institucion.</t>
  </si>
  <si>
    <t>096</t>
  </si>
  <si>
    <t>Tesoreria</t>
  </si>
  <si>
    <t>Deuda Publica</t>
  </si>
  <si>
    <t>La Ciudad de Mexico es el centro politico, economico, social y cultural del pais en el cual habita una poblacion de 9,209,244 habitantes, de los cuales 4,805,017 son mujeres y 4,404,927 son hombres (INEGI,2022), al ser parte de la Zona Metropolitana del Valle de Mexico (ZMVM), el proceso de urbanizacion sobre la periferia, absorbio pueblos, ciudades pequeñas y espacios rurales, entre los cuales la poblacion se desplaza de manera cotidiana, conformando un conjunto de unidades politico administrativas contiguas, integradas social y economicamente en un marco complejo de funcionalidad espacial. La importancia de la Ciudad de Mexico como centro de expansion del mercado interno, crecimiento industrial y servicios radica en la contribucion de 2,856,750.91 pesos del Producto Interno Bruto (PIB) que representa el 15.8 porciento del total de la economia nacional. Sin embargo, segun los datos del Consejo Nacional de Evaluacion de la Politica de Desarrollo Social (CONEVAL) existen 3,009,400 personas en pobreza y 400,000 personas en pobreza extrema situacion que imposibilita su acceso, ejercicio y disfrute de sus derechos debido a la desigualdad socioeconomica, por lo que es indispensable que los Recursos Publicos, espacios, bienes y servicios publicos se ejerzan y provean con un enfoque de justicia e igualdad para todas las personas, independientemente de la Demarcacion, Colonia, Barrio o Pueblo de la Capital donde habitan. Dicha situacion dificulta la cohesion social y genera desequilibrios territoriales en relacion con las desigualdades de servicios publicos y ambientales, urbanizacion, educacion, salud, inseguridad, acceso a fuentes de empleo y redes de movilidad que convierten a la Ciudad de Mexico en una metropoli donde sectores urbanos perifericos conviven y contrastan con zonas de alto desarrollo y nivel de vida. Este complejo sistema de relaciones economicas y sociales caracterizadas por una gran desigualdad de ingresos y oportunidades en la poblacion demanda que los recursos publicos se encuentren al servicio de la gente a traves de una administracion eficiente para disminuir las desigualdades, ampliar los derechos sociales y fortalecer el respeto a los derechos humanos. En este orden de ideas la Secretaria de Administracion y Finanzas de la Ciudad de Mexico es el ente facultado para dirigir la politica economica del Gobierno y fortalecer la asignacion de recursos publicos a aquellas areas que presentan mayores retos en materia de desarrollo economico y social para que los sectores sociales menos favorecidos, los ubicados en contextos de marginalidad y exclusion, fortalezcan sus capacidades, que les permitan acceder a mejores niveles de bienestar.</t>
  </si>
  <si>
    <t>Otras no clasificadas en funciones anteriores</t>
  </si>
  <si>
    <t>Transacciones de la deuda publica / Costo financiero de la deuda</t>
  </si>
  <si>
    <t>Deuda publica interna</t>
  </si>
  <si>
    <t>Devolucion de ingresos percibidos indebidamente</t>
  </si>
  <si>
    <t>Consejeria Juridica y de Servicios Legales</t>
  </si>
  <si>
    <t>Prestacion de servicios juridicos en el ambito publico</t>
  </si>
  <si>
    <t xml:space="preserve">Atencion de asentamientos humanos irregulares </t>
  </si>
  <si>
    <t>Asuntos juridicos</t>
  </si>
  <si>
    <t>Consejeria y asuntos legales</t>
  </si>
  <si>
    <t>Secretaria de Salud</t>
  </si>
  <si>
    <t>Atencion medica a personas privadas de su libertad y en procedimiento legal</t>
  </si>
  <si>
    <t>Salud universal</t>
  </si>
  <si>
    <t>Atencion medica de segundo nivel</t>
  </si>
  <si>
    <t>Prestacion de servicios de salud a la comunidad</t>
  </si>
  <si>
    <t>Atencion integral de la Salud para la mujer</t>
  </si>
  <si>
    <t>Prevencion de enfermedades y promocion a la Salud para el Bienestar</t>
  </si>
  <si>
    <t>Agencia de Proteccion Sanitaria</t>
  </si>
  <si>
    <t>Regulacion sanitaria en establecimientos, productos, actividades, servicios y personas</t>
  </si>
  <si>
    <t>Instituto para la Atencion y Prevencion de las Adicciones</t>
  </si>
  <si>
    <t>Coordinar y articular acciones y recursos con organismos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</si>
  <si>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Planeacion de politicas publicas para mejorar la atencion de las adicciones</t>
  </si>
  <si>
    <t>Servicios de Salud Publica</t>
  </si>
  <si>
    <t>Servicios de Salud de primer nivel</t>
  </si>
  <si>
    <t>Secretaria de Cultura</t>
  </si>
  <si>
    <t>Fortalecimiento de la cultura y las artes</t>
  </si>
  <si>
    <t>Colectivos culturales comunitarios Ciudad de Mexico</t>
  </si>
  <si>
    <t>Promotores culturales Ciudad de Mexico</t>
  </si>
  <si>
    <t>Talleres de artes y oficios comunitarios</t>
  </si>
  <si>
    <t>Financiamiento y promocion de proyectos culturales y artisticos</t>
  </si>
  <si>
    <t>Servicio de Medios Publicos de la Ciudad de Mexico</t>
  </si>
  <si>
    <t>Transmitir y difundir como medio multiplataforma, contenidos audiovisuales que promueven los derechos de acceso a la informacion y la libertad de expresion sobre temas culturales, politicos, economicos y sociales que contribuyan a fortalecer la identidad de la poblacion de la Ciudad de Mexico. Enriquecer la parrilla de programacion, a traves de acuerdos interinstitucionales, convenios y otros instrumentos que favorezcanla adquisicion, intercambio o coproduccion de materiales educativos, cientificos, culturales, informativos nacionales e internacionales. Promover el aumento del alcance y la fidelidad de las audiencias mediante estrategias multiplataforma que incentiven la difusion y promocion de la programacion y contribuyan a generar una interaccion pertinente y oportuna con las mismas. Difundir las actividades y servicios del sector publico, civil y comunitario que pudieran ser del interes de la poblacion de la Ciudad de Mexico, en virtud de un beneficio social y comunitario. Incentivar la participacion ciudadana de los diferentes sectores sociales, culturales y economicos de la poblacion de la Ciudad de Mexico en la creacion y produccion audiovisual. Comercializar e intercambiar servicios de diseño, produccion, transmision y difusion que permitan optimizar la suficiencia y distribucion de recursos materiales, financieros y capital humano propios de acuerdo con las capacidades institucionales.</t>
  </si>
  <si>
    <t>Produccion de contenido cultural y artistico</t>
  </si>
  <si>
    <t>Promocion y difusion de los derechos culturales</t>
  </si>
  <si>
    <t>061</t>
  </si>
  <si>
    <t>Fideicomiso Museo de Arte Popular Mexicano</t>
  </si>
  <si>
    <t>Operacion de museos</t>
  </si>
  <si>
    <t>Memoria y patrimonio cultural comunitario</t>
  </si>
  <si>
    <t>044</t>
  </si>
  <si>
    <t>Fideicomiso Museo del Estanquillo</t>
  </si>
  <si>
    <t>Fideicomiso de Promocion y Desarrollo del Cine Mexicano</t>
  </si>
  <si>
    <t>Apoyo a la produccion y servicios filmicos y cinematograficos</t>
  </si>
  <si>
    <t>Secretaria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</si>
  <si>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Administradora Publica en la Ciudad de Mexico y la normatividad.</t>
  </si>
  <si>
    <t>Ser una Secretaria reconocida por su contribucion al desarrollo de trabajos dignos o decentes y productivos, con igualdad de genero, que garanticen oportunidades de desarrollo laboral y humano a todas las personas, sin discriminacion de ningun tipo.</t>
  </si>
  <si>
    <t>Supervision, promocion y defensoria juridica de los derechos laborales</t>
  </si>
  <si>
    <t>Asuntos laborales generales</t>
  </si>
  <si>
    <t>Fomento al trabajo digno</t>
  </si>
  <si>
    <t>Fomento, Constitucion y Fortalecimiento de las Empresas Sociales y Solidarias de la Ciudad de Mexico (FOCOFESS)</t>
  </si>
  <si>
    <t>Seguro de desempleo</t>
  </si>
  <si>
    <t>Centro de Conciliacion Laboral</t>
  </si>
  <si>
    <t>La Ciudad de Mexico es un area de concentracion laboral que genera una gran cantidad de empleos formales en diversos ambitos de economia, tanto para los habitantes de la capital como para la poblacion que colinda con la zona Metropolitana del Valle de Mexico misma que enfrenta dinamicas diversas, entre las que prevalecen los conflictos laborales que se dan entre trabajadores y patrones, la estimacion de la poblacion que se encuentra en este escenario asciende a 3,230,196 personas (ENOE 2021). Aunado a lo anterior, la falta de recursos para el pago de las prestaciones de ley, las asesorias de algun abogado, e incapacidad para conciliar entre las partes, genera un incremento en los casos de conflictos laborales. Por lo anterior, es indispensable buscar la conciliacion de acuerdos con pleno respeto a los derechos laborales del trabajador y los derechos humanos de las partes.</t>
  </si>
  <si>
    <t>Desarrollar con prontitud, eficacia y expeditez el procedimiento de conciliacion perjudicial y obtener el mayor numero posible de casos atendidos y resueltos mediante esta via.</t>
  </si>
  <si>
    <t>Conciliacion laboral</t>
  </si>
  <si>
    <t>Instituto de Capacitacion para el Trabajo</t>
  </si>
  <si>
    <t>Capacitacion a la poblacion ocupada y desocupada de la Ciudad de Mexico</t>
  </si>
  <si>
    <t>Secretaria de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</si>
  <si>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t>
  </si>
  <si>
    <t>Gestion integral de riesgos, atencion a siniestros, emergencias y desastres</t>
  </si>
  <si>
    <t>Heroico Cuerpo de Bomberos</t>
  </si>
  <si>
    <t>Secretaria de Pueblos y Barrios Originarios y Comunidades Indigenas Residentes</t>
  </si>
  <si>
    <t>Instituir politicas publicas en la Ciudad de Mexico, que garanticen el ejercicio de los derechos de los integrantes de los pueblos y barrios originarios y comunidades indigenas residentes, el fortalecimiento de su identidad colectiva y la salvaguarda de su patrimonio historico y biocultural, como sustento de la naturaleza intercultural, plurietnica, plurilingue y pluricultural de esta Ciudad. A traves del impulso de la transversalidad de sus derechos en las politicas publicas, planes, programas y acciones gubernamentales de las Dependencias, Entidades y Alcaldias de la Ciudad.</t>
  </si>
  <si>
    <t>Ser la instancia gubernamental de la Ciudad de Mexico rectora de las politicas publicas que garanticen la defensa y el ejercicio de los derechos de los pueblos y barrios originarios y comunidades indigenas residentes en la Ciudad de Mexico, la salvaguarda, preservacion y el fortalecimiento de su patrimonio historico y biocultural, para la consolidacion del caracter intercultural, plurietnico, plurilingue y pluricultural de esta Ciudad.</t>
  </si>
  <si>
    <t>Desarrollo de los pueblos y barrios originarios y comunidades indigenas residentes</t>
  </si>
  <si>
    <t>Otorgamiento de ayudas sociales para pueblos, barrios y comunidades indigenas residentes</t>
  </si>
  <si>
    <t>Secretaria de Educacion, Ciencia, Tecnologia e Innovacion</t>
  </si>
  <si>
    <t>Ser una entidad consolidada en el impulso, coordinacion e implementacion de politicas publicas en materia de educacion, ciencia, humanidades, tecnologia e innovacion que atiende los problemas sociales que aquejan a la Ciudad de Mexico, establece adecuadas relaciones con la comunidad y sus instituciones y obtiene resultados que contribuyen a consolidar una Ciudad de innovacion y de derechos.</t>
  </si>
  <si>
    <t>Fortalecimiento a la Educacion Media Superior</t>
  </si>
  <si>
    <t>Fortalecer y ampliar la cobertura de la Educacion Media Superior en las demarcaciones perifericas</t>
  </si>
  <si>
    <t>042</t>
  </si>
  <si>
    <t>Servicios de educacion complementaria</t>
  </si>
  <si>
    <t>Apoyar a la Secretaria de Educacion Publica Federal en la mejora integral de la Educacion Basica en la Ciudad</t>
  </si>
  <si>
    <t>PILARES: Puntos de Innovacion, Libertad, Artes, Educacion y Saberes</t>
  </si>
  <si>
    <t>Convenios para la mejora de la educacion, ciencia, tecnologia e innovacion</t>
  </si>
  <si>
    <t>Investigacion cientifica</t>
  </si>
  <si>
    <t xml:space="preserve"> De aqui a 2020, aumentar considerablemente a nivel mundial el numero de becas disponibles para los paises en desarrollo, en particular los paises menos adelantados, los pequeños Estados insulares en desarrollo y los paises africanos, a fin de que sus estudiantes puedan matricularse en programas de enseñanza superior, incluidos programas de formacion profesional y programas tecnicos, cientificos, de ingenieria y de tecnologia de la informacion y las comunicaciones, de paises desarrollados y otros paises en desarrollo</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</si>
  <si>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</si>
  <si>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indigena, sustentabilidad, no discriminacion, equidad, accesibilidad, calidad, pertinencia y laicidad.</t>
  </si>
  <si>
    <t>Programa para la formacion de profesionales de la Salud</t>
  </si>
  <si>
    <t>Fortalecer y ampliar la cobertura de la Educacion Superior publica</t>
  </si>
  <si>
    <t>Acceso a Educacion Superior</t>
  </si>
  <si>
    <t>36CD02</t>
  </si>
  <si>
    <t>Subsistema de Educacion Comunitaria Pilares</t>
  </si>
  <si>
    <t>Generar en los Puntos de Innovacion, Libertad, Arte, Educacion y Saberes denominados “PILARES” las condiciones para que las personas en la Ciudad de Mexico cuenten con una alternativa de educacion continua, de acceso a la cultura, capacitacion y, actividades ludicas y deportivas.</t>
  </si>
  <si>
    <t>Constituir espacios en los que las personas usuarias de los Pilares, de manera gratuita, combatan sus rezagos en educacion; les brinden herramientas para su autonomia economica; se propicien saberes y tengan acceso a actividades culturales y deportes comunitarios.</t>
  </si>
  <si>
    <t>Ante las desigualdades que presentan la poblacion con alto indice de vulnerabilidad, los PILARES buscan: a) Disminuir el rezago educativo entre jovenes de 15 a 29 años; b) Contribuir a la autonomia economica de las mujeres, a partir del aprendizaje de tecnicas de produccion y de prestacion de servicios, la formacion para la organizacion cooperativa, el emprendimiento o el empleo, y la capacitacion para la comercializacion de productos incluyendo el comercio digital; c) Impulsar la formacion y el desarrollo creativo de la poblacion; en particular de los habitantes de los barrios, colonias y pueblos mas marginados, mediante el desarrollo de capacidades artisticas y culturales desde un marco pedagogico que contempla la equidad de genero y el ejercicio de derechos; d) Incrementar el acceso a servicios adecuados de cultura fisica en las 16 Alcaldias, a traves de la promocion de actividades recreativas, fisicas y deportivas entre la poblacion, en particular la que habita en comunidades de menor indice de Desarrollo Social.</t>
  </si>
  <si>
    <t>El objetivo de los PILARES es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t>
  </si>
  <si>
    <t>Programa Pilares</t>
  </si>
  <si>
    <t>Puntos de Innovacion, Libertad, Arte, Educacion y Saberes (PILARES)</t>
  </si>
  <si>
    <t>Ponte pila, deporte comunitario para el Bienestar</t>
  </si>
  <si>
    <t xml:space="preserve">Promocion del deporte comunitario </t>
  </si>
  <si>
    <t>Beca Pilares Bienestar</t>
  </si>
  <si>
    <t>Otros servicios educativos y actividades inherentes</t>
  </si>
  <si>
    <t>Instituto de Estudios Superiores de la Ciudad de Mexico Rosario Castellanos</t>
  </si>
  <si>
    <t>La Universidad Rosario Castellanos tiene como filosofia educativa la Responsabilidad Social, lo que significa coparticipar en la construccion de una mejor sociedad; abarca un amplio conjunto de acciones y procesos que tienen como objetivo responder a las necesidades del entorno de manera oportuna, eficaz y con un alto sentido etico. En la Universidad Rosario Castellanos la responsabilidad social impulsa una formacion universitaria basada en una perspectiva holistica donde se integra el saber y se estimula el pensamiento critico y el interes creciente por aprender, por conocer, por experimentar; una formacion donde el aprendiente (docente y/o estudiante) se apropie de las multiples y variadas formas de aprender, desde la memoria hasta el uso critico de las tecnologias; desde la riqueza de un estimulante debate presencial, hasta el sorprendente aprendizaje a distancia. Esta orientacion favorece avanzar a partir de la duda razonable, del respeto a la diversidad, del reconocimiento del otro, y de la etica que impone el respeto a la vida y a los otros. Desde esta perspectiva la Universidad Rosario Castellanos es una institucion de educacion superior, con reconocimiento nacional, regional e internacional que ejerce responsablemente su autonomia, sin desatender su papel en la contribucion de una sociedad mas justa, equitativa y plural. Es una institucion que tiene alto nivel academico y calidad educativa, cuyo prestigio se basa en sus nichos de desarrollo y tradiciones academicas, acordes con la vocacion natural de su identidad cultural.</t>
  </si>
  <si>
    <t>La Universidad Rosario Castellanos en el año 2027 tendra los siguientes rasgos: Sera una institucion de educacion superior con liderazgo moral, cientifico, tecnologico y cultural que busque permanentemente el desarrollo humano sustentable, identificada con su medio social y su entorno nacional e internacional. Cumplira con estandares internacionales de calidad y contribuira a la solucion de problemas de las disciplinas y del desarrollo social. Desempeñara la docencia conforme a un modelo de enseñanza innovador, flexible, multimodal y centrado en el estudiante. Tendra una solida infraestructura y contara con tecnologias digitales de punta que apoyen el optimo desarrollo de la funciones sustantivas y adjetivas. Fomentara la movilidad de sus alumnos y profesores primordialmente en redes de conocimiento que realicen investigacion cientifica, tecnologica, social y humanistica de frontera. Su planta docente estara compuesta por docentes que cuenten con estudios de posgrado y con una solida experiencia profesional. Contara con un sistema de informacion que de seguimiento al funcionamiento academico-administrativo de la universidad. Obtendra la certificacion de calidad de sus procesos de administracion y gestion institucional, academica y escolar. Utilizara optima y responsablemente los recursos asignados y rendira cuentas del ejercicio presupuestal. Obtendra recursos extraordinarios que favorezcan permanentemente la innovacion. Se caracterizara por una cultura academica que asuma a la planeacion prospectiva estrategica, la evaluacion institucional y la autoevaluacion, como los ejes que definan el rumbo y marquen la pauta de las acciones y programas estrategicos. Contara con los recursos informaticos y de telecomunicaciones necesarios para la consulta, adquisicion e intercambio de informacion. Coadyuvara con el Gobierno de la Ciudad de Mexico en el proceso de cambio educativo y cultural, relacionando los ambitos local, nacional e internacional. Contara con una legislacion universitaria que respalde los procesos de cambio que se emprendan, con procedimientos agiles y oportunos. Desarrollara programas educativos pertinentes que generen soluciones a los problemas sociales y productivos a traves de la investigacion, la extension y la vinculacion.</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</si>
  <si>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En la Ciudad de Mexico, el grado promedio de escolaridad es de 11.5 años, lo que equivale a poco mas del segundo año de bachillerato; sin embargo, esta cifra varia considerablemente segun la distribucion territorial, la alcaldia Milpa alta, por ejemplo, tiene un promedios de escolaridad de solo 9.95 años (INEGI). Menos del 70% de la poblacion de 20 años o mas ha alcanzado una escolaridad de nivel licenciatura o equivalente con al menos un grado aprobado (4,823,343 personas), de acuerdo con cifras del Censo de Poblacion y Vivienda 2020 del Instituto Nacional de Estadistica y Geografia (INEGI). Esto significa que 7 de cada 10 personas no han podido aprobar siquiera un año de estudios superiores, o no han podido acceder a este nivel educativo. La Ciudad tiene una matricula de educacion superior de 852,279 estudiantes, 52% de los cuales son mujeres, pero presenta tambien importantes desigualdades sociales geograficamente determinadas, con varias alcaldias en las que la matricula de educacion superior representa incluso menos del 1% de la poblacion total (ANUIES). Apenas un 30.2% de la poblacion de 20 años o mas ha alcanzado una escolaridad de nivel licenciatura en la Ciudad de Mexico, mientras que en la alcaldia esta proporcion es apenas del 16.4%. En cuanto a la educacion superior de posgrado, solo el 5.8% de la poblacion de 25 años o mas en la Ciudad de Mexico alcanza una escolaridad de ese nivel, en Milpa Alta es solo el 1.4% (INEGI). Por otro lado, si comparamos las cifras de solicitudes de ingreso respecto la poblacion que efectivamente ha ingresado a la educacion superior publica en la Ciudad de Mexico, descubrimos que un 73% de los solicitantes no lograron acceder a la educacion superior en los ultimos cuatro años (ANUIES). Esto significa que alrededor de 300 mil solicitudes son rechazadas anualmente en promedio y no consiguen ingresar a la educacion de nivel superior. Estas cifras dejan en evidencia las insuficientes oportunidades de acceso a la educacion superior publica y de calidad en la Ciudad de Mexico, problematica que busca atenderse a traves del Programa presupuestario E181 “Fortalecimiento para el Acceso a la Educacion Superior y Posgrados” operado por la Universidad Rosario Castellanos. La Universidad Rosario Castellanos tiene como antecedente directo al Instituto de Estudios Superiores de la Ciudad de Mexico “Rosario Castellanos” (IRC), el cual fue creado en mayo de 2019 por la entonces Jefa de Gobierno de la Ciudad de Mexico, Doctora Claudia Sheinbaum Pardo, como un organo Desconcentrado adscrito a la Secretaria de Educacion, Ciencia, Tecnologia e Innovacion de la Ciudad de Mexico (SECTEI), para promover el acceso a la educacion superior, y reconociendo que “para desarrollar un nuevo modelo de educacion superior que propicie una solida preparacion cientifica, tecnologica y humanistica, se requiere de una Institucion que diseñe e impulse planes y programas de estudio innovadores y pertinentes a las necesidades de la Ciudad de Mexico”. El 25 de mayo 2023, el Congreso de la Ciudad de Mexico aprobo el decreto de reforma a la Ley de Educacion de la Ciudad de Mexico en el cual se reconocio a la Universidad Rosario Castellanos como un organo descentralizado. Como resultado de ello, el 15 de junio de 2023, se publico en la Gaceta Oficial de la Ciudad de Mexico el “Decreto por el que se crea el Organismo Publico Descentralizado denominado Universidad Rosario Castellanos”, formalizando asi la transicion del Instituto a Universidad, con las siguientes atribuciones: I. Docencia: formar profesionistas aptos para la aplicacion y generacion de conocimientos que les proporcionen las habilidades para la solucion de problemas, con pensamiento critico, capacidad creativa, sentido etico y civico y responsabilidad social, que incorporen los avances en el conocimiento cientifico, humanistico y tecnologico para el bienestar de la poblacion. II. Investigacion: realizar proyectos de investigacion orientados a la resolucion de problemas complejos y, con ello, contribuir al incremento del conocimiento y bienestar social. III. Extension y difusion del conocimiento y la cultura: diseñar y promover la participacion social, solidaria y eficiente que permita generar conocimiento y procesos con comunidades para la solucion de problemas urgentes y de impacto en la agenda social del desarrollo humano sostenible, asi como difundir la cultura en todos sus ambitos.</t>
  </si>
  <si>
    <t>La Universidad Rosario Castellanos tiene por objeto impartir e impulsar la educacion superior gratuita en la ciudad, asi como realizar funciones de docencia, investigacion, extension y la difusion del conocimiento y la cultura; de acuerdo con lo establecido en el DECRETO POR EL QUE SE CREA EL ORGANISMO PuBLICO DESCENTRALIZADO DENOMINADO UNIVERSIDAD ROSARIO CASTELLANOS, publicado el 15 de junio de 2023 en la Gaceta Oficial de la Ciudad de Mexico. La creacion de la URC asume que una de sus funciones primordiales es formar personas que se inserten criticamente en el momento que les toco vivir; que construyan con creatividad soluciones y que tengan capacidad para generar proyectos sociales alternativos. Al mismo tiempo, da respuesta a las expectativas de las y los jovenes que tienen apostados sus proyectos de vida a la mejor, mas rigurosa y critica formacion profesional. Su premisa central es la conviccion de que la educacion constituye uno de los instrumentos mas poderosos para realizar el cambio que nuestra Ciudad necesita, co-participando, con todos los sectores sociales y productivos, en la promocion del bienestar humano a traves de un conocimiento capaz de abordar sus problemas fundamentales. La URC responde a la complejidad emergente del entorno; anticipa con oportunidad y creatividad las cambiantes demandas y problematicas de la realidad, sin ceñirse al impresionante peso de los aparatos burocraticos que puedan impedir su permanente transformacion. Por ello, ha instrumentado formas alternativas de organizacion academica que promueven procesos de aprendizaje caracterizados por la apropiacion critica del conocimiento producido y por la capacidad para generarlo y transferirlo de manera directa. De la misma manera tiene el proposito de coadyuvar con el Gobierno de la Ciudad de Mexico en la promocion de la equidad y la inclusion para construir una sociedad pluralista que ofrezca una distribucion equitativa de las oportunidades. Esto requiere una combinacion de medidas generales y especiales para establecer las condiciones de igualdad que puedan promover realmente la equidad. Ello significa diseñar y aplicar politicas destinadas a eliminar las diferencias sistematicas en las oportunidades de educacion superior. La accion social de la Universidad Rosario Castellanos, su responsabilidad etica, relevancia, calidad y las formas emergentes con que se articula con la sociedad, constituyen la base de su identidad.</t>
  </si>
  <si>
    <t>Fortalecimiento para el acceso a la Educacion Superior y Posgrados</t>
  </si>
  <si>
    <t>Instituto del Deporte</t>
  </si>
  <si>
    <t>Programas y eventos deportivos</t>
  </si>
  <si>
    <t>Apoyos y estimulos deportivos para el Bienestar</t>
  </si>
  <si>
    <t>Instituto de Educacion Media Superior</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</si>
  <si>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 597,769 estudiantes, 9,344 escuelas y 191,862 docentes en la modalidad escolarizada de los sectores publico y privado. La capital cuenta con el grado promedio de escolaridad mas alto del pais para la poblacion mayor de 15 años, lo que equivale al segundo grado de educacion media superior, 11.5 11.7 en hombres y 11.3 mujeres, el mayor de la federacion, sin embargo, el promedio de escolaridad por alcaldia muestra brechas importantes lo que evidencia las desigualdades que se presentan a nivel territorial, por ejemplo, las 5 alcaldias que presentan el promedio mas bajo son: Milpa Alta 10, Iztapalapa 10.4, Tlahuac 10.5, Xochimilco y La Magdalena Contreras 10.8. En contraste, las alcaldias con mayor nivel socioeconomico tienen tambien, los niveles de escolaridad mas elevados, Benito Juarez 14.5, Miguel Hidalgo 13.1 y Coyoacan 12.5. La educacion basica de la Ciudad de Mexico esta administrada por la Autoridad Educativa Federal, dependiente de la Secretaria de Educacion Publica, Este tipo de educacion se compone de cuatro niveles, inicial, preescolar, primaria y secundaria. La educacion media superior se ha desarrollado en la Ciudad de Mexico, en multiples subsistemas agrupados en tres grandes categorias, el bachillerato general, el bachillerato tecnologico y la formacion profesional tecnica en las modalidades escolarizada y no escolarizada. El indice de abandono escolar es de 13 por ciento 2.9 puntos porcentuales por encima de la media nacional y el de reprobacion 27.6 por ciento 14.9 puntos porcentuales por encima de la republica. La tasa de eficiencia terminal se ubica en 66.4 por ciento y la tasa de terminacion en 95.3 por ciento. Esta situacion se agrava en aquellas alcaldias con menores indices de desarrollo social. La educacion superior en la Ciudad de Mexico cuenta con una matricula total de 799,581, estudiantes. La categoria publica 490,653 concentra el 61 por ciento de la oferta en modalidad escolarizada y no escolarizada. El desempeño de los indicadores educativos en el nivel superior muestra que la tasa de absorcion alcanza un 97.5 por ciento; el abandono escolar un 6.8 por ciento y la cobertura sin incluir posgrado es de un 75.3 por ciento. Sin embargo, es preciso reiterar que en la Ciudad de Mexico la capacidad de respuesta de las instituciones publicas de educacion superior es menor a la oferta disponible. El rezago educativo en la Ciudad de Mexico es una condicion que persiste a pesar de las estrategias implementadas para contribuir a su erradicacion. Los avances obtenidos en los ultimos cinco años muestran una mejora en poblacion analfabeta de 0.7, sin primaria concluida de 0.3 y sin secundaria concluida 1.7; sin embargo, existen casi un 18 por ciento de personas en condicion de rezago acumulado, lo que significa un desafio importante en materia de educacion.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Con el proposito de atender estas situaciones el Gobierno de la CDMX puso en marcha el proyecto PILARES, los cuales garantizan el derecho de las comunidades a la educacion, la cultura, al deporte y a la actividad fisica que promueva la salud y el desarrollo integral de las personas. Impulsan el desarrollo de la autonomia economica preferentemente de las mujeres de la Ciudad, a traves de acciones educativas para el aprendizaje de oficios, la produccion de bienes y servicios, el empleo, el emprendimiento, el cooperativismo y el comercio digital, en barrios, colonias y pueblos de menores indices de desarrollo social, alta densidad de poblacion, mayor presencia de jovenes con estudios truncos y elevados indices de violencia. Asimismo,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estos con los sectores productivos, sociales y de servicios".</t>
  </si>
  <si>
    <t>Impartir educacion media superior de calidad que permita una formacion solida a sus egresados, para que continuen su formacion profesional. Promover la oferta educativa del Instituto en el ambito territorial de la Ciudad de Mexico, a fin de que la juventud de la Ciudad conozca la oportunidad de formacion academica que se les brinda. Desarrollar, instrumentar y ejecutar modelos alternativos de educacion media superior en la Ciudad de Mexico, asi como sus planes y programas de estudio. Establecer, organizar, mantener y administrar planteles de educacion media superior los cuales constituiran el Sistema de Bachillerato del Gobierno de la Ciudad de Mexico, dando prioridad a las zonas donde los servicios educativos sean insuficientes o lo dicte el interes publico.</t>
  </si>
  <si>
    <t>Fideicomiso Bienestar Educativo</t>
  </si>
  <si>
    <t>Programa uniformes y utiles escolares</t>
  </si>
  <si>
    <t>Uniformes escolares gratuitos</t>
  </si>
  <si>
    <t>La escuela es nuestra-mejor escuela</t>
  </si>
  <si>
    <t>Apoyo para mantenimiento menor a escuelas publicas de Educacion Basica</t>
  </si>
  <si>
    <t>Beca Leona Vicario</t>
  </si>
  <si>
    <t>Bienestar para niñas y niños, mi beca para empezar</t>
  </si>
  <si>
    <t>Va segur@</t>
  </si>
  <si>
    <t>Asistencia, atencion e inclusion para niñas, niños, adolescentes y jovenes familiares de las personas sensiblemente afectadas en la linea 12 del Sistema de Transporte Colectivo (STC Metro)</t>
  </si>
  <si>
    <t>Secretaria de las Mujeres</t>
  </si>
  <si>
    <t>El Censo de Poblacion y Vivienda 2020 indica que la Ciudad de Mexico tiene 9,209,944 habitantes, 4,805,017 (52.2%) mujeres y 4,404,927 (47.8%) hombres, tiene una tasa de 0.4% de crecimiento de la poblacion y habitan 66,922 mujeres hablantes de lengua indigena. La mayoria de las mujeres se encuentra en edad productiva de los 15 a 64 años con 3, 392, 940 (70.61%). Las cifras que ofrece el Censo permiten observar la existencia de brechas de desigualdad entre mujeres y hombres, por ejemplo, en los rubros de educacion, participacion economica y uso de tiempo, donde el porcentaje de mujeres entre 15 a 24 años que asiste a la escuela es de 56.1% y el de los hombres de 54.4%, ademas, las mujeres representan el 68% de la poblacion analfabeta ademas la tasa de participacion economica de las mujeres es de 55.6,a diferencia del 74.3 de los hombres, por su parte, la Encuesta Nacional sobre Uso del Tiempo 2019, refiere que las horas promedio a la semana que dedican las mujeres a trabajos no remunerados en el hogar son mas del doble comparado con los hombres y, a nivel nacional, la Encuesta Nacional de Ingresos y Gastos de los hogares, 2021, indicoque el ingreso promedio trimestral de las mujeres es de $14,860.00 y el de los hombres de $22,618.00. Asimismo, un dato relevante en materia de desigualdad lo constituye la autonomia de las mujeres en la toma de decisiones, al respecto, la Encuesta Nacional sobre la Dinamica de las Relaciones en los Hogares (ENDIREH) 2021 reporto que en la toma de decisiones que se da en las parejas de la Ciudad "solo el esposo o pareja o entre los dos, pero el un poco mas" decide en el 10.1% de los casos como se gasta el dinero, en el 9.9.% si ella trabaja o estudia, en el 9.8% cuando tener relaciones sexuales, en el 9% si se sale de casa y en el 8.8%cambiarse o mudarse de casa o ciudad. Como resultado de las brechas de desigualdad, se generan condiciones que propician la violencia contra las mujeres, donde la ENDIREH 2021 refiere que la Ciudad de Mexico es la segunda entidad con prevalencia total de violencia contra las mujeres de 15 años y mas a lo largo de la vida (76.2%) en comparacion con la medicion nacional (70.1%).La encuesta mostro que, de las mujeres de 15 años y mas de la ciudad, 60.9% han estado expuestas a lo largo de su vida a violencia en el ambito comunitario,41.6% hantenido experiencias de la violencia en la pareja en su relacion actual o ultima y 38.5% han sufrido violencia obstetrica durante los ultimos 5 años. En relacion a la violencia sexual, 64.5% de las mujeres han sido victimas a lo largo de su vida y 14.5% de las mujeres reportan haber vivido al menos un incidente en la infancia, antes de cumplir 15 años. En el caso del feminicidio, segun datos reportados por la FGJ en el Portal de Datos Abiertos de la Ciudad, en 2021 la alcaldia Gustavo A. Madero registro el mayor numero de carpetas de investigacion (12), seguida por Iztapalapa (9) y Cuauhtemoc (7). Finalmente, en relacion a la salud sexual y reproductiva, la Ciudad ha sido pionera en hacer visible y reconocer el derecho de las mujeres a decidir sobre su cuerpo, en la defensa del derecho a la diversidad sexual y el de toda persona a ejercer la sexualidad de manera libre, responsable e informada esto explica, en parte, tasas de fecundidad mas bajas de 2013 a 2017 reportadas en el Atlas de Genero del INEGI (1.34 hijas e hijos por mujer) que el promedio nacional (2.10).El embarazo en adolescentes ha disminuido; sin embargo, existe todavia como un problema social, CONAPO indico en 2022 que en la Ciudad se registraron 261embarazos de niñas menores de 14 años; 80% de estos nacimientos se concentraron en: Cuajimalpa, Milpa Alta y Xochimilco, de igual forma, el embarazo en niñas menores de 15 años tiene una tendencia a la baja; sin embargo, el enfoque de intervencion considera su erradicacion, ya que puede ser producto de abuso sexual.</t>
  </si>
  <si>
    <t>Atencion y prevencion de la violencia y discriminacion por razones de genero contra mujeres, adolescentes y niñas</t>
  </si>
  <si>
    <t>Planeacion, seguimiento y evaluacion a politicas publicas</t>
  </si>
  <si>
    <t>Apoyo a mujeres en situacion de violencia de genero</t>
  </si>
  <si>
    <t>Instituto de Planeacion Democratica y Prospectiva</t>
  </si>
  <si>
    <t>Tener la rectoria de los proceos de planeacion en la Ciudad de Mexico para asi garantizar el mejor ejercicio de desarrollo social, politico y democratico a corto, mediano y largo plazo.</t>
  </si>
  <si>
    <t>Politica del sistema de planeacion del desarrollo y ordenamiento territorial</t>
  </si>
  <si>
    <t>otro mods</t>
  </si>
  <si>
    <t>3.2 ALINEACIÓN CON LA ECUSBE-CDMX</t>
  </si>
  <si>
    <t>3.3 CLASIFICACIÓN POR OBJETO DEL GASTO</t>
  </si>
  <si>
    <t>3.4 CLASIFICACIÓN DE ACTIVIDAD DE ACUERDO CON EL MARCO CENTRAL DEL SISTEMA DE CONTABILIDAD AMBIENTAL Y ECONÓMICA</t>
  </si>
  <si>
    <t>3.5 ALINEACIÓN CON LA ELAC Y EL PACCM</t>
  </si>
  <si>
    <t>3.6 ALINEACIÓN CON ODS</t>
  </si>
  <si>
    <t xml:space="preserve">Movilidad integrada y sustentable </t>
  </si>
  <si>
    <t>Gestión de demanda y cambio modal</t>
  </si>
  <si>
    <t xml:space="preserve">Transición tecnológica de flota vehicular </t>
  </si>
  <si>
    <t xml:space="preserve">Integración del sistema de movilidad </t>
  </si>
  <si>
    <t xml:space="preserve">Ciudad solar </t>
  </si>
  <si>
    <t>Hogares solares y eficientes</t>
  </si>
  <si>
    <t>Eficiencia energética y energías renovables en industria, edificios, comercios y servicios</t>
  </si>
  <si>
    <t>Generación de energía limpia</t>
  </si>
  <si>
    <t xml:space="preserve">Basura cero </t>
  </si>
  <si>
    <t xml:space="preserve">Prevención de generación de residuos y rediseño de bienes y servicios </t>
  </si>
  <si>
    <t xml:space="preserve">Gestión sustentable de residuos sólidos y de la construcción y demolición </t>
  </si>
  <si>
    <t xml:space="preserve">Aprovechamiento eneregético de residuos </t>
  </si>
  <si>
    <t xml:space="preserve">Tratamiento de aguas residuales </t>
  </si>
  <si>
    <t xml:space="preserve">Manejo sustentable del agua y rescate de ríos y cuerpos de agua </t>
  </si>
  <si>
    <t xml:space="preserve">Mejora del sistema de suministro de agua </t>
  </si>
  <si>
    <t>Restauración de cuerpos de agua, cuencas hidrológicas y recarga del acuífero</t>
  </si>
  <si>
    <t xml:space="preserve">Reducción de riesgos hídricos </t>
  </si>
  <si>
    <t xml:space="preserve">Revegetación del campo y la ciudad </t>
  </si>
  <si>
    <t>Conservación y restauración de Suelo de Conservación, Áreas Naturales Protegidas y Áreas de Valor Ambiental</t>
  </si>
  <si>
    <t xml:space="preserve">Sistemas agroalimentarios sustentables y resilientes </t>
  </si>
  <si>
    <t xml:space="preserve">Infraestructura verde en suelo urbano </t>
  </si>
  <si>
    <t xml:space="preserve">Capacidad adaptativa y resiliencia urbana </t>
  </si>
  <si>
    <t>Ordenamiento territorial equitativo e incluyente para una ciudad resiliente</t>
  </si>
  <si>
    <t>Sistemas de alerta temprana y estrategias de prevención y acción ante riesgos climáticos</t>
  </si>
  <si>
    <t xml:space="preserve">Transversalidad de los principios de adaptación y resiliencia </t>
  </si>
  <si>
    <t xml:space="preserve">Calidad del aire </t>
  </si>
  <si>
    <t>Acciones sinérgicas de calidad del aire, cambio climático y salud</t>
  </si>
  <si>
    <t>Investigación y desarrollo de capacidades, técnico y tecnológico para calidad del aire</t>
  </si>
  <si>
    <t xml:space="preserve">Cultura climática </t>
  </si>
  <si>
    <t>Educación e investigación sobre cambio climático</t>
  </si>
  <si>
    <t xml:space="preserve">Patrones sustentables de consumo y producción </t>
  </si>
  <si>
    <t xml:space="preserve">Coordinación de la gestión pública </t>
  </si>
  <si>
    <t>Actividades de coordinación entre niveles de gobierno y Zona Metropolitana del Valle de México</t>
  </si>
  <si>
    <t>Actividades de fortalecimiento de capacidades y coordinación interinstitucional en el Gobierno de la Ciudad de México</t>
  </si>
  <si>
    <t>Fortalecimiento de marco legal y de planeación</t>
  </si>
  <si>
    <t>Transversalidad de la acción climático en marco legal y regulatorio</t>
  </si>
  <si>
    <t xml:space="preserve">Inclusión de criterios de cambio climático en instrumentos de planeación </t>
  </si>
  <si>
    <t xml:space="preserve">Acción climática participativa </t>
  </si>
  <si>
    <t xml:space="preserve">Creación y participación en alianzas multiactor </t>
  </si>
  <si>
    <t>Uso de instrumentos de participación para acción climática</t>
  </si>
  <si>
    <t>Transparencia climática</t>
  </si>
  <si>
    <t>Seguimiento y evaluación de políticas climáticas</t>
  </si>
  <si>
    <t xml:space="preserve">Difusión y comunicación sobre cambio climático </t>
  </si>
  <si>
    <t xml:space="preserve">Financiamiento climático </t>
  </si>
  <si>
    <t xml:space="preserve">Acceso y gestión de financiamiento climático </t>
  </si>
  <si>
    <t>ALINEACIÓN CON LA ESTRATEGIA DE BIODIVERSIDAD DE LA CIUDAD DE MÉXICO (ECUSBE-CDMX)</t>
  </si>
  <si>
    <t>Conocimiento</t>
  </si>
  <si>
    <t>Desarrollo, promoción y sistematización del conocimiento científico</t>
  </si>
  <si>
    <t>Recuperación y difusión del conocimiento tradicional</t>
  </si>
  <si>
    <t>Vinculación, difusión y divulgación del conocimiento</t>
  </si>
  <si>
    <t>Educación, comunicación y cultura</t>
  </si>
  <si>
    <t>Educación ambiental formal</t>
  </si>
  <si>
    <t>Educación ambiental no formal</t>
  </si>
  <si>
    <t>Comunicación, difusión y concientización para una cultura ambiental</t>
  </si>
  <si>
    <t>Conservación y restauración</t>
  </si>
  <si>
    <t>Protección del suelo de conservación (SC) y de las áreas naturales protegidas (ANP)</t>
  </si>
  <si>
    <t>Protección de áreas verdes urbanas (AVU) y áreas de valor ambiental (AVA)</t>
  </si>
  <si>
    <t xml:space="preserve">Restauración, rehabilitación y mejoramiento de ecosistemas terrestres </t>
  </si>
  <si>
    <t>Conservación y restauración de ecosistemas acuáticos y conectividad ecohidrológica</t>
  </si>
  <si>
    <t>Conservación y recuperación de especies</t>
  </si>
  <si>
    <t xml:space="preserve">Conservación de los recursos genéticos y fortalecimiento de la bioseguridad </t>
  </si>
  <si>
    <t>Atención a los factores de presión</t>
  </si>
  <si>
    <t xml:space="preserve">Prevención y reducción de la pérdida y degradación de ecosistemas </t>
  </si>
  <si>
    <t>Desarrollo territorial y urbano regenerativo y resiliente</t>
  </si>
  <si>
    <t>Prevención, control y monitoreo de plagas y especies exóticas invasoras</t>
  </si>
  <si>
    <t>Prevención, control y monitoreo de los impactos de la contaminación en la biodiversidad</t>
  </si>
  <si>
    <t>Atención de los impactos del cambio climático (CC) y su vínculo con la biodiversidad</t>
  </si>
  <si>
    <t>Manejo y uso sustentable</t>
  </si>
  <si>
    <t>Sustentabilidad y diversificación productiva</t>
  </si>
  <si>
    <t>Integración de la biodiversidad en actividades de comercio y servicios</t>
  </si>
  <si>
    <t>Fortalecimiento de capacidades y de mecanismos de retribución e incentivos</t>
  </si>
  <si>
    <t>Transversalidad, participación y gobernanza</t>
  </si>
  <si>
    <t>Fortalecimiento del marco normativo e institucional</t>
  </si>
  <si>
    <t>Articulación de políticas públicas y financiamiento para la biodiversidad</t>
  </si>
  <si>
    <t>Participación y corresponsabilidad entre actores de la sociedad y el gobierno</t>
  </si>
  <si>
    <t>Evaluación, transparencia y rendición de cuentas</t>
  </si>
  <si>
    <t>Fortalecimiento de la colaboración regional</t>
  </si>
  <si>
    <t>CLASIFICACIÓN DE ALINEACIÓN CON LA ESTRATEGIA LOCAL DE ACCIÓN CLIMÁTICA (ELAC) Y EL PROGRAMA DE ACCIÓN CLIMÁTICA DE LA CIUDAD DE MÉXICO (PACCM)</t>
  </si>
  <si>
    <t>1. Identificación Unidad Responsable de Gasto</t>
  </si>
  <si>
    <t>2. Programa presupuestario y su contribución al enfoque de sustentabilidad</t>
  </si>
  <si>
    <t>3-5 VINCULACIÓN CON ENFOQUE DIFERENCIAL DE SUSTENTABILIDAD</t>
  </si>
  <si>
    <t>1.2 Denominación URG</t>
  </si>
  <si>
    <t>2.1 ACCIÓN(ES) ESPECÍFICA(S) PROGRAMADA(S)</t>
  </si>
  <si>
    <t>2.3.1.
PP</t>
  </si>
  <si>
    <t>3.2 CLASIFICACIÓN DE ACTIVIDAD DE ACUERDO CON EL MARCO CENTRAL DEL SISTEMA DE CONTABILIDAD AMBIENTAL Y ECONÓMICA</t>
  </si>
  <si>
    <t>3.3 ALINEACIÓN CON ODS</t>
  </si>
  <si>
    <t>3.4 CLASIFICACIÓN POR OBJETO DEL GASTO</t>
  </si>
  <si>
    <t>Notas Explicativas</t>
  </si>
  <si>
    <t>ALCALDÍA ÁLVARO OBREGÓN</t>
  </si>
  <si>
    <t>Deficientes mecanismos de operación para la atención ciudadana en la Alcaldía Álvaro Obregón.</t>
  </si>
  <si>
    <t>16 Paz, justicia e instituciones solidas</t>
  </si>
  <si>
    <t>Índice</t>
  </si>
  <si>
    <t>Brindar asesoría jurídica y atención psicológica a mujeres en situación de violencia, sus hijos e hijas, por medio de la Linea Telefónica (Línea Aliada)</t>
  </si>
  <si>
    <t>Retiro de basura de uso domiciliario y de origen urbano, así como de los residuos sólidos de la construcción que se genera en tiraderos clandestinos.</t>
  </si>
  <si>
    <t>11 Ciudades y comunidades sostenibles</t>
  </si>
  <si>
    <t>4412, 6141, 2911, 2561</t>
  </si>
  <si>
    <t xml:space="preserve">Actividades culturales, deportivas, educativas y recreativas en los Centros de Desarrollo Comunitario. </t>
  </si>
  <si>
    <t>2731, 2171,  3821,  3571</t>
  </si>
  <si>
    <t>Servicios médicos de primer nivel en  Jornadas de Salud y en los consultorios médicos pertenecientes a la Alcaldía Álvaro Obregón.</t>
  </si>
  <si>
    <t>3 Salud y bienestar</t>
  </si>
  <si>
    <t>2531, 2541, 3511, 3993</t>
  </si>
  <si>
    <t>Servicios médicos veterinarios en las Jornadas de Salud Veterinaria, el centro de atención a la salud animal y consultorio médico veterinario pertenecientes a la alcaldía Álvaro Obregón.</t>
  </si>
  <si>
    <t>15 Vida de ecosistemas terrestres</t>
  </si>
  <si>
    <t>2152, 2531, 5311</t>
  </si>
  <si>
    <t>Porcentaje</t>
  </si>
  <si>
    <t>Planes y programas de la Secretaría de Educación Pública en los Centros de Atención y Cuidado Infantil de la Alcaldía.</t>
  </si>
  <si>
    <t>4 Educacion de calidad</t>
  </si>
  <si>
    <t>2211, 3511, 3321, 4419</t>
  </si>
  <si>
    <t>Jornadas de creación, permanencia y crecimiento de micro, pequeñas y medianas empresa y de cooperativas, así como del emprendimiento.</t>
  </si>
  <si>
    <t>8 Trabajo decente y crecimiento economico</t>
  </si>
  <si>
    <t>5111, 3722</t>
  </si>
  <si>
    <t>Trabajos de obras para la rehabilitación de banquetas, guarniciones y escalinatas, señalización vial, espacios públicos, infraestructura educativa, deportiva, social y cultural, mercados públicos, rehabilitación de la superficie de rodamiento con bacheo, repavimentación a base de empedrado, adoquín, concreto hidráulico y asfáltico, estabilización de taludes, relleno de minas y construcción de muros de contención.</t>
  </si>
  <si>
    <t>2411, 2491,  2911,  3511, 6141</t>
  </si>
  <si>
    <t>Atención pre hospitalaria y de emergencias.</t>
  </si>
  <si>
    <t>5411, 5151, 2711, 3351</t>
  </si>
  <si>
    <t>5 Igualdad de genero</t>
  </si>
  <si>
    <t>5111,  4451, 4412, 4419</t>
  </si>
  <si>
    <t>Otorgar ayudas sociales y en especie (cobijas, chamarras, pan de muerto, tamales, entre otros) a pesonas en fiestas y tradiciones populares y temporada invernal.</t>
  </si>
  <si>
    <t>10 Reduccion de las desigualdades</t>
  </si>
  <si>
    <t>4412, 4419 , 3571, 2152</t>
  </si>
  <si>
    <t>ALCALDIA BENITO JUAREZ</t>
  </si>
  <si>
    <t>Drerivado del desarrollo y crecimiento poblacional, la ciudadanía demanda mayor cantidad de servicios y provoca el deterioro de la infraestructura pública vial, alumbrado público, imagen urbana, recolección de residuos solidos, espacios públicos y recreativos.</t>
  </si>
  <si>
    <t>Limpieza, mantenimiento, conservación de espacios públicos, retiro de publicidad en mobiliario urbano y poda</t>
  </si>
  <si>
    <t>M2</t>
  </si>
  <si>
    <t>Mantenimiento, conservación y rehabilitación a edificios públicos</t>
  </si>
  <si>
    <t>Mantenimiento</t>
  </si>
  <si>
    <t>Mantenimiento, colocación de señalización vertical y horizontal, conservación y  rehabilitación en vialidades secundarias</t>
  </si>
  <si>
    <t xml:space="preserve">Mantenimiento, conservación y rehabilitación de banquetas y carpeta asfáltica en vialidades secundarias </t>
  </si>
  <si>
    <t xml:space="preserve">Mantenimiento preventivo y correctivo a la red de alumbrado público en vialidades secundarias, parques y plazas públicas de la alcaldía </t>
  </si>
  <si>
    <t xml:space="preserve">Servicio de recolección de residuos sólidos </t>
  </si>
  <si>
    <t>Tonelada</t>
  </si>
  <si>
    <t>El  uso y deterioro continuo de las Instalaciones, Edificios Públicos, Infraestructura  Comercial  quer ofrece la alcaldía  demanda su mantenimiento y conservación .</t>
  </si>
  <si>
    <t>Mantenimiento conservación y rehabilitación de Infraestructura  de edificios públicos, espacios recreativos, e infraestructura comercial.</t>
  </si>
  <si>
    <t>6000 y 5000</t>
  </si>
  <si>
    <t xml:space="preserve">Mantenimiento </t>
  </si>
  <si>
    <t>Mantenimiento, conservación y rehabilitación de espacios públicos, asfalto y bacheo en vialidades secundarias.</t>
  </si>
  <si>
    <t>ALCALÍIA CUAJIMALPA DE MORELOS</t>
  </si>
  <si>
    <t xml:space="preserve">Se ha detectado un incremento en la  demanda  de los  servicios públicos  con la finalidad de coadyubar al  medio ambiente y poder proporcionar una mejor calidad de vida a la población  </t>
  </si>
  <si>
    <t>Recolección de residuos sólidos</t>
  </si>
  <si>
    <t>acción</t>
  </si>
  <si>
    <t>Esta Alcaldía no cuenta con servicios medicos veterinarios para animales de compañía de las personas que habitan en esta demarcación</t>
  </si>
  <si>
    <t xml:space="preserve">Atención medica veterinaria </t>
  </si>
  <si>
    <t>ALCALDÍA GUSTAVO A. MADERO</t>
  </si>
  <si>
    <t>Deficiente prestación de servicios públicos en la Alcadía Gustavo A. Madero, generando degradación del ambiente por generación excesiva de basura por la población local y flotante, fugas de agua y rompimiento de ductos que conducen aguas residuales</t>
  </si>
  <si>
    <t>Consolidar un sistema de gestión de los residuos sólidos eficiente en cada una de sus etapas, mejorando servicios de recolección en todas sus modalidades, reduciendo la degradación del ambiente por desechos orgaánicos e inorgánicos.</t>
  </si>
  <si>
    <t>2161, 2391, 2441, 2911, 3521, 3531</t>
  </si>
  <si>
    <t>Toneladas</t>
  </si>
  <si>
    <t>SE VINCULAN LOS TRES PROGRAMAS PRESUPUESTARIOS CONSIDERANDO SU IMPACTO EN EL ENFOQUE TRANSVERSAL DE SUSTENTABILIDAD EN LA TEMÁTICA QUE SE ENUNCIA. EL RECURSO DESTINADO AL ENFOQUE SE REFIERE A LA APORTACIÓN DIRECTA PARA EL CUMPLIMIENTO DE ESTA VERTIENTE.</t>
  </si>
  <si>
    <t>ALCALDÍA IZTACALCO</t>
  </si>
  <si>
    <t xml:space="preserve">Deficiente prestación de servicios públicos básicos en la Alcaldía Iztacalco </t>
  </si>
  <si>
    <t xml:space="preserve">Recolección de residuos sólidos urbanos domésticos </t>
  </si>
  <si>
    <t>TONELADA</t>
  </si>
  <si>
    <t xml:space="preserve">Recolección de cascajo </t>
  </si>
  <si>
    <t xml:space="preserve">Barrido de vías secundarias </t>
  </si>
  <si>
    <t xml:space="preserve">KILOMETRO </t>
  </si>
  <si>
    <t xml:space="preserve">Realización de trabajos de mantenimiento a parques y jardínes </t>
  </si>
  <si>
    <t>2391 y 4419</t>
  </si>
  <si>
    <t>KILOMETRO</t>
  </si>
  <si>
    <t xml:space="preserve">Sustitución e instalación de luminarias en vías secundarias, parques y jardínes  </t>
  </si>
  <si>
    <t>LUMINARIAS</t>
  </si>
  <si>
    <t xml:space="preserve">Realización de trabajos de mantenimiento al Panteón San José </t>
  </si>
  <si>
    <t>ACCIÓN</t>
  </si>
  <si>
    <t xml:space="preserve">Mejoramiento de Equipo de recolección y limpieza </t>
  </si>
  <si>
    <t>ALCALDIA IZTACALCO</t>
  </si>
  <si>
    <t xml:space="preserve">La disminución de las actividades turísticas y productivas desaceleran la generación de empleos an la Alcaldía Iztacalco. </t>
  </si>
  <si>
    <t xml:space="preserve">Adquisición de equipamiento, bienes y servicios para el cuidado animal </t>
  </si>
  <si>
    <t>2221, 2531, 2551, 5111 Y 5311</t>
  </si>
  <si>
    <t>Realización de campañas de cuidado de animales de compañía</t>
  </si>
  <si>
    <t>JORNADAS</t>
  </si>
  <si>
    <t xml:space="preserve">Realización de ferias, talleres y eventos de promoción económica, empleo y oferta educativa en la Alcaldía </t>
  </si>
  <si>
    <t xml:space="preserve">8 Trabajo decente y crecimiento economico </t>
  </si>
  <si>
    <t>EVENTOS</t>
  </si>
  <si>
    <t xml:space="preserve">Promoción de actividades de turísmo </t>
  </si>
  <si>
    <t>CAMPAÑAS DE PROMOCIÓN</t>
  </si>
  <si>
    <t xml:space="preserve">Construcción, rehabilitación y mantenimiento de edificios y espacios públicos </t>
  </si>
  <si>
    <t>2414, 2421, 2471 Y 6121</t>
  </si>
  <si>
    <t>INMUEBLE</t>
  </si>
  <si>
    <t xml:space="preserve">Construcción, rehabilitación y mantenimiento de mercados públicos </t>
  </si>
  <si>
    <t>Construcción, repavimentación, bacheo y banquetas en vías secundarias realizado</t>
  </si>
  <si>
    <t>2411, 3391, 5661, 6151 Y 6121</t>
  </si>
  <si>
    <t>METROS CUADRADOS</t>
  </si>
  <si>
    <t>ALCALDÍA IZTAPALAPA</t>
  </si>
  <si>
    <t>En la Alcaldía se tienen identificadas las acciones que se requieren en materia de sustentabilidad y aunque los esfuerzos realizados han logrado disminuir los problemas que la demarcación presenta, es importante seguir realizando acciones para la reducción en las emisiones y desechos, mejorar e incrementar la atención animal, disminuir el desempleo y apoyar a los microempresarios, pequeñas y medianas empresas, así como mejorar la movilidad de los habitantes derivado del gran número de personas que habitan y transitan en la demarcación los servicios de movilidad son precarios e insuficientes, lo anterior con un enfoque que promueva una Alcaldía Sustentable en beneficio de la población de la Alcaldía Iztapalapa</t>
  </si>
  <si>
    <t>Reducir el impacto ambiental negativo per capita de las ciudades, incluso prestando especial atención a la calidad del aire y la gestión de los desechos municipales y de otro tipo</t>
  </si>
  <si>
    <t>IZTAPALAPA</t>
  </si>
  <si>
    <t>Promover acciones preventivas para cuidar la salud de los animales que habitan y forman parte de la vida de los iztapalapenses. Contribuir a la protección y defensa del bienestar animal a través de las campañas de vacunación, de esterilización y adopción canina y felina.</t>
  </si>
  <si>
    <t>Servicio</t>
  </si>
  <si>
    <t>Promover políticas orientadas al desarrollo que apoyen las actividades productivas, la creación de puestos de trabajo decentes, el emprendimiento, le creatividad y la innovación, y fomentar le formalización y el crecimiento de las microempresas y las pequeñas y medianas empresas, incluso mediante el acceso e servicios financieros</t>
  </si>
  <si>
    <t>Persona</t>
  </si>
  <si>
    <t>Implementación de acciones para el mejoramiento de la movilidad de las personas con un enfoque de inclusión.</t>
  </si>
  <si>
    <t>N/A</t>
  </si>
  <si>
    <t>ALCALDÍA MILPA ALTA</t>
  </si>
  <si>
    <t>DEFICIENTE PRESTACIÓN DE SERVICIOS PÚBLICOS BÁSICOS EN LA ALCALDÍA MILPA ALTA</t>
  </si>
  <si>
    <t>CHAPONEO Y RECOLECCIÓN DE RESIDUOS SÓLIDOS EN ESPACIOS DE VALOR AMBIENTAL</t>
  </si>
  <si>
    <t>MILPA ALTA</t>
  </si>
  <si>
    <t>KG</t>
  </si>
  <si>
    <t>ACCIONES PARA LA PROTECCIÓN Y CONSERVACIÓN DE LOS RECURSOS NATURALES</t>
  </si>
  <si>
    <t>TALLERES Y PLATICAS EN MATERIA DE EDUCACCIÓN AMBEINTAL</t>
  </si>
  <si>
    <t>CAP</t>
  </si>
  <si>
    <t>ALCALDÍA TLÁHUAC</t>
  </si>
  <si>
    <t>DETRIMENTO DE LAS CONDICIONES ÓPTIMAS DEL ENTORNO Y LA NATURALEZA QUE VULNERAN EL DERECHO QUE TODA PERSONA TIENE DERECHO A UN MEDIO AMBIENTE ADECUADO PARA SU DESARROLLO Y BIENESTAR</t>
  </si>
  <si>
    <t>PROGRAMA “CONSERVACIÓN DE ZONAS ECOLÓGICAS”: COMBATE DE INCENDIOS FORESTALES, REFORESTACIÓN EN SUELOS DE CONSERVACIÓN Y REHABILITACIÓN Y MANTENIMIENTO DEL SUELO DE CONSERVACIÓN (RETIRO DE MATERIA ORGÁNICA Y FLORA NOCIVA)</t>
  </si>
  <si>
    <t>ALCALDIA TLAHUAC</t>
  </si>
  <si>
    <t>CAPITULO 2000</t>
  </si>
  <si>
    <t>PORCENTAJE</t>
  </si>
  <si>
    <t>PROGRAMA “POR UN ARBOLADO SEGURO”: REFORESTACIÓN EN ZONAS URBANAS DE LA ALCALDÍA (PUEBLOS Y COLONIAS)</t>
  </si>
  <si>
    <t>PROGRAMA “POR UN TLÁHUAC MAS VERDE”: ACCIONES (TRABAJOS) DE MANTENIMIENTO DE PARQUES, JARDINES Y ÁREAS VERDES URBANAS</t>
  </si>
  <si>
    <t>PROGRAMA "MANEJO INTEGRAL DE RESIDUOS SOLIDOS": ACCIONES DE RECOLECCIÓN DE RESIDUOS DOMICILIARIOS, BARRIDO MANUAL EN LAS CALLES Y AVENIDAS Y  RECOLECCIÓN DE RESIDUOS SOLIDOS EN TIRADEROS IRREGULARES</t>
  </si>
  <si>
    <t>PROGRAMA “ESCUELA DE MEDIO AMBIENTE”: FOMENTO PARA EL ESTABLECIMIENTO DE HUERTOS URBANOS, MANTENIMIENTO DE LAS ÁREAS VERDES DE LA ESCUELA DE MEDIO AMBIENTE, CURSOS, TALLERES Y PLÁTICAS DE LA ESCUELA DE MEDIO AMBIENTE, CONSTRUCCIÓN DE MARIPOSARIO DE LA ESCUELA DE MEDIO AMBIENTE</t>
  </si>
  <si>
    <t>DETRIMENTO DE LAS CONDICIONES ÓPTIMAS DEL ENTORNO Y LA NATURALEZA QUE VULNERAN EL DERECHO QUE TODA PERSONA TIENE DERECHO A UN MEDIO AMBIENTE ADECUADO PARA SU DESARROLLO Y BIENESTAR POR DESCONOCIMIENTO DE LA RELACIONES ENTORNO - COMUNIDAD</t>
  </si>
  <si>
    <t>PROGRAMA “TURISTEANDO EN TLÁHUAC”: SE REALIZARAN RECORRIDOS ECOLÓGICOS (RODADAS, CAMINATAS, PASEOS TURÍSTICOS), CAPSULAS PROMOCIONALES, COLOCACIÓN DE STANDS TEMÁTICOS EN LOS PRINCIPALES LUGARES DE LA ALCALDÍA, ACCIONES DE DIFUSIÓN ECOTURÍSTICA EN DIFERENTES MEDIOS, CELEBRACIÓN DEL TIANGUIS ECOTURÍSTICO</t>
  </si>
  <si>
    <t>ALCALDIA TLALPAN</t>
  </si>
  <si>
    <t>Capítulo 2000 Materiales y Suministros; y Capítulo 3000 Servicios Generales.</t>
  </si>
  <si>
    <t>Acción 6_ Facilitar créditos y financiamientos a personas dedicadas a la producción agrícola y aquellas que se encuentran en condición de desempleo o no cuentan con los recursos necesarios para emprender.</t>
  </si>
  <si>
    <t>Metro</t>
  </si>
  <si>
    <t>Metro
Cúbico</t>
  </si>
  <si>
    <t>Metro
Cuadrado</t>
  </si>
  <si>
    <t>Capítulo 2000 Materiales y Suministros;  Capítulo 3000 Servicios Generales; y Capítulo 6000 Inversión.</t>
  </si>
  <si>
    <t>ALCALDÍA VENUSTIANO CARRANZA</t>
  </si>
  <si>
    <t xml:space="preserve">Deficiente prestación de servicios publicos basicos en la demarcación. </t>
  </si>
  <si>
    <t>Suministro de agua potable en carros tanque (pipas)</t>
  </si>
  <si>
    <t>Venustiano Carranza</t>
  </si>
  <si>
    <t>m3</t>
  </si>
  <si>
    <t>Deficiente infraestructura para la prestación de servicios públicos basicos en la demarcación</t>
  </si>
  <si>
    <t>Rehabilitación y mantenimiento de la infraestructura vial (banquetas, guarniciones y carpeta asfáltica).</t>
  </si>
  <si>
    <t>m2</t>
  </si>
  <si>
    <t>Construcción, rehabilitación y mantenimiento de Edificios y Espacios Públicos.</t>
  </si>
  <si>
    <t>Inmueble</t>
  </si>
  <si>
    <t>ALCALDÍA XOCHIMILCO</t>
  </si>
  <si>
    <t>Suministro de agua potable</t>
  </si>
  <si>
    <t>2000
3000</t>
  </si>
  <si>
    <t>Indice</t>
  </si>
  <si>
    <t>AUTORIDAD DEL CENTRO HISTORICO</t>
  </si>
  <si>
    <t>Los daños que se ocasionan por el uso constante, vandalismo y/o actos delictivos, en la infraestructura en el espacio público, generan riesgos para las personas que habitan, trabajan o visitan el Centro Histórico; así como los automovilistas que circulan diariamente en esta zona.</t>
  </si>
  <si>
    <t>Reparar daños en la infraestructura del espacio público del Centro Histórico de la Ciudad de México</t>
  </si>
  <si>
    <t>incidencias atendidas</t>
  </si>
  <si>
    <t>Rehabilitar las áreas verdes del espacio público del Centro Histórico de la Ciudad de México</t>
  </si>
  <si>
    <t>jornada</t>
  </si>
  <si>
    <t>PROCURADURÍA AMBIENTAL Y DEL ORDENAMIENTO TERRITORIAL</t>
  </si>
  <si>
    <t>El incumplimiento a las disposiciones jurídicas en materia ambiental y del ordenamiento territorial vulnera el derecho de los ciudadanos a disfrutar de un ambiente sano, de desarrollo, salud y bienestar.</t>
  </si>
  <si>
    <t>De conformidad a lo establecido en los artículos 5 de la Ley Orgánica esta Procuraduría Ambiental y del Ordenamiento Territorial de la Ciudad de México y  49 de su Reglamento, la PAOT cuenta entre otras, con atribuciones para la recepción atención, investigación y substanciación de denuncias ciudadanas en materia ambiental, urbana y bienestar animal, investigaciones de oficio, asesorías, elaboración de documentos técnicos, opiniones jurídicas, las cuales coadyuvan en la defensa de los derechos ambientales y urbanos; no obstante, no cuenta con facultades específicas que permitan la implementación y ejecución de las acciones descritas en las categorías relacionadas con la protección ambiental y la gestión de recursos naturales  y en la clasificación de actividad de acuerdo con el marco central del sistema de contabilidad ambiental y económica</t>
  </si>
  <si>
    <t>Todas las Alcaldías</t>
  </si>
  <si>
    <t>Capitulos  1000, 2000 Y 3000.</t>
  </si>
  <si>
    <t>Acciones</t>
  </si>
  <si>
    <t>SECRETARIA DE OBRAS Y SERVICIOS</t>
  </si>
  <si>
    <t>La Ciudad de México ha tenido en los últimos años un crecimiento acelerado de edificaciones para vivienda, oficinas y centros comerciales, que no ha sido acompañado por servicios de mantenimiento de la imagen urbana, de alumbrado público en la red vial primaria, de gestión de los residuos sólidos, ni por infraestructura para la movilidad y generación de espacios públicos dignos. El esquema de crecimiento se ha basado en un proyecto inmobiliario no inclusivo con todos los sectores de la sociedad, haciendo del acceso a la vivienda, la movilidad y el uso de los espacios públicos un obstaculo para el desarrollo social, económico y cultural de la ciudadanía. Los procesos de urbanización excluyente han acelerado la ocupación de suelo en zonas de riesgo y en asentamientos irregulares sobre el suelo de conservación. La ciudad requiere ordenamiento y planeación urbana con criterios sociales que promuevan la sustentabilidad y la equidad, que rescaten y potencien el espacio público y el patrimonio cultural con la participación de sus habitantes. La labor de la iniciativa privada es necesaria y fundamental en el desarrollo de la ciudad, pero en un esquema de planificación urbana incluyente y democrática que garantice la sustentabilidad y el derecho a la ciudad de todas y todos.</t>
  </si>
  <si>
    <t>Ampliación, operación y mantenimiento del alumbrado público</t>
  </si>
  <si>
    <t>3000 y 6000</t>
  </si>
  <si>
    <t>Mejoramiento Urbano y Mantenimiento Integral del Circuito Interior de la Ciudad de México, que incluye implementaciones de soluciones y adecuaciones viales.</t>
  </si>
  <si>
    <t>Alcaldías: Azcapotzalco, Benito Juárez, Coyoacán, Cuauhtémoc, Gustavo A. Madero, Iztacalco, Iztapalapa, Miguel Hidalgo y Venustiano Carranza</t>
  </si>
  <si>
    <t>Kilometro</t>
  </si>
  <si>
    <t>Construcción o Mantenimiento a Puentes Vehiculares y peatonales en la Ciudad de México.</t>
  </si>
  <si>
    <t>Puente</t>
  </si>
  <si>
    <t>Mantenimiento de infraestructura vial, zonas verdes y espaciós públicos</t>
  </si>
  <si>
    <t>Las acciones contempladas para la rehabilitación y colocación de mobiliario urbano en ciclovías, así como la renivelación de accesorios hidráulicos en vialidades primarias de la ciudad de México incluyen: limpieza de la superficie a atender son: ubicar zonas con elementos dañados o faltantes, trazo y premarcado para ubicación, excavación colocación de base de concreto para fijar el mobiliario, en caso de ser necesario, relleno y en su caso restitución del piso existente, limpieza, por mencionar las acciones más relevantes.</t>
  </si>
  <si>
    <t>%</t>
  </si>
  <si>
    <t>Son las acciones de reparación de daños menores en el centro histórico, dentro de los polígonos a y b, relacionadas con las solicitudes e incidencias dentro de los alcances acotados en las distintas mesas de trabajo con la autoridad del centro histórico, así como el monitoreo que realiza personal técnico de la dirección general de obras de infraestructura vial en materia de su competencia como: acabados, elementos hidráulicos, tapas, rejillas, guarniciones, señalamiento vertical y horizontal, baches, por mencionar algunas actividades para las restituciones correspondientes.</t>
  </si>
  <si>
    <t>Rehabilitacion de espacios publicos tales como parques, corredores, senderos, bosques urbanos y zoologicos</t>
  </si>
  <si>
    <t>222343024K02061612179</t>
  </si>
  <si>
    <t>Manejo integral de residuos sólidos urbanos</t>
  </si>
  <si>
    <t>12 Produccion y consumo responsables</t>
  </si>
  <si>
    <t xml:space="preserve">1.- Incrementar la infraestructura de transporte publico que peremitiran aumentar la accesivilidad  y disminuir los tiempos de traslado,                                  2.- Construccion y ampliacion de medios de transporte masivo priorizando aquello que no contaminen                                     </t>
  </si>
  <si>
    <t>INSTITUTO PARA LA SEGURIDAD DE LAS CONSTRUCCIONES</t>
  </si>
  <si>
    <t>En materia medio ambiental, se debe señalar que la construcción de viviendas y edificios genera impactos al medio ambiente, que incluyen la explotación de materiales para su construcción.</t>
  </si>
  <si>
    <t>Capacitar al personal adscrito al Instituto para la Seguridad de las Construcciones, fomentando una conciencia de sustentabilidad.</t>
  </si>
  <si>
    <t>Capacitación</t>
  </si>
  <si>
    <t>SECRETARÍA DE INCLUSIÓN Y BIENESTAR SOCIAL</t>
  </si>
  <si>
    <t>El Programa Mejoramiento Barrial y Comunitario para el Bienestar, atiende a las personas que residen en los barrios, pueblos y colonias con muy bajo y bajo Índice de Desarrollo Social; alto y muy alto grado de marginalidad; o altos niveles de degradación urbana, conflictividad e inseguridad social de la Ciudad de México. Estos entornos presentan diversas situaciones de degradación urbana y social que demerita la calidad de vida de sus residentes.</t>
  </si>
  <si>
    <t>Generar procesos de intervención urbana planificada para el mejoramiento y rescate de espacios públicos, en al menos 21 barrios, pueblos y colonias de la Ciudad de México, a través del financiamiento de proyectos ciudadanos participativos que,
contribuyan a mejorar la calidad de vida de las personas residentes y disminuir la incidencia delictiva.</t>
  </si>
  <si>
    <t>PROYECTO</t>
  </si>
  <si>
    <t>Álvaro Obregón  1; Azcapotzalco 1; Benito Juárez 1; Coyoacán 1; Cuajimalpa 1; Cuauhtémoc 1; Gustavo A. Madero 2; Iztacalco 1; Iztapalapa 2; La Magdalena Contreras 1; Miguel Hidalgo 1; Milpa Alta 2;  Tláhuac 2; Tlalpan; 2; Venustiano Carranza 1; Xochimilco 1
Total: 21</t>
  </si>
  <si>
    <t>INSTITUTO DE LAS PERSONAS CON DISCAPACIDAD</t>
  </si>
  <si>
    <t>Aumento de la exclusión de las personas que tienen algún tiò de discapacidad y que habitan en la Ciudad de México.</t>
  </si>
  <si>
    <t>Cursos dirigidos a las personas servidoras públicas sobre derechos de las personas con discapacidad.</t>
  </si>
  <si>
    <t>Personas con algun tipo de discapacidad</t>
  </si>
  <si>
    <t>Diseño y actualización de documentos en materia de discapacidad.</t>
  </si>
  <si>
    <t>Concurso de Arte Urbano Pintemos la Ciudad de Inclusión</t>
  </si>
  <si>
    <t>Campaña para la Toma de Conciencia Construyendo una Ciudad para todos las personas.</t>
  </si>
  <si>
    <t>Realizar proyectos productivos para el autoempleo de las personas con discapacidad.</t>
  </si>
  <si>
    <t>Deficiente programación para los gastos administrativos necesarios para la operación del Instituto de las Personas con Discapacidad de la Ciudad de México.</t>
  </si>
  <si>
    <t>Proporcionar los insumos y herramientas necesarias a través de la adquisición de bienes y la contratación de servicios para atender la demanda y necesidades del Instituto</t>
  </si>
  <si>
    <t>Insuficientes mecanismos para atender la exclusión de personas con discapacidad en la Ciudad de México</t>
  </si>
  <si>
    <t>Operación del Consejo Consultivo de INDISCAPACIDAD para promover los derechos humanos de las personas con discapacidad.</t>
  </si>
  <si>
    <t>Realizar acciones en conjunto con la Administración Pública de la Ciudad de México para impulsar programas que den atención a los derechos humanos de las personas con discapacidad.</t>
  </si>
  <si>
    <t>Eventos alusivos a las fechas conmemorativas de personas con discapacidad (Foros, ferias y exposiciones)</t>
  </si>
  <si>
    <t>Publicaciones en materia de discapacidad.</t>
  </si>
  <si>
    <t>INSTITUTO DE LA JUVENTUD</t>
  </si>
  <si>
    <t xml:space="preserve">Aumento de los indices de violencia, delincuencia y adicciones afectan el desarrollo integral de los jóvenes que habitan en la Ciudad de México             </t>
  </si>
  <si>
    <t>Realizar acciones de promoción y difusión cultural para la recuperación del tejido social</t>
  </si>
  <si>
    <t xml:space="preserve"> Acciones que fomentan el desarrollo integral de los jóvenes de la Ciudad de México</t>
  </si>
  <si>
    <t xml:space="preserve">El programa presupuestario E193 busca fortalecer la cohesión social de la publación joven qye vive en la Ciudad de México a traves de acciones que permitan la promoción, difusión cultural, acciones de capacitación y educativas que contribullan al trato igualitario y a la no discriminación. Así comoproporcionar herramientas adaptativas, emocionales y psicologicas, por lo que no se alinea a este formato ya que como indica en el instructivo se debe de alinearse , tomando en cuenta que para alcanzar el desarrollo sostenible, se requiere al menos tres elementos básicos: el crecimiento economico, la inclusión social y la proteccion del medio ambiente. </t>
  </si>
  <si>
    <t>Realizar acciones de capacitación, orientadas a elevar la efectividad de los resultados de la educación</t>
  </si>
  <si>
    <t>Realizar acciones de disfusión y promoción relacionadas a la no discriminación, a la salud emocional, a los derechos humanos, trato igualitario y a la seguridad de las personas jóvenes de la Ciudad de México</t>
  </si>
  <si>
    <t>Realizar acciones de promoción y difusión de las herramientas psicológicas, emocionales, adaptativas y preventivas dentro de la población jóven</t>
  </si>
  <si>
    <t xml:space="preserve">BRINDAR TALLERES CAPACITACIONES Y CURSOS EN MATERIA DE PREVENCION DE ADICCIONES, DELITO, CULTURA, CIUDADAJA, CULTURA DE PAZ , NO VIOLENCIA </t>
  </si>
  <si>
    <t xml:space="preserve">indice que mide las acciones que contribuyen con el desarrolo integral de las personas jovenes </t>
  </si>
  <si>
    <t xml:space="preserve">indice </t>
  </si>
  <si>
    <t xml:space="preserve"> </t>
  </si>
  <si>
    <t xml:space="preserve">El programa presupuestario s004 tiene como objetivo generar apoyos a personas facilitadoras de servicios , realizando talleres y capacitaciones y cursos en materia de prevencion de adicciones, delito cultura ciudadana, cultura de la paz, no violencia, prevencion de conductas de riesgo, solucion pacifica de conflictos, derechos humanos y no discriminacion, educativos culturales, salud fisica y emocional </t>
  </si>
  <si>
    <t xml:space="preserve">OTORGAR APOYOS ECONOMICOS A LAS PERSONAS FACILITADORAS DE SERVICIOS </t>
  </si>
  <si>
    <t>indice que mide las acciones que contribuyen con el desarrolo integral de las personas jovenes</t>
  </si>
  <si>
    <t>PROCURADURÍA SOCIAL</t>
  </si>
  <si>
    <t xml:space="preserve"> Los rezagos estructurales, infraestuctura de servicios y manteimiento de las unidades habitacionales  impactan negativamente en la calidad de vida de hombres y mujeres, deteriora el tejido social y afecta la conservación del medio ambiente y los recursos naturales.</t>
  </si>
  <si>
    <t>Diario en Tú Unidad.- Apoyos sociales en especie para el bienestar de Unidades Habitacionales que consiste en jornadas de mantenimiento menor incluyendo Tequios sabatinos (limpieza, barrido, poda, pintura en áreas comunes, desazolve y soldadura) a través de cuadrillas de mantenimiento menor que atenderán, cada una, dos cuadrantes diarios de áreas comunes beneficiando al menos a 1000 Unidades con más con una población beneficiaria 1 millón 120 mil habitantes; incorporando principalmente a las que presenten mayor deterioro en sus áreas y bienes de uso común, deficiencias en su mantenimiento menor o un deterioro socio urbano considerable en 15 Demarcaciones Territoriales, exceptuando a la Alcaldía Milpa Alta por no contar con este modelo habitacional</t>
  </si>
  <si>
    <t>TODAS LAS ALCALDIAS</t>
  </si>
  <si>
    <t>222303111130S053</t>
  </si>
  <si>
    <t xml:space="preserve">Personas </t>
  </si>
  <si>
    <t>CAJA DE PREVISIÓN PARA TRABAJADORES A LISTA DE RAYA</t>
  </si>
  <si>
    <t xml:space="preserve">Concientizar a los servidores públicos sobre la importancia y trascendencia que tiene el cuidado del medio ambiente en los hogares, en el entorno familiar y vecinal, en las instalaciones laborales, y en si en todo lo que se habita y transita, para así contribuir a tener un ambiente natural que garantice estancias sanas, limpias, seguras para la salud y sin daño al ecosistema.    </t>
  </si>
  <si>
    <t xml:space="preserve">Cursos de concientización sobre la importancia de proteger el medio ambiente </t>
  </si>
  <si>
    <t>Curso</t>
  </si>
  <si>
    <t>SECRETARÍA DE MOVILIDAD</t>
  </si>
  <si>
    <t xml:space="preserve">Difusión en el Sistema Integrado de Transporte Público de la imagen única de movilidad integrada </t>
  </si>
  <si>
    <t>Miguel Hidalgo y Álvaro Obregón</t>
  </si>
  <si>
    <t>11. Ciudades y comunidades sotenibles</t>
  </si>
  <si>
    <t>Acción</t>
  </si>
  <si>
    <t xml:space="preserve">De acuerdo con el Plan de Reducción de Emisiones de l Sector Movilidad de la Ciudad de México, las fuentes móviles son importantes generadores de ozono y PM10 y PM2.5. Contribuyen con un tercio de las emisiones de partículas, 82% de emisiones de COV y 90% de CO. El Transporte público y de carga pesada contribuyen con el 50% de emisiones de PM10 y PM2.5; los automóviles, taxis y transporte público generan la mayor parte de gases precursores de ozono.  Por lo anterior, dentro del eje de "Cambiar", se propone como iInfraestructura accesible, segura, cómoda y funcional para pedalear en la ciudad, conectada a redes de transporte público y que permita alcanzar el 3% del total de viajes en 2024.
</t>
  </si>
  <si>
    <t>Renovación, expansión y operación del Sistema de Transporte Individual en Bicicleta Pública ECOBICI</t>
  </si>
  <si>
    <t>Alcaldías Cuauhtémoc, Benito Juárez, Miguel Hidalgo, Azcapotzalco, Álvaro Obregón y Coyoacán</t>
  </si>
  <si>
    <t>Implementación y operación de Biciestacionamientos Masivos</t>
  </si>
  <si>
    <t>Alcaldías Gustavo A. Madero, Venustiano Carranza, Iztapalapa, Tláhuac, Cuauhtémoc, Azcapotzalco</t>
  </si>
  <si>
    <t>3993, 3571, 3000</t>
  </si>
  <si>
    <t>Elaboración y evaluación de proyectos de infraestructura peatonal y ciclista</t>
  </si>
  <si>
    <t xml:space="preserve">Realización de paseos dominicales, nocturnos y biciescuelas para promoción del uso de la bicicleta </t>
  </si>
  <si>
    <t xml:space="preserve">Alcaldías Benito Juárez, Miguel Hidalgo, Cuauhtémoc, Gustavo. A. Madero, Iztapalapa, Tlalpan, Xochimilco y Venustiano Carranza </t>
  </si>
  <si>
    <t>3993, 3991, 3391, 2211</t>
  </si>
  <si>
    <t>FONDO PUBLICO DE ATENCION AL CICLISTA Y AL PEATON</t>
  </si>
  <si>
    <t xml:space="preserve">Reducción de emisiones por medio del fomento de transporte no motorizado </t>
  </si>
  <si>
    <t xml:space="preserve">Promoción de infraestructura para sistemas de transporte individual sustentables						</t>
  </si>
  <si>
    <t>ciclovía</t>
  </si>
  <si>
    <t>FIDEICOMISO PARA EL FONDO DE PROMOCION PARA EL FINANCIAMIENTO DEL TRANSPORTE PUBLICO</t>
  </si>
  <si>
    <t>Reducción de gases de efecto invernadero dado que el parque vehicular con más de 10 años de antigüedad es altamente contaminante</t>
  </si>
  <si>
    <t>Programas de sustitución para renovar el parque vehicular obsoleto con unidades altamente eficientes, seguras y con accesibilidad universal</t>
  </si>
  <si>
    <t xml:space="preserve"> unidades de transporte de pasajeros público concesionado con más de 10 años de antigüedad</t>
  </si>
  <si>
    <t>METROBUS</t>
  </si>
  <si>
    <t xml:space="preserve">Los habitantes de la Ciudad de México padecen de transporte publico de baja calidad, 
Los problemas estructurales de los sistemas de movilidad limitan el acceso a la poblacion a condiciones adecuadas de viaje, es decir, a servicios de movilidad de calidad, que sean rapidos, seguros y poco contaminantes. </t>
  </si>
  <si>
    <t>Realizar proyecto de electromovilidad y contribuir a la disminución de emisiones contaminantes</t>
  </si>
  <si>
    <t>100% de Servicio</t>
  </si>
  <si>
    <t>SISTEMA DE TRANSPORTE COLECTIVO METRO</t>
  </si>
  <si>
    <t>Los habitantes de la Ciudad de México se enfrentan a una saturación en los diferentes modos de transporte, por lo cual se  vuelven vulnerables derivado de la infraestructura de servicios de movilidad desconectada, lo que limita el acceso a condiciones adecuadas de viaje, parque vehicular obsoleto, alto grado de desigualdad en el acceso a servicios de movilidad de calidad que sean rapidos, seguros y poco contaminantes.</t>
  </si>
  <si>
    <t>Prestar el servicio de transporte en función de la demanda.</t>
  </si>
  <si>
    <t>2000 y 3000</t>
  </si>
  <si>
    <t>Personas</t>
  </si>
  <si>
    <t>Realizar obras para el Mantenimiento de la Infraestructura.</t>
  </si>
  <si>
    <t>2000, 3000 y 6000</t>
  </si>
  <si>
    <t xml:space="preserve">Obra </t>
  </si>
  <si>
    <t>Los habitantes de la Ciudad de México padecen de Transporte Público de baja calidad, derivado de infraestructura de servicios de movilidad desconectada que limita el acceso de la población a condiciones adecuadas de viaje , parque vehicular obsoleto, alto grado de desigualdad en el acceso a servicios de movilidad de calidad que sean rapidos, seguros y poco contaminantes.</t>
  </si>
  <si>
    <t>Imprimir boletos univiaje y tarjetas de movilidad integrada para acceso al servico de transporte.</t>
  </si>
  <si>
    <t>Llevar acabo acciones enfocadas en gastos inherentes a la recaudación (traslado de valores)</t>
  </si>
  <si>
    <t>Proporcionar  servicios de atención médica a (40,000) derechohambientes del Sistema de Transporte Colectivo (15,395 trabajadores activos y el resto se constituyen con jubilados, padres, madres, hijos, esposas y/o concubina) y apliación de exámenes del programa médico.</t>
  </si>
  <si>
    <t>Proporcionar alimentación a niños inscritos al Centro de Desarrollo Infantil (CENDI)</t>
  </si>
  <si>
    <t>Gestionar la entrega de apoyos compensatorios por situaciones emergentes que vulneren a los trabajadores del Sistema de Transporte Colectivo.</t>
  </si>
  <si>
    <t>Implementar señalética, realizar simulacros, instalar Comité Interno de Protección Civil, capacitar y equipar en materia de protección civil.</t>
  </si>
  <si>
    <t>RED DE TRANSPORTE DE PASAJEROS (RTP)</t>
  </si>
  <si>
    <t>Los habitantes de la Ciudad de México se desplazan de manera aseguible, segura y rápida, reducción de contaminantes en la Ciudad por la disminución de la utilización de vehículos en circulación, debido a los servicios de transporte que otorga la Red de Transporte de la Ciudad de México</t>
  </si>
  <si>
    <t>Prestación del servicio de transporte (Ordinario, expreso, especiales, Programa de Transporte Escolar y Metrobús)</t>
  </si>
  <si>
    <t>pasajero</t>
  </si>
  <si>
    <t>En el numeral 3.1 Unidad Territorial donde se ejecuta la acción, fue seleccionado en dos renglones "Todas las alcaldías", debido a que los servicios que otorga la RTP, las rutas recorren todas las alcaldías de la Ciudad de México y lo referente al mantenimiento de las estaciones de Autoconsumo es donde están ubicados los módulos operativos que son 5 alcaldías (Cuajimalpa, Xochimilco, Iztapalapa, Gustabo A. Madero y Azcapotzalco).</t>
  </si>
  <si>
    <t>Programa de Mantenimiento Preventivo y Correctivo al total de la flota vehicular</t>
  </si>
  <si>
    <t>vehículo</t>
  </si>
  <si>
    <t>Servicios de reconstrucción de partes internas del autobús</t>
  </si>
  <si>
    <t>constante</t>
  </si>
  <si>
    <t>Servicio de mantenimiento preventivo y correctivo a todas las estaciones de autoconsumo, ubicadas en los 7 módulos operativos,  mantenimiento a máquinas contadoras, plantas de energía, montacargas, etc.</t>
  </si>
  <si>
    <t>pieza</t>
  </si>
  <si>
    <t>Capacitación al personal operativo y administrativo en materia de operación de autobuses, temas administrativos, en sensibilización del servicio, etc.</t>
  </si>
  <si>
    <t>curso</t>
  </si>
  <si>
    <t>Realizar las pruebas antidoping a los operadores de autobús para el otorgamiento de licencias de manejo</t>
  </si>
  <si>
    <t>reactivos</t>
  </si>
  <si>
    <t>Contratación de Servicios de Aseguramiento del equipo rodante y de responsabilidad civil, administración de pérdidas de vehículos y/o motocicletas y multiple empresarial</t>
  </si>
  <si>
    <t>seguros</t>
  </si>
  <si>
    <t>Seguro de vida para el personal</t>
  </si>
  <si>
    <t>SERVICIO DE TRANSPORTES ELECTRICOS</t>
  </si>
  <si>
    <t>Flota vehicular insuficiente y obsoleta en la Red de Trolebuses y Línea del Tren Ligero del Servicio de Transportes Eléctricos de la Ciudad de México.</t>
  </si>
  <si>
    <t xml:space="preserve">Aquisición de Trolebuses y Trenes Ligeros para la renovación de flota y mejora de la movilidad de los usuarios.  </t>
  </si>
  <si>
    <t>Unidades</t>
  </si>
  <si>
    <t>4.1 META FÍSICA DE LA ACCIÓN.-   102 unidades de Trolebús y 1 unidad de Tren Ligero.
5.1. PRESUPUESTO DESTINADO AL ENFOQUE DIFERENCIAL POR ACCIÓN: No se cosideró presupuesto para el capítulo 5000 en el Techo Presupuestal para la formulación del Anteproyecto de Presupuesto de Egresos para el ejercicio fiscal 2023, por lo que estamos en espera de la asignación correspondiente.</t>
  </si>
  <si>
    <t>UNIVERSIDAD DE LA POLICÍA</t>
  </si>
  <si>
    <t>Buscar cursos en línea que permitan orientar y capacitar, sobre la sustentabilidad potencializando los recursos naturales buscando un equilibrio, que garantice un impacto positivo para el futuro. Crear conciencia de la responsabilidad social, estableciendo un hábito de prevención.</t>
  </si>
  <si>
    <t xml:space="preserve">Todas las Alcaldías </t>
  </si>
  <si>
    <t>POLICIA AUXILIAR</t>
  </si>
  <si>
    <t>Incremento en la incidencia delictiva en la ciudad de México</t>
  </si>
  <si>
    <t>OTORGAR SERVICIOS DE SEGURIDAD A QUIEN ASI LO REQUIERA POR MEDIO DE CUERPOS DE SEGURIDAD</t>
  </si>
  <si>
    <t>POR</t>
  </si>
  <si>
    <t>POLICÍA BANCARIA E INDUSTRIAL</t>
  </si>
  <si>
    <t>El personal de la Policía Bancaria e Industrial carece de conciencia en materia de sustentabilidad, razón por la cual se busca fortalecer los conocimientos básicos del tema.</t>
  </si>
  <si>
    <t>Capacitación en materia de Sustentabilidad</t>
  </si>
  <si>
    <t>CURSO</t>
  </si>
  <si>
    <t>SECRETARÍA DE TRABAJO Y FOMENTO AL EMPLEO</t>
  </si>
  <si>
    <t>Sensibilizar a la población trabajadora sobre los beneficios que tiene en materia de seguridad y social en el trabajo, el manejo adecuado de los residuos sólidos conocidos como basura.</t>
  </si>
  <si>
    <t xml:space="preserve">Promoción de Seguridad y Salud en el trabajo </t>
  </si>
  <si>
    <t>inclusión social</t>
  </si>
  <si>
    <t xml:space="preserve">2 promociones en el mes de julio. </t>
  </si>
  <si>
    <t>Visitas de Inspección</t>
  </si>
  <si>
    <t>N/C</t>
  </si>
  <si>
    <t>Visita</t>
  </si>
  <si>
    <t xml:space="preserve">Promover el cuidado y conservación de las áreas naturales ubicadas en la Ciudad de México, como apoyo al desarrollo social y ambiental, generando oportunidades de empleo y el incremento de las competencias laborales de los participantes, quienes podrán elevar sus niveles de empleabilidad, para continuar con su búsqueda de acceso al mercado de trabajo. </t>
  </si>
  <si>
    <t>Brindar  apoyo económico a personas desempleadas o subempleadas interesadas en participar en un trabajo temporal, en proyectos que coadyuven a la generación y fomento de empleos, así como a personas que para ocupar una vacante, requieren trasladarse de la Ciudad de México a otros estados de la República Mexicana, a través del Subprograma Trabajo Temporal y Movilidad Laboral.</t>
  </si>
  <si>
    <t>11. Ciudades y comunidades sostenibles</t>
  </si>
  <si>
    <t>Apoyar económicamente a personas  desempleadas o subempleadas para la adquisición de maquinaria, equipo y herramientas para la generación o consolidación de proyectos de empleo por cuenta propia, mediante el Subprograma Empléate.</t>
  </si>
  <si>
    <t>Apoyar económicamente a personas en situación de desempleo o subempleo para la realización de acciones que promuevan el desarrollo de la sostenibilidad ambiental y se generen empleos verdes mediante el Subprograma Empleos Verdes.</t>
  </si>
  <si>
    <t>Beneficiar con apoyos económicos a personas desempleadas o subempleadas en acciones de capacitación y certificación en estándares de competencia laboral para desarrollar habilidades y competencias a través del Subprograma Prepárate.</t>
  </si>
  <si>
    <t>CENTRO DE CONCILIACION LABORAL</t>
  </si>
  <si>
    <t>Separación de los residuos sólidos que se generan en el Centro de Conciliación Laboral de la Ciudad de México.</t>
  </si>
  <si>
    <t>Implementación de la separación de residuos sólidos</t>
  </si>
  <si>
    <t>Para el ejercicio fiscal 2023, solamente se tienen recursos asignados para el capítulo 1000 "Servicios Personales", sin embargo, a pesar de contar con recursos, se tiene previsto realizar una acción tendiente en dar a conocer la manera en como hay que clasificar los residuos sólidos que se generen en el Centro de Conciliación Laboral de la Ciudad de México.</t>
  </si>
  <si>
    <t>SECRETARIA DE PUEBLOS Y BARRIOS ORIGINARIOS Y COMUNIDADES INDIGENAS RESIDENTES</t>
  </si>
  <si>
    <t xml:space="preserve">Deficientes condiciones de movilidad en las personas que habitan los pueblos y barrios de la Ciudad de México </t>
  </si>
  <si>
    <t>Apoyos entregados para infraestructura conservación del patrimonio histórico y biocultural, recuperación de espacios comunitarios y fortalecimiento de la economía de los Pueblos y Barrios Originarios.</t>
  </si>
  <si>
    <t xml:space="preserve">4419 " Otras ayudas sociales a personas" </t>
  </si>
  <si>
    <t>SECRETARIA DE EDUCACION, CIENCIA, TECNOLOGIA E INNOVACION</t>
  </si>
  <si>
    <t>Los habitantes de la Ciudad de México no cuentan con suficientes acciones de ciencia y divulgación científica en materia de sustentabilidad.</t>
  </si>
  <si>
    <t>Convenios en materia de ciencia, tecnología e innovación (Formalización de convenios de investigación y divulgación científica)</t>
  </si>
  <si>
    <t>CAPÍTULO 4000 TRANSFERENCIAS, ASIGNACIONES, SUBSIDIOS Y OTRAS AYUDAS</t>
  </si>
  <si>
    <t>Convenios de investigación científica y de divulgación en materia de sustentabilidad.</t>
  </si>
  <si>
    <t>Becas para promover la investigación, la ciencia y la tecnología (Becas para realizar estancias posdoctorales)</t>
  </si>
  <si>
    <t xml:space="preserve"> Becas para promover la investigación, la ciencia y la tecnología en materia de sustentabilidad.</t>
  </si>
  <si>
    <t>Actividades de divulgación científica, tecnológica y de innovación (Realización de actividades itinerantes y publicaciones en medios de comunicación y redes sociales de cápsulas informativas, infografías, videos y/o notas informativas)</t>
  </si>
  <si>
    <t>Actividades (Una actividad itinerante y una de publicación en medios)</t>
  </si>
  <si>
    <t>_1</t>
  </si>
  <si>
    <t>_2</t>
  </si>
  <si>
    <t>Ccon</t>
  </si>
  <si>
    <t>_3</t>
  </si>
  <si>
    <t>_4</t>
  </si>
  <si>
    <t>_5</t>
  </si>
  <si>
    <t>_6</t>
  </si>
  <si>
    <t>_7</t>
  </si>
  <si>
    <t>_8</t>
  </si>
  <si>
    <t>_9</t>
  </si>
  <si>
    <t>_10</t>
  </si>
  <si>
    <t>_11</t>
  </si>
  <si>
    <t>_12</t>
  </si>
  <si>
    <t>_13</t>
  </si>
  <si>
    <t>_14</t>
  </si>
  <si>
    <t>_15</t>
  </si>
  <si>
    <t>Compr</t>
  </si>
  <si>
    <t>Recolección domiciliaria de residuos orgánicos e inorgánicos; recolección de residuos industriales; recolección de basura en contenedores de metal, plástico y contenedores terminales; recolección de residuos en escuelas públicas, mercados y tianguis; Recolección de cascajo y basura en tiraderos clandestinos; Recolección de residuos por medio del Barrido manual y mecánico en calles y vialidades secundarias.</t>
  </si>
  <si>
    <t>Actividades de mejoramiento en la movilidad y el ordenamiento urbano en intervenciones, mejorando la circulación y tránsito en las calles y vialidades secundarias de esta Alcaldía, con la aplicación de pintura para balizamiento, la realización de señalamientos y adecuaciones geométricas, a efecto de mejorar la vialidad y seguridad de las personas.</t>
  </si>
  <si>
    <t>Contribuir al derecho de la población a contar con el agua potable (hasta 1,800,000.0 m3) en sus viviendas, principalmente en las zonas de marginación que carecen del servicio, como señala el Artículo 4° Fracc. VII de la Constitución Política de los Estados Unidos</t>
  </si>
  <si>
    <t>Mantenimiento de áreas verdes en parques, jardines, camellones, plazas y espacios públicos, conservándolos limpios y seguros con actividades de poda de árboles, poda de pasto, riego de áreas verdes, barrido de áreas verdes, retiro de hierba y maleza.</t>
  </si>
  <si>
    <t xml:space="preserve">Contribuir a la protección, preservación y conservación de los recursos naturales, mejorando la calidad de los servicios ambientales proporcionados por la alcaldía, tales como: recarga de mantos acuíferos, control de procesos erosivos y producción de oxígeno.
</t>
  </si>
  <si>
    <t>Actividades de mejoramiento en la movilidad y el ordenamiento urbano en intervenciones, mejorando la circulación y tránsito en las calles y vialidades secundarias de esta Alcaldía, con la aplicación de pintura para balizamiento, la realización de señalamientos y adecuaciones geométricas, a efecto de mejorar la vialidad y seguridad de las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</si>
</sst>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3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indexed="8"/>
      <name val="Source Sans Pro"/>
      <family val="2"/>
    </font>
    <font>
      <b/>
      <sz val="11"/>
      <color theme="0"/>
      <name val="Source Sans Pro"/>
      <family val="2"/>
    </font>
    <font>
      <sz val="11"/>
      <name val="Source Sans Pro"/>
      <family val="2"/>
    </font>
    <font>
      <b/>
      <sz val="10"/>
      <color theme="0"/>
      <name val="Source Sans Pro"/>
      <family val="2"/>
    </font>
    <font>
      <b/>
      <sz val="11"/>
      <color rgb="FF98989A"/>
      <name val="Source Sans Pro"/>
      <family val="2"/>
    </font>
    <font>
      <sz val="10"/>
      <name val="Source Sans Pro"/>
      <family val="2"/>
    </font>
    <font>
      <b/>
      <sz val="8"/>
      <name val="Source Sans Pro"/>
      <family val="2"/>
    </font>
    <font>
      <sz val="10"/>
      <name val="Arial"/>
      <family val="2"/>
    </font>
    <font>
      <b/>
      <sz val="11"/>
      <color theme="1"/>
      <name val="Calibri"/>
      <family val="2"/>
      <scheme val="minor"/>
    </font>
    <font>
      <sz val="11"/>
      <color theme="0"/>
      <name val="Calibri"/>
      <family val="2"/>
      <scheme val="minor"/>
    </font>
    <font>
      <b/>
      <sz val="14"/>
      <color theme="1"/>
      <name val="Calibri"/>
      <family val="2"/>
      <scheme val="minor"/>
    </font>
    <font>
      <b/>
      <sz val="12"/>
      <color theme="0"/>
      <name val="Source Sans Pro"/>
      <family val="2"/>
    </font>
    <font>
      <b/>
      <sz val="14"/>
      <name val="Calibri"/>
      <family val="2"/>
      <scheme val="minor"/>
    </font>
    <font>
      <sz val="11"/>
      <name val="Calibri"/>
      <family val="2"/>
      <scheme val="minor"/>
    </font>
    <font>
      <b/>
      <sz val="11"/>
      <name val="Calibri"/>
      <family val="2"/>
      <scheme val="minor"/>
    </font>
    <font>
      <b/>
      <sz val="12"/>
      <color theme="0"/>
      <name val="Calibri"/>
      <family val="2"/>
      <scheme val="minor"/>
    </font>
    <font>
      <sz val="12"/>
      <color theme="1"/>
      <name val="Calibri"/>
      <family val="2"/>
      <scheme val="minor"/>
    </font>
    <font>
      <b/>
      <sz val="14"/>
      <color theme="0"/>
      <name val="Calibri"/>
      <family val="2"/>
      <scheme val="minor"/>
    </font>
    <font>
      <sz val="12"/>
      <color rgb="FF222222"/>
      <name val="Arial"/>
      <family val="2"/>
    </font>
    <font>
      <b/>
      <sz val="14"/>
      <color theme="0"/>
      <name val="Source Sans Pro"/>
      <family val="2"/>
    </font>
    <font>
      <b/>
      <sz val="14"/>
      <name val="Source Sans Pro"/>
      <family val="2"/>
    </font>
    <font>
      <sz val="14"/>
      <name val="Source Sans Pro"/>
      <family val="2"/>
    </font>
    <font>
      <b/>
      <sz val="14"/>
      <color rgb="FF98989A"/>
      <name val="Source Sans Pro"/>
      <family val="2"/>
    </font>
    <font>
      <sz val="11"/>
      <color theme="0"/>
      <name val="Source Sans Pro"/>
      <family val="2"/>
    </font>
    <font>
      <sz val="11"/>
      <name val="Calibri Light"/>
      <family val="2"/>
      <scheme val="major"/>
    </font>
    <font>
      <b/>
      <sz val="14"/>
      <color theme="1" tint="0.499984740745262"/>
      <name val="Source Sans Pro"/>
      <family val="2"/>
    </font>
    <font>
      <sz val="11"/>
      <name val="Calibri"/>
      <family val="2"/>
    </font>
    <font>
      <b/>
      <sz val="12"/>
      <color rgb="FF767171"/>
      <name val="Calibri"/>
      <family val="2"/>
    </font>
    <font>
      <b/>
      <sz val="14"/>
      <color rgb="FF808080"/>
      <name val="Source Sans Pro"/>
      <family val="2"/>
    </font>
    <font>
      <sz val="14"/>
      <color rgb="FF808080"/>
      <name val="Source Sans Pro"/>
      <family val="2"/>
    </font>
    <font>
      <sz val="11"/>
      <color theme="1"/>
      <name val="Calibri"/>
      <family val="2"/>
    </font>
    <font>
      <sz val="11"/>
      <color theme="1"/>
      <name val="Calibri"/>
      <family val="2"/>
    </font>
    <font>
      <b/>
      <sz val="11"/>
      <color rgb="FF000000"/>
      <name val="Calibri"/>
      <family val="2"/>
    </font>
    <font>
      <sz val="8"/>
      <name val="Arial"/>
      <family val="2"/>
    </font>
  </fonts>
  <fills count="31">
    <fill>
      <patternFill patternType="none"/>
    </fill>
    <fill>
      <patternFill patternType="gray125"/>
    </fill>
    <fill>
      <patternFill patternType="solid">
        <fgColor rgb="FF9F2241"/>
        <bgColor indexed="64"/>
      </patternFill>
    </fill>
    <fill>
      <patternFill patternType="solid">
        <fgColor rgb="FFDDC9A3"/>
        <bgColor indexed="64"/>
      </patternFill>
    </fill>
    <fill>
      <patternFill patternType="solid">
        <fgColor theme="0"/>
        <bgColor indexed="8"/>
      </patternFill>
    </fill>
    <fill>
      <patternFill patternType="solid">
        <fgColor theme="0"/>
        <bgColor theme="0"/>
      </patternFill>
    </fill>
    <fill>
      <patternFill patternType="solid">
        <fgColor theme="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rgb="FFFFFFFF"/>
        <bgColor indexed="64"/>
      </patternFill>
    </fill>
    <fill>
      <patternFill patternType="solid">
        <fgColor theme="4" tint="0.79998168889431442"/>
        <bgColor indexed="64"/>
      </patternFill>
    </fill>
    <fill>
      <patternFill patternType="solid">
        <fgColor theme="7" tint="-0.249977111117893"/>
        <bgColor indexed="64"/>
      </patternFill>
    </fill>
    <fill>
      <patternFill patternType="solid">
        <fgColor rgb="FF7030A0"/>
        <bgColor indexed="64"/>
      </patternFill>
    </fill>
    <fill>
      <patternFill patternType="solid">
        <fgColor rgb="FFCCFFCC"/>
        <bgColor indexed="64"/>
      </patternFill>
    </fill>
    <fill>
      <patternFill patternType="solid">
        <fgColor rgb="FFFF99CC"/>
        <bgColor indexed="64"/>
      </patternFill>
    </fill>
    <fill>
      <patternFill patternType="solid">
        <fgColor rgb="FF66CCFF"/>
        <bgColor indexed="64"/>
      </patternFill>
    </fill>
    <fill>
      <patternFill patternType="solid">
        <fgColor theme="7" tint="0.79998168889431442"/>
        <bgColor indexed="64"/>
      </patternFill>
    </fill>
    <fill>
      <patternFill patternType="solid">
        <fgColor rgb="FF235B4E"/>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B70954"/>
        <bgColor indexed="64"/>
      </patternFill>
    </fill>
    <fill>
      <patternFill patternType="solid">
        <fgColor rgb="FF235B4E"/>
        <bgColor indexed="8"/>
      </patternFill>
    </fill>
    <fill>
      <patternFill patternType="solid">
        <fgColor rgb="FF235B4E"/>
        <bgColor theme="0"/>
      </patternFill>
    </fill>
    <fill>
      <patternFill patternType="solid">
        <fgColor theme="8" tint="0.39997558519241921"/>
        <bgColor indexed="64"/>
      </patternFill>
    </fill>
    <fill>
      <patternFill patternType="solid">
        <fgColor rgb="FFFF0000"/>
        <bgColor indexed="64"/>
      </patternFill>
    </fill>
    <fill>
      <patternFill patternType="solid">
        <fgColor theme="0" tint="-0.499984740745262"/>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style="thin">
        <color theme="0" tint="-0.34998626667073579"/>
      </top>
      <bottom style="thin">
        <color theme="0"/>
      </bottom>
      <diagonal/>
    </border>
    <border>
      <left style="thin">
        <color theme="0" tint="-0.34998626667073579"/>
      </left>
      <right/>
      <top style="thin">
        <color theme="0" tint="-0.34998626667073579"/>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235B4E"/>
      </left>
      <right/>
      <top style="medium">
        <color rgb="FF235B4E"/>
      </top>
      <bottom/>
      <diagonal/>
    </border>
    <border>
      <left/>
      <right/>
      <top style="medium">
        <color rgb="FF235B4E"/>
      </top>
      <bottom/>
      <diagonal/>
    </border>
    <border>
      <left/>
      <right style="medium">
        <color rgb="FF235B4E"/>
      </right>
      <top style="medium">
        <color rgb="FF235B4E"/>
      </top>
      <bottom/>
      <diagonal/>
    </border>
    <border>
      <left style="medium">
        <color rgb="FF235B4E"/>
      </left>
      <right/>
      <top/>
      <bottom/>
      <diagonal/>
    </border>
    <border>
      <left/>
      <right style="medium">
        <color rgb="FF235B4E"/>
      </right>
      <top/>
      <bottom/>
      <diagonal/>
    </border>
    <border>
      <left style="medium">
        <color rgb="FF235B4E"/>
      </left>
      <right/>
      <top/>
      <bottom style="medium">
        <color rgb="FF235B4E"/>
      </bottom>
      <diagonal/>
    </border>
    <border>
      <left/>
      <right/>
      <top/>
      <bottom style="medium">
        <color rgb="FF235B4E"/>
      </bottom>
      <diagonal/>
    </border>
    <border>
      <left/>
      <right style="medium">
        <color rgb="FF235B4E"/>
      </right>
      <top/>
      <bottom style="medium">
        <color rgb="FF235B4E"/>
      </bottom>
      <diagonal/>
    </border>
    <border>
      <left/>
      <right style="thin">
        <color rgb="FF235B4E"/>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medium">
        <color rgb="FF235B4E"/>
      </left>
      <right style="thin">
        <color indexed="64"/>
      </right>
      <top/>
      <bottom/>
      <diagonal/>
    </border>
  </borders>
  <cellStyleXfs count="13">
    <xf numFmtId="0" fontId="0" fillId="0" borderId="0"/>
    <xf numFmtId="43" fontId="4" fillId="0" borderId="0" applyFont="0" applyFill="0" applyBorder="0" applyAlignment="0" applyProtection="0"/>
    <xf numFmtId="0" fontId="4" fillId="0" borderId="0"/>
    <xf numFmtId="0" fontId="12" fillId="0" borderId="0"/>
    <xf numFmtId="0" fontId="3"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2" fillId="0" borderId="0"/>
    <xf numFmtId="43" fontId="4" fillId="0" borderId="0" applyFont="0" applyFill="0" applyBorder="0" applyAlignment="0" applyProtection="0"/>
    <xf numFmtId="0" fontId="1" fillId="0" borderId="0"/>
    <xf numFmtId="44" fontId="4" fillId="0" borderId="0" applyFont="0" applyFill="0" applyBorder="0" applyAlignment="0" applyProtection="0"/>
    <xf numFmtId="0" fontId="1" fillId="0" borderId="0"/>
  </cellStyleXfs>
  <cellXfs count="310">
    <xf numFmtId="0" fontId="0" fillId="0" borderId="0" xfId="0"/>
    <xf numFmtId="0" fontId="5" fillId="0" borderId="0" xfId="0" applyFont="1"/>
    <xf numFmtId="0" fontId="7" fillId="0" borderId="0" xfId="0" applyFont="1"/>
    <xf numFmtId="0" fontId="9" fillId="0" borderId="0" xfId="0" applyFont="1" applyAlignment="1">
      <alignment vertical="center" wrapText="1"/>
    </xf>
    <xf numFmtId="0" fontId="10" fillId="0" borderId="0" xfId="2" applyFont="1"/>
    <xf numFmtId="0" fontId="10" fillId="0" borderId="0" xfId="0" applyFont="1"/>
    <xf numFmtId="43" fontId="11" fillId="6" borderId="0" xfId="1" quotePrefix="1" applyFont="1" applyFill="1" applyBorder="1" applyAlignment="1">
      <alignment horizontal="center" vertical="center" wrapText="1"/>
    </xf>
    <xf numFmtId="0" fontId="10" fillId="0" borderId="0" xfId="2" applyFont="1" applyAlignment="1">
      <alignment horizontal="center" vertical="center"/>
    </xf>
    <xf numFmtId="0" fontId="10" fillId="0" borderId="0" xfId="2" applyFont="1" applyAlignment="1">
      <alignment horizontal="center"/>
    </xf>
    <xf numFmtId="0" fontId="3" fillId="0" borderId="0" xfId="4"/>
    <xf numFmtId="0" fontId="3" fillId="8" borderId="1" xfId="4" applyFill="1" applyBorder="1" applyAlignment="1">
      <alignment horizontal="center" wrapText="1"/>
    </xf>
    <xf numFmtId="0" fontId="3" fillId="8" borderId="1" xfId="4" applyFill="1" applyBorder="1" applyAlignment="1">
      <alignment horizontal="center"/>
    </xf>
    <xf numFmtId="0" fontId="14" fillId="9" borderId="1" xfId="4" applyFont="1" applyFill="1" applyBorder="1" applyAlignment="1">
      <alignment horizontal="center"/>
    </xf>
    <xf numFmtId="0" fontId="3" fillId="9" borderId="1" xfId="4" applyFill="1" applyBorder="1"/>
    <xf numFmtId="0" fontId="3" fillId="0" borderId="1" xfId="4" applyBorder="1" applyAlignment="1">
      <alignment horizontal="center" vertical="center"/>
    </xf>
    <xf numFmtId="0" fontId="3" fillId="0" borderId="1" xfId="4" applyBorder="1" applyAlignment="1">
      <alignment vertical="center" wrapText="1"/>
    </xf>
    <xf numFmtId="0" fontId="3" fillId="0" borderId="1" xfId="4" applyBorder="1" applyAlignment="1">
      <alignment horizontal="justify" wrapText="1"/>
    </xf>
    <xf numFmtId="0" fontId="18" fillId="0" borderId="0" xfId="4" applyFont="1"/>
    <xf numFmtId="0" fontId="19" fillId="0" borderId="1" xfId="4" applyFont="1" applyBorder="1" applyAlignment="1">
      <alignment vertical="center"/>
    </xf>
    <xf numFmtId="0" fontId="18" fillId="0" borderId="1" xfId="4" applyFont="1" applyBorder="1" applyAlignment="1">
      <alignment vertical="center" wrapText="1"/>
    </xf>
    <xf numFmtId="0" fontId="19" fillId="0" borderId="1" xfId="4" applyFont="1" applyBorder="1" applyAlignment="1">
      <alignment horizontal="left" wrapText="1"/>
    </xf>
    <xf numFmtId="0" fontId="18" fillId="0" borderId="1" xfId="4" applyFont="1" applyBorder="1" applyAlignment="1">
      <alignment wrapText="1"/>
    </xf>
    <xf numFmtId="0" fontId="19" fillId="0" borderId="1" xfId="4" applyFont="1" applyBorder="1" applyAlignment="1">
      <alignment vertical="center" wrapText="1"/>
    </xf>
    <xf numFmtId="0" fontId="19" fillId="0" borderId="1" xfId="4" applyFont="1" applyBorder="1" applyAlignment="1">
      <alignment wrapText="1"/>
    </xf>
    <xf numFmtId="0" fontId="18" fillId="0" borderId="0" xfId="4" applyFont="1" applyAlignment="1">
      <alignment wrapText="1"/>
    </xf>
    <xf numFmtId="0" fontId="17" fillId="0" borderId="0" xfId="4" applyFont="1" applyAlignment="1">
      <alignment horizontal="center"/>
    </xf>
    <xf numFmtId="0" fontId="18" fillId="0" borderId="0" xfId="4" applyFont="1" applyAlignment="1">
      <alignment horizontal="justify" vertical="center"/>
    </xf>
    <xf numFmtId="0" fontId="18" fillId="0" borderId="0" xfId="4" applyFont="1" applyAlignment="1">
      <alignment horizontal="justify" vertical="center" wrapText="1"/>
    </xf>
    <xf numFmtId="0" fontId="18" fillId="0" borderId="0" xfId="4" applyFont="1" applyAlignment="1">
      <alignment vertical="center" wrapText="1"/>
    </xf>
    <xf numFmtId="0" fontId="18" fillId="10" borderId="0" xfId="4" applyFont="1" applyFill="1" applyAlignment="1">
      <alignment horizontal="justify" vertical="center" wrapText="1"/>
    </xf>
    <xf numFmtId="0" fontId="18" fillId="11" borderId="0" xfId="4" applyFont="1" applyFill="1" applyAlignment="1">
      <alignment wrapText="1"/>
    </xf>
    <xf numFmtId="0" fontId="18" fillId="11" borderId="0" xfId="4" applyFont="1" applyFill="1"/>
    <xf numFmtId="0" fontId="13" fillId="0" borderId="0" xfId="4" applyFont="1"/>
    <xf numFmtId="0" fontId="3" fillId="0" borderId="0" xfId="4" applyAlignment="1">
      <alignment horizontal="left" vertical="center" wrapText="1"/>
    </xf>
    <xf numFmtId="0" fontId="3" fillId="0" borderId="0" xfId="4" applyAlignment="1">
      <alignment horizontal="justify" vertical="center" wrapText="1"/>
    </xf>
    <xf numFmtId="0" fontId="3" fillId="0" borderId="0" xfId="4" applyAlignment="1">
      <alignment vertical="center" wrapText="1"/>
    </xf>
    <xf numFmtId="0" fontId="3" fillId="0" borderId="0" xfId="4" applyAlignment="1">
      <alignment horizontal="left"/>
    </xf>
    <xf numFmtId="0" fontId="3" fillId="0" borderId="0" xfId="4" applyAlignment="1">
      <alignment wrapText="1"/>
    </xf>
    <xf numFmtId="49" fontId="20" fillId="7" borderId="7" xfId="4" applyNumberFormat="1" applyFont="1" applyFill="1" applyBorder="1" applyAlignment="1">
      <alignment horizontal="center" vertical="center"/>
    </xf>
    <xf numFmtId="0" fontId="21" fillId="0" borderId="0" xfId="4" applyFont="1" applyAlignment="1">
      <alignment vertical="center"/>
    </xf>
    <xf numFmtId="0" fontId="16" fillId="7" borderId="8" xfId="4" applyFont="1" applyFill="1" applyBorder="1" applyAlignment="1">
      <alignment horizontal="center" vertical="center"/>
    </xf>
    <xf numFmtId="0" fontId="16" fillId="7" borderId="9" xfId="4" applyFont="1" applyFill="1" applyBorder="1" applyAlignment="1">
      <alignment horizontal="center" vertical="center"/>
    </xf>
    <xf numFmtId="0" fontId="21" fillId="0" borderId="0" xfId="4" applyFont="1"/>
    <xf numFmtId="0" fontId="21" fillId="0" borderId="10" xfId="4" applyFont="1" applyBorder="1" applyAlignment="1">
      <alignment horizontal="center" vertical="center"/>
    </xf>
    <xf numFmtId="0" fontId="21" fillId="0" borderId="10" xfId="4" applyFont="1" applyBorder="1" applyAlignment="1">
      <alignment vertical="center" wrapText="1"/>
    </xf>
    <xf numFmtId="0" fontId="21" fillId="0" borderId="10" xfId="4" quotePrefix="1" applyFont="1" applyBorder="1" applyAlignment="1">
      <alignment horizontal="center" vertical="center"/>
    </xf>
    <xf numFmtId="0" fontId="22" fillId="7" borderId="11" xfId="4" applyFont="1" applyFill="1" applyBorder="1" applyAlignment="1">
      <alignment horizontal="center" vertical="center"/>
    </xf>
    <xf numFmtId="0" fontId="22" fillId="12" borderId="11" xfId="4" applyFont="1" applyFill="1" applyBorder="1" applyAlignment="1">
      <alignment horizontal="center" vertical="center"/>
    </xf>
    <xf numFmtId="2" fontId="22" fillId="12" borderId="11" xfId="4" applyNumberFormat="1" applyFont="1" applyFill="1" applyBorder="1" applyAlignment="1">
      <alignment horizontal="center" vertical="center"/>
    </xf>
    <xf numFmtId="1" fontId="22" fillId="13" borderId="1" xfId="4" applyNumberFormat="1" applyFont="1" applyFill="1" applyBorder="1" applyAlignment="1">
      <alignment horizontal="center" vertical="center" wrapText="1"/>
    </xf>
    <xf numFmtId="0" fontId="22" fillId="13" borderId="1" xfId="4" applyFont="1" applyFill="1" applyBorder="1" applyAlignment="1">
      <alignment horizontal="center" vertical="center" wrapText="1"/>
    </xf>
    <xf numFmtId="0" fontId="22" fillId="13" borderId="0" xfId="4" applyFont="1" applyFill="1" applyAlignment="1">
      <alignment horizontal="center" vertical="center" wrapText="1"/>
    </xf>
    <xf numFmtId="0" fontId="21" fillId="0" borderId="0" xfId="4" applyFont="1" applyAlignment="1">
      <alignment horizontal="center" vertical="center"/>
    </xf>
    <xf numFmtId="2" fontId="21" fillId="0" borderId="0" xfId="4" applyNumberFormat="1" applyFont="1" applyAlignment="1">
      <alignment horizontal="center" vertical="center"/>
    </xf>
    <xf numFmtId="1" fontId="21" fillId="0" borderId="0" xfId="4" applyNumberFormat="1" applyFont="1" applyAlignment="1">
      <alignment horizontal="center" vertical="center"/>
    </xf>
    <xf numFmtId="0" fontId="21" fillId="2" borderId="0" xfId="4" applyFont="1" applyFill="1" applyAlignment="1">
      <alignment vertical="center"/>
    </xf>
    <xf numFmtId="0" fontId="21" fillId="2" borderId="0" xfId="4" applyFont="1" applyFill="1" applyAlignment="1">
      <alignment horizontal="center" vertical="center"/>
    </xf>
    <xf numFmtId="0" fontId="21" fillId="14" borderId="6" xfId="4" applyFont="1" applyFill="1" applyBorder="1" applyAlignment="1">
      <alignment vertical="center"/>
    </xf>
    <xf numFmtId="0" fontId="21" fillId="14" borderId="6" xfId="4" applyFont="1" applyFill="1" applyBorder="1" applyAlignment="1">
      <alignment horizontal="center" vertical="center"/>
    </xf>
    <xf numFmtId="0" fontId="21" fillId="0" borderId="6" xfId="4" applyFont="1" applyBorder="1" applyAlignment="1">
      <alignment horizontal="center" vertical="center"/>
    </xf>
    <xf numFmtId="0" fontId="21" fillId="14" borderId="0" xfId="4" applyFont="1" applyFill="1" applyAlignment="1">
      <alignment vertical="center"/>
    </xf>
    <xf numFmtId="0" fontId="21" fillId="14" borderId="4" xfId="4" applyFont="1" applyFill="1" applyBorder="1" applyAlignment="1">
      <alignment vertical="center"/>
    </xf>
    <xf numFmtId="0" fontId="21" fillId="14" borderId="4" xfId="4" applyFont="1" applyFill="1" applyBorder="1" applyAlignment="1">
      <alignment horizontal="center" vertical="center"/>
    </xf>
    <xf numFmtId="0" fontId="21" fillId="0" borderId="4" xfId="4" applyFont="1" applyBorder="1" applyAlignment="1">
      <alignment horizontal="center" vertical="center"/>
    </xf>
    <xf numFmtId="0" fontId="21" fillId="14" borderId="2" xfId="4" applyFont="1" applyFill="1" applyBorder="1" applyAlignment="1">
      <alignment vertical="center"/>
    </xf>
    <xf numFmtId="0" fontId="21" fillId="14" borderId="2" xfId="4" applyFont="1" applyFill="1" applyBorder="1" applyAlignment="1">
      <alignment horizontal="center" vertical="center"/>
    </xf>
    <xf numFmtId="0" fontId="21" fillId="0" borderId="2" xfId="4" applyFont="1" applyBorder="1" applyAlignment="1">
      <alignment horizontal="center" vertical="center"/>
    </xf>
    <xf numFmtId="0" fontId="21" fillId="15" borderId="0" xfId="4" applyFont="1" applyFill="1" applyAlignment="1">
      <alignment vertical="center"/>
    </xf>
    <xf numFmtId="0" fontId="21" fillId="15" borderId="6" xfId="4" applyFont="1" applyFill="1" applyBorder="1" applyAlignment="1">
      <alignment horizontal="center" vertical="center"/>
    </xf>
    <xf numFmtId="0" fontId="21" fillId="15" borderId="6" xfId="4" applyFont="1" applyFill="1" applyBorder="1" applyAlignment="1">
      <alignment vertical="center"/>
    </xf>
    <xf numFmtId="0" fontId="21" fillId="15" borderId="4" xfId="4" applyFont="1" applyFill="1" applyBorder="1" applyAlignment="1">
      <alignment horizontal="center" vertical="center"/>
    </xf>
    <xf numFmtId="0" fontId="21" fillId="15" borderId="4" xfId="4" applyFont="1" applyFill="1" applyBorder="1" applyAlignment="1">
      <alignment vertical="center"/>
    </xf>
    <xf numFmtId="0" fontId="21" fillId="15" borderId="2" xfId="4" applyFont="1" applyFill="1" applyBorder="1" applyAlignment="1">
      <alignment horizontal="center" vertical="center"/>
    </xf>
    <xf numFmtId="0" fontId="21" fillId="15" borderId="2" xfId="4" applyFont="1" applyFill="1" applyBorder="1" applyAlignment="1">
      <alignment vertical="center"/>
    </xf>
    <xf numFmtId="49" fontId="21" fillId="0" borderId="0" xfId="4" applyNumberFormat="1" applyFont="1" applyAlignment="1">
      <alignment vertical="center"/>
    </xf>
    <xf numFmtId="0" fontId="21" fillId="0" borderId="6" xfId="4" applyFont="1" applyBorder="1" applyAlignment="1">
      <alignment vertical="center"/>
    </xf>
    <xf numFmtId="0" fontId="21" fillId="0" borderId="4" xfId="4" applyFont="1" applyBorder="1" applyAlignment="1">
      <alignment vertical="center"/>
    </xf>
    <xf numFmtId="0" fontId="21" fillId="0" borderId="2" xfId="4" applyFont="1" applyBorder="1" applyAlignment="1">
      <alignment vertical="center"/>
    </xf>
    <xf numFmtId="0" fontId="21" fillId="15" borderId="0" xfId="4" applyFont="1" applyFill="1" applyAlignment="1">
      <alignment horizontal="center" vertical="center"/>
    </xf>
    <xf numFmtId="0" fontId="21" fillId="14" borderId="0" xfId="4" applyFont="1" applyFill="1" applyAlignment="1">
      <alignment horizontal="center" vertical="center"/>
    </xf>
    <xf numFmtId="0" fontId="21" fillId="16" borderId="0" xfId="4" applyFont="1" applyFill="1" applyAlignment="1">
      <alignment vertical="center"/>
    </xf>
    <xf numFmtId="0" fontId="21" fillId="16" borderId="0" xfId="4" applyFont="1" applyFill="1" applyAlignment="1">
      <alignment horizontal="center" vertical="center"/>
    </xf>
    <xf numFmtId="0" fontId="21" fillId="17" borderId="0" xfId="4" applyFont="1" applyFill="1" applyAlignment="1">
      <alignment vertical="center"/>
    </xf>
    <xf numFmtId="0" fontId="21" fillId="17" borderId="0" xfId="4" applyFont="1" applyFill="1" applyAlignment="1">
      <alignment horizontal="center" vertical="center"/>
    </xf>
    <xf numFmtId="2" fontId="21" fillId="0" borderId="0" xfId="4" applyNumberFormat="1" applyFont="1" applyAlignment="1">
      <alignment vertical="center"/>
    </xf>
    <xf numFmtId="0" fontId="23" fillId="0" borderId="0" xfId="0" applyFont="1" applyAlignment="1">
      <alignment horizontal="left" vertical="center"/>
    </xf>
    <xf numFmtId="0" fontId="23" fillId="0" borderId="0" xfId="0" applyFont="1" applyAlignment="1">
      <alignment horizontal="left"/>
    </xf>
    <xf numFmtId="0" fontId="23" fillId="0" borderId="0" xfId="0" applyFont="1" applyAlignment="1">
      <alignment vertical="center"/>
    </xf>
    <xf numFmtId="0" fontId="7" fillId="0" borderId="0" xfId="2" applyFont="1"/>
    <xf numFmtId="0" fontId="7" fillId="0" borderId="0" xfId="2" applyFont="1" applyAlignment="1">
      <alignment wrapText="1"/>
    </xf>
    <xf numFmtId="49" fontId="21" fillId="0" borderId="0" xfId="4" applyNumberFormat="1" applyFont="1" applyAlignment="1">
      <alignment horizontal="center" vertical="center"/>
    </xf>
    <xf numFmtId="49" fontId="21" fillId="2" borderId="0" xfId="4" applyNumberFormat="1" applyFont="1" applyFill="1" applyAlignment="1">
      <alignment horizontal="center" vertical="center"/>
    </xf>
    <xf numFmtId="49" fontId="21" fillId="14" borderId="6" xfId="4" applyNumberFormat="1" applyFont="1" applyFill="1" applyBorder="1" applyAlignment="1">
      <alignment horizontal="center" vertical="center"/>
    </xf>
    <xf numFmtId="49" fontId="21" fillId="14" borderId="4" xfId="4" applyNumberFormat="1" applyFont="1" applyFill="1" applyBorder="1" applyAlignment="1">
      <alignment horizontal="center" vertical="center"/>
    </xf>
    <xf numFmtId="49" fontId="21" fillId="14" borderId="2" xfId="4" applyNumberFormat="1" applyFont="1" applyFill="1" applyBorder="1" applyAlignment="1">
      <alignment horizontal="center" vertical="center"/>
    </xf>
    <xf numFmtId="49" fontId="21" fillId="15" borderId="6" xfId="4" applyNumberFormat="1" applyFont="1" applyFill="1" applyBorder="1" applyAlignment="1">
      <alignment horizontal="center" vertical="center"/>
    </xf>
    <xf numFmtId="49" fontId="21" fillId="15" borderId="4" xfId="4" applyNumberFormat="1" applyFont="1" applyFill="1" applyBorder="1" applyAlignment="1">
      <alignment horizontal="center" vertical="center"/>
    </xf>
    <xf numFmtId="49" fontId="21" fillId="15" borderId="2" xfId="4" applyNumberFormat="1" applyFont="1" applyFill="1" applyBorder="1" applyAlignment="1">
      <alignment horizontal="center" vertical="center"/>
    </xf>
    <xf numFmtId="49" fontId="21" fillId="0" borderId="6" xfId="4" applyNumberFormat="1" applyFont="1" applyBorder="1" applyAlignment="1">
      <alignment horizontal="center" vertical="center"/>
    </xf>
    <xf numFmtId="49" fontId="21" fillId="0" borderId="4" xfId="4" applyNumberFormat="1" applyFont="1" applyBorder="1" applyAlignment="1">
      <alignment horizontal="center" vertical="center"/>
    </xf>
    <xf numFmtId="49" fontId="21" fillId="0" borderId="2" xfId="4" applyNumberFormat="1" applyFont="1" applyBorder="1" applyAlignment="1">
      <alignment horizontal="center" vertical="center"/>
    </xf>
    <xf numFmtId="49" fontId="21" fillId="15" borderId="0" xfId="4" applyNumberFormat="1" applyFont="1" applyFill="1" applyAlignment="1">
      <alignment horizontal="center" vertical="center"/>
    </xf>
    <xf numFmtId="49" fontId="21" fillId="14" borderId="0" xfId="4" applyNumberFormat="1" applyFont="1" applyFill="1" applyAlignment="1">
      <alignment horizontal="center" vertical="center"/>
    </xf>
    <xf numFmtId="49" fontId="21" fillId="16" borderId="0" xfId="4" applyNumberFormat="1" applyFont="1" applyFill="1" applyAlignment="1">
      <alignment horizontal="center" vertical="center"/>
    </xf>
    <xf numFmtId="49" fontId="21" fillId="17" borderId="0" xfId="4" applyNumberFormat="1" applyFont="1" applyFill="1" applyAlignment="1">
      <alignment horizontal="center" vertical="center"/>
    </xf>
    <xf numFmtId="49" fontId="0" fillId="0" borderId="0" xfId="0" applyNumberFormat="1"/>
    <xf numFmtId="0" fontId="27" fillId="0" borderId="0" xfId="0" applyFont="1" applyAlignment="1">
      <alignment vertical="center" wrapText="1"/>
    </xf>
    <xf numFmtId="0" fontId="26" fillId="0" borderId="0" xfId="2" applyFont="1"/>
    <xf numFmtId="0" fontId="26" fillId="0" borderId="0" xfId="0" applyFont="1"/>
    <xf numFmtId="0" fontId="26" fillId="0" borderId="6" xfId="0" applyFont="1" applyBorder="1"/>
    <xf numFmtId="0" fontId="26" fillId="0" borderId="6" xfId="2" applyFont="1" applyBorder="1"/>
    <xf numFmtId="43" fontId="25" fillId="6" borderId="6" xfId="1" quotePrefix="1" applyFont="1" applyFill="1" applyBorder="1" applyAlignment="1">
      <alignment horizontal="center" vertical="center" wrapText="1"/>
    </xf>
    <xf numFmtId="43" fontId="25" fillId="6" borderId="0" xfId="1" quotePrefix="1" applyFont="1" applyFill="1" applyBorder="1" applyAlignment="1">
      <alignment horizontal="center" vertical="center" wrapText="1"/>
    </xf>
    <xf numFmtId="0" fontId="25" fillId="0" borderId="0" xfId="2" applyFont="1" applyAlignment="1">
      <alignment horizontal="center" vertical="center"/>
    </xf>
    <xf numFmtId="0" fontId="26" fillId="0" borderId="0" xfId="2" applyFont="1" applyAlignment="1">
      <alignment horizontal="center"/>
    </xf>
    <xf numFmtId="0" fontId="26" fillId="0" borderId="0" xfId="2" applyFont="1" applyAlignment="1">
      <alignment vertical="center"/>
    </xf>
    <xf numFmtId="0" fontId="10" fillId="0" borderId="0" xfId="7" applyFont="1"/>
    <xf numFmtId="0" fontId="10" fillId="0" borderId="18" xfId="2" applyFont="1" applyBorder="1"/>
    <xf numFmtId="0" fontId="10" fillId="0" borderId="19" xfId="2" applyFont="1" applyBorder="1"/>
    <xf numFmtId="0" fontId="10" fillId="0" borderId="19" xfId="7" applyFont="1" applyBorder="1"/>
    <xf numFmtId="0" fontId="10" fillId="0" borderId="20" xfId="2" applyFont="1" applyBorder="1"/>
    <xf numFmtId="0" fontId="5" fillId="0" borderId="21" xfId="7" applyFont="1" applyBorder="1"/>
    <xf numFmtId="0" fontId="5" fillId="0" borderId="22" xfId="7" applyFont="1" applyBorder="1"/>
    <xf numFmtId="0" fontId="5" fillId="0" borderId="0" xfId="7" applyFont="1"/>
    <xf numFmtId="0" fontId="5" fillId="0" borderId="21" xfId="0" applyFont="1" applyBorder="1"/>
    <xf numFmtId="0" fontId="5" fillId="0" borderId="22" xfId="0" applyFont="1" applyBorder="1"/>
    <xf numFmtId="0" fontId="7" fillId="0" borderId="21" xfId="0" applyFont="1" applyBorder="1"/>
    <xf numFmtId="0" fontId="7" fillId="0" borderId="22" xfId="0" applyFont="1" applyBorder="1"/>
    <xf numFmtId="0" fontId="10" fillId="0" borderId="21" xfId="2" applyFont="1" applyBorder="1"/>
    <xf numFmtId="0" fontId="10" fillId="0" borderId="22" xfId="2" applyFont="1" applyBorder="1"/>
    <xf numFmtId="0" fontId="9" fillId="0" borderId="21" xfId="0" applyFont="1" applyBorder="1" applyAlignment="1">
      <alignment vertical="center" wrapText="1"/>
    </xf>
    <xf numFmtId="0" fontId="9" fillId="0" borderId="22" xfId="0" applyFont="1" applyBorder="1" applyAlignment="1">
      <alignment vertical="center" wrapText="1"/>
    </xf>
    <xf numFmtId="0" fontId="10" fillId="0" borderId="22" xfId="0" applyFont="1" applyBorder="1"/>
    <xf numFmtId="0" fontId="10" fillId="0" borderId="21" xfId="0" applyFont="1" applyBorder="1"/>
    <xf numFmtId="43" fontId="11" fillId="6" borderId="21" xfId="1" quotePrefix="1" applyFont="1" applyFill="1" applyBorder="1" applyAlignment="1">
      <alignment horizontal="center" vertical="center" wrapText="1"/>
    </xf>
    <xf numFmtId="0" fontId="7" fillId="0" borderId="23" xfId="0" applyFont="1" applyBorder="1"/>
    <xf numFmtId="0" fontId="10" fillId="0" borderId="24" xfId="0" applyFont="1" applyBorder="1"/>
    <xf numFmtId="0" fontId="10" fillId="0" borderId="24" xfId="2" applyFont="1" applyBorder="1" applyAlignment="1">
      <alignment horizontal="center"/>
    </xf>
    <xf numFmtId="0" fontId="10" fillId="0" borderId="25" xfId="0" applyFont="1" applyBorder="1"/>
    <xf numFmtId="0" fontId="10" fillId="6" borderId="0" xfId="2" applyFont="1" applyFill="1"/>
    <xf numFmtId="0" fontId="5" fillId="6" borderId="0" xfId="7" applyFont="1" applyFill="1"/>
    <xf numFmtId="0" fontId="5" fillId="6" borderId="0" xfId="0" applyFont="1" applyFill="1"/>
    <xf numFmtId="0" fontId="7" fillId="6" borderId="0" xfId="0" applyFont="1" applyFill="1"/>
    <xf numFmtId="0" fontId="7" fillId="0" borderId="21" xfId="2" applyFont="1" applyBorder="1"/>
    <xf numFmtId="0" fontId="7" fillId="0" borderId="22" xfId="2" applyFont="1" applyBorder="1"/>
    <xf numFmtId="0" fontId="7" fillId="0" borderId="22" xfId="2" applyFont="1" applyBorder="1" applyAlignment="1">
      <alignment wrapText="1"/>
    </xf>
    <xf numFmtId="0" fontId="29" fillId="0" borderId="0" xfId="2" applyFont="1" applyAlignment="1">
      <alignment wrapText="1"/>
    </xf>
    <xf numFmtId="0" fontId="29" fillId="0" borderId="0" xfId="0" applyFont="1" applyAlignment="1">
      <alignment vertical="center" wrapText="1"/>
    </xf>
    <xf numFmtId="0" fontId="9" fillId="6" borderId="0" xfId="0" applyFont="1" applyFill="1" applyAlignment="1">
      <alignment vertical="center" wrapText="1"/>
    </xf>
    <xf numFmtId="0" fontId="10" fillId="6" borderId="0" xfId="0" applyFont="1" applyFill="1"/>
    <xf numFmtId="0" fontId="31" fillId="0" borderId="0" xfId="0" applyFont="1" applyAlignment="1">
      <alignment vertical="center"/>
    </xf>
    <xf numFmtId="0" fontId="32" fillId="0" borderId="0" xfId="0" applyFont="1" applyAlignment="1">
      <alignment vertical="center"/>
    </xf>
    <xf numFmtId="0" fontId="26" fillId="0" borderId="6" xfId="7" applyFont="1" applyBorder="1"/>
    <xf numFmtId="0" fontId="26" fillId="0" borderId="0" xfId="2" applyFont="1" applyAlignment="1">
      <alignment horizontal="center" vertical="center"/>
    </xf>
    <xf numFmtId="0" fontId="10" fillId="0" borderId="27" xfId="2" applyFont="1" applyBorder="1"/>
    <xf numFmtId="0" fontId="28" fillId="6" borderId="26" xfId="2" applyFont="1" applyFill="1" applyBorder="1"/>
    <xf numFmtId="0" fontId="28" fillId="6" borderId="0" xfId="2" applyFont="1" applyFill="1"/>
    <xf numFmtId="0" fontId="0" fillId="0" borderId="26" xfId="0" applyBorder="1"/>
    <xf numFmtId="0" fontId="21" fillId="19" borderId="1" xfId="0" applyFont="1" applyFill="1" applyBorder="1" applyAlignment="1">
      <alignment horizontal="center" vertical="center" wrapText="1"/>
    </xf>
    <xf numFmtId="0" fontId="21" fillId="20" borderId="1" xfId="0" applyFont="1" applyFill="1" applyBorder="1" applyAlignment="1">
      <alignment horizontal="center" vertical="center" wrapText="1"/>
    </xf>
    <xf numFmtId="0" fontId="21" fillId="21" borderId="3" xfId="0" applyFont="1" applyFill="1" applyBorder="1" applyAlignment="1">
      <alignment horizontal="center" vertical="center" wrapText="1"/>
    </xf>
    <xf numFmtId="0" fontId="21" fillId="19" borderId="3" xfId="0" applyFont="1" applyFill="1" applyBorder="1" applyAlignment="1">
      <alignment horizontal="center" vertical="center" wrapText="1"/>
    </xf>
    <xf numFmtId="0" fontId="21" fillId="20" borderId="3" xfId="0" applyFont="1" applyFill="1" applyBorder="1" applyAlignment="1">
      <alignment horizontal="center" vertical="center" wrapText="1"/>
    </xf>
    <xf numFmtId="0" fontId="21" fillId="19" borderId="1" xfId="0" applyFont="1" applyFill="1" applyBorder="1" applyAlignment="1">
      <alignment vertical="center" wrapText="1"/>
    </xf>
    <xf numFmtId="0" fontId="21" fillId="21" borderId="1" xfId="0" applyFont="1" applyFill="1" applyBorder="1" applyAlignment="1">
      <alignment horizontal="center" vertical="center" wrapText="1"/>
    </xf>
    <xf numFmtId="0" fontId="21" fillId="22" borderId="1" xfId="0" applyFont="1" applyFill="1" applyBorder="1" applyAlignment="1">
      <alignment horizontal="center" vertical="center" wrapText="1"/>
    </xf>
    <xf numFmtId="0" fontId="21" fillId="23" borderId="1" xfId="0" applyFont="1" applyFill="1" applyBorder="1" applyAlignment="1">
      <alignment horizontal="center" vertical="center" wrapText="1"/>
    </xf>
    <xf numFmtId="0" fontId="0" fillId="0" borderId="0" xfId="0" applyAlignment="1">
      <alignment wrapText="1"/>
    </xf>
    <xf numFmtId="49" fontId="21" fillId="0" borderId="0" xfId="0" applyNumberFormat="1" applyFont="1" applyAlignment="1">
      <alignment horizontal="center"/>
    </xf>
    <xf numFmtId="49" fontId="21" fillId="0" borderId="0" xfId="0" applyNumberFormat="1" applyFont="1"/>
    <xf numFmtId="49" fontId="21" fillId="0" borderId="0" xfId="0" applyNumberFormat="1" applyFont="1" applyAlignment="1">
      <alignment horizontal="left"/>
    </xf>
    <xf numFmtId="0" fontId="0" fillId="0" borderId="0" xfId="0" applyAlignment="1">
      <alignment horizontal="left"/>
    </xf>
    <xf numFmtId="0" fontId="21" fillId="0" borderId="0" xfId="0" applyFont="1" applyAlignment="1">
      <alignment horizontal="center"/>
    </xf>
    <xf numFmtId="0" fontId="21" fillId="0" borderId="0" xfId="0" applyFont="1"/>
    <xf numFmtId="0" fontId="21" fillId="0" borderId="0" xfId="0" applyFont="1" applyAlignment="1">
      <alignment horizontal="left" vertical="center"/>
    </xf>
    <xf numFmtId="0" fontId="34" fillId="0" borderId="1" xfId="0" applyFont="1" applyBorder="1" applyAlignment="1">
      <alignment horizontal="center" vertical="center" wrapText="1"/>
    </xf>
    <xf numFmtId="0" fontId="33" fillId="0" borderId="1" xfId="2" applyFont="1" applyBorder="1" applyAlignment="1">
      <alignment horizontal="center" vertical="center" wrapText="1"/>
    </xf>
    <xf numFmtId="0" fontId="33" fillId="5" borderId="1" xfId="1" applyNumberFormat="1" applyFont="1" applyFill="1" applyBorder="1" applyAlignment="1">
      <alignment horizontal="center" vertical="center" wrapText="1"/>
    </xf>
    <xf numFmtId="43" fontId="24" fillId="18" borderId="3" xfId="1" applyFont="1" applyFill="1" applyBorder="1" applyAlignment="1">
      <alignment horizontal="center" vertical="center" wrapText="1"/>
    </xf>
    <xf numFmtId="43" fontId="24" fillId="18" borderId="1" xfId="1" applyFont="1" applyFill="1" applyBorder="1" applyAlignment="1">
      <alignment horizontal="center" vertical="center" wrapText="1"/>
    </xf>
    <xf numFmtId="0" fontId="18" fillId="0" borderId="0" xfId="0" applyFont="1" applyAlignment="1">
      <alignment horizontal="center"/>
    </xf>
    <xf numFmtId="0" fontId="18" fillId="0" borderId="0" xfId="0" applyFont="1"/>
    <xf numFmtId="0" fontId="18" fillId="0" borderId="0" xfId="0" applyFont="1" applyAlignment="1">
      <alignment horizontal="left"/>
    </xf>
    <xf numFmtId="0" fontId="18" fillId="0" borderId="0" xfId="0" applyFont="1" applyAlignment="1">
      <alignment horizontal="center" vertical="center"/>
    </xf>
    <xf numFmtId="0" fontId="18" fillId="0" borderId="0" xfId="0" applyFont="1" applyAlignment="1">
      <alignment horizontal="left" vertical="center"/>
    </xf>
    <xf numFmtId="0" fontId="0" fillId="0" borderId="0" xfId="0" applyAlignment="1">
      <alignment horizontal="center"/>
    </xf>
    <xf numFmtId="0" fontId="0" fillId="27"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18" fillId="28" borderId="0" xfId="0" applyFont="1" applyFill="1" applyAlignment="1">
      <alignment horizontal="center"/>
    </xf>
    <xf numFmtId="0" fontId="18" fillId="28" borderId="0" xfId="0" applyFont="1" applyFill="1"/>
    <xf numFmtId="0" fontId="18" fillId="28" borderId="0" xfId="0" applyFont="1" applyFill="1" applyAlignment="1">
      <alignment horizontal="left"/>
    </xf>
    <xf numFmtId="0" fontId="18" fillId="28" borderId="0" xfId="0" applyFont="1" applyFill="1" applyAlignment="1">
      <alignment horizontal="center" vertical="center"/>
    </xf>
    <xf numFmtId="0" fontId="21" fillId="0" borderId="0" xfId="0" applyFont="1" applyAlignment="1">
      <alignment horizontal="left"/>
    </xf>
    <xf numFmtId="0" fontId="29" fillId="0" borderId="1" xfId="2" applyFont="1" applyBorder="1" applyAlignment="1">
      <alignment horizontal="left" vertical="center"/>
    </xf>
    <xf numFmtId="0" fontId="29" fillId="0" borderId="1" xfId="0" applyFont="1" applyBorder="1" applyAlignment="1">
      <alignment horizontal="left" vertical="center"/>
    </xf>
    <xf numFmtId="0" fontId="35" fillId="0" borderId="1" xfId="0" applyFont="1" applyBorder="1" applyAlignment="1">
      <alignment horizontal="left"/>
    </xf>
    <xf numFmtId="0" fontId="36" fillId="0" borderId="1" xfId="0" applyFont="1" applyBorder="1" applyAlignment="1">
      <alignment horizontal="left"/>
    </xf>
    <xf numFmtId="0" fontId="0" fillId="0" borderId="1" xfId="0" applyBorder="1" applyAlignment="1">
      <alignment horizontal="left"/>
    </xf>
    <xf numFmtId="0" fontId="36" fillId="0" borderId="1" xfId="0" applyFont="1" applyBorder="1"/>
    <xf numFmtId="0" fontId="0" fillId="0" borderId="1" xfId="0" applyBorder="1"/>
    <xf numFmtId="0" fontId="37" fillId="0" borderId="1" xfId="0" applyFont="1" applyBorder="1"/>
    <xf numFmtId="44" fontId="34" fillId="0" borderId="1" xfId="5" applyFont="1" applyFill="1" applyBorder="1" applyAlignment="1">
      <alignment horizontal="center" vertical="center" wrapText="1"/>
    </xf>
    <xf numFmtId="9" fontId="34" fillId="0" borderId="1" xfId="6" applyFont="1" applyBorder="1" applyAlignment="1">
      <alignment horizontal="center" vertical="center" wrapText="1"/>
    </xf>
    <xf numFmtId="0" fontId="20" fillId="29" borderId="0" xfId="0" applyFont="1" applyFill="1"/>
    <xf numFmtId="43" fontId="8" fillId="26" borderId="1" xfId="1" applyFont="1" applyFill="1" applyBorder="1" applyAlignment="1">
      <alignment horizontal="center" vertical="center" wrapText="1"/>
    </xf>
    <xf numFmtId="43" fontId="8" fillId="26" borderId="32" xfId="1" applyFont="1" applyFill="1" applyBorder="1" applyAlignment="1">
      <alignment horizontal="center" vertical="center" wrapText="1"/>
    </xf>
    <xf numFmtId="0" fontId="0" fillId="30" borderId="0" xfId="0" applyFill="1"/>
    <xf numFmtId="0" fontId="0" fillId="30" borderId="0" xfId="0" applyFill="1" applyAlignment="1">
      <alignment horizontal="center"/>
    </xf>
    <xf numFmtId="0" fontId="34" fillId="0" borderId="0" xfId="2" applyFont="1" applyAlignment="1">
      <alignment horizontal="center" vertical="center" wrapText="1"/>
    </xf>
    <xf numFmtId="0" fontId="33" fillId="5" borderId="0" xfId="1" applyNumberFormat="1" applyFont="1" applyFill="1" applyBorder="1" applyAlignment="1">
      <alignment horizontal="center" vertical="center" wrapText="1"/>
    </xf>
    <xf numFmtId="0" fontId="33" fillId="0" borderId="0" xfId="2" applyFont="1" applyAlignment="1">
      <alignment horizontal="center" vertical="center" wrapText="1"/>
    </xf>
    <xf numFmtId="44" fontId="34" fillId="0" borderId="0" xfId="5" applyFont="1" applyFill="1" applyBorder="1" applyAlignment="1">
      <alignment horizontal="center" vertical="center" wrapText="1"/>
    </xf>
    <xf numFmtId="0" fontId="34" fillId="0" borderId="0" xfId="0" applyFont="1" applyAlignment="1">
      <alignment horizontal="center" vertical="center" wrapText="1"/>
    </xf>
    <xf numFmtId="9" fontId="34" fillId="0" borderId="27" xfId="6" applyFont="1" applyBorder="1" applyAlignment="1">
      <alignment horizontal="center" vertical="center" wrapText="1"/>
    </xf>
    <xf numFmtId="0" fontId="10" fillId="0" borderId="33" xfId="2" applyFont="1" applyBorder="1"/>
    <xf numFmtId="0" fontId="7" fillId="0" borderId="33" xfId="2" applyFont="1" applyBorder="1"/>
    <xf numFmtId="0" fontId="0" fillId="0" borderId="33" xfId="0" applyBorder="1"/>
    <xf numFmtId="0" fontId="33" fillId="5" borderId="1" xfId="1" applyNumberFormat="1" applyFont="1" applyFill="1" applyBorder="1" applyAlignment="1" applyProtection="1">
      <alignment horizontal="center" vertical="center" wrapText="1"/>
    </xf>
    <xf numFmtId="44" fontId="34" fillId="0" borderId="1" xfId="5"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9" fontId="34" fillId="0" borderId="1" xfId="6" applyFont="1" applyBorder="1" applyAlignment="1" applyProtection="1">
      <alignment horizontal="center" vertical="center" wrapText="1"/>
      <protection locked="0"/>
    </xf>
    <xf numFmtId="44" fontId="34" fillId="0" borderId="1" xfId="5" applyFont="1" applyBorder="1" applyAlignment="1" applyProtection="1">
      <alignment horizontal="center" vertical="center" wrapText="1"/>
      <protection locked="0"/>
    </xf>
    <xf numFmtId="43" fontId="11" fillId="6" borderId="0" xfId="1" quotePrefix="1" applyFont="1" applyFill="1" applyBorder="1" applyAlignment="1" applyProtection="1">
      <alignment horizontal="center" vertical="center" wrapText="1"/>
      <protection locked="0"/>
    </xf>
    <xf numFmtId="43" fontId="25" fillId="6" borderId="0" xfId="1" quotePrefix="1" applyFont="1" applyFill="1" applyBorder="1" applyAlignment="1" applyProtection="1">
      <alignment horizontal="center" vertical="center" wrapText="1"/>
      <protection locked="0"/>
    </xf>
    <xf numFmtId="0" fontId="26" fillId="0" borderId="0" xfId="2" applyFont="1" applyProtection="1">
      <protection locked="0"/>
    </xf>
    <xf numFmtId="0" fontId="10" fillId="0" borderId="0" xfId="2" applyFont="1" applyProtection="1">
      <protection locked="0"/>
    </xf>
    <xf numFmtId="0" fontId="9" fillId="0" borderId="0" xfId="0" applyFont="1" applyAlignment="1" applyProtection="1">
      <alignment vertical="center" wrapText="1"/>
      <protection locked="0"/>
    </xf>
    <xf numFmtId="0" fontId="27" fillId="0" borderId="0" xfId="0" applyFont="1" applyAlignment="1" applyProtection="1">
      <alignment vertical="center" wrapText="1"/>
      <protection locked="0"/>
    </xf>
    <xf numFmtId="0" fontId="10" fillId="0" borderId="0" xfId="0" applyFont="1" applyProtection="1">
      <protection locked="0"/>
    </xf>
    <xf numFmtId="0" fontId="26" fillId="0" borderId="0" xfId="0" applyFont="1" applyProtection="1">
      <protection locked="0"/>
    </xf>
    <xf numFmtId="0" fontId="26" fillId="0" borderId="6" xfId="2" applyFont="1" applyBorder="1" applyProtection="1">
      <protection locked="0"/>
    </xf>
    <xf numFmtId="43" fontId="25" fillId="6" borderId="6" xfId="1" quotePrefix="1" applyFont="1" applyFill="1" applyBorder="1" applyAlignment="1" applyProtection="1">
      <alignment horizontal="center" vertical="center" wrapText="1"/>
      <protection locked="0"/>
    </xf>
    <xf numFmtId="0" fontId="25" fillId="0" borderId="0" xfId="2" applyFont="1" applyAlignment="1" applyProtection="1">
      <alignment horizontal="center" vertical="center"/>
      <protection locked="0"/>
    </xf>
    <xf numFmtId="0" fontId="26" fillId="0" borderId="0" xfId="2" applyFont="1" applyAlignment="1" applyProtection="1">
      <alignment horizontal="center" vertical="center"/>
      <protection locked="0"/>
    </xf>
    <xf numFmtId="0" fontId="26" fillId="0" borderId="0" xfId="2" applyFont="1" applyAlignment="1" applyProtection="1">
      <alignment horizontal="center"/>
      <protection locked="0"/>
    </xf>
    <xf numFmtId="0" fontId="10" fillId="0" borderId="0" xfId="2" applyFont="1" applyAlignment="1" applyProtection="1">
      <alignment horizontal="center"/>
      <protection locked="0"/>
    </xf>
    <xf numFmtId="0" fontId="26" fillId="0" borderId="0" xfId="2" applyFont="1" applyAlignment="1" applyProtection="1">
      <alignment vertical="center"/>
      <protection locked="0"/>
    </xf>
    <xf numFmtId="0" fontId="5" fillId="0" borderId="0" xfId="7" applyFont="1" applyAlignment="1">
      <alignment horizontal="center"/>
    </xf>
    <xf numFmtId="0" fontId="5" fillId="0" borderId="6" xfId="7" applyFont="1" applyBorder="1" applyAlignment="1">
      <alignment horizontal="center"/>
    </xf>
    <xf numFmtId="0" fontId="24" fillId="24" borderId="3" xfId="0" applyFont="1" applyFill="1" applyBorder="1" applyAlignment="1">
      <alignment horizontal="center" vertical="center"/>
    </xf>
    <xf numFmtId="0" fontId="24" fillId="24" borderId="4" xfId="0" applyFont="1" applyFill="1" applyBorder="1" applyAlignment="1">
      <alignment horizontal="center" vertical="center"/>
    </xf>
    <xf numFmtId="0" fontId="24" fillId="24" borderId="5" xfId="0" applyFont="1" applyFill="1" applyBorder="1" applyAlignment="1">
      <alignment horizontal="center" vertical="center"/>
    </xf>
    <xf numFmtId="43" fontId="24" fillId="18" borderId="4" xfId="1" applyFont="1" applyFill="1" applyBorder="1" applyAlignment="1">
      <alignment horizontal="center" vertical="center" wrapText="1"/>
    </xf>
    <xf numFmtId="43" fontId="24" fillId="18" borderId="5" xfId="1" applyFont="1" applyFill="1" applyBorder="1" applyAlignment="1">
      <alignment horizontal="center" vertical="center" wrapText="1"/>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24" fillId="25" borderId="3" xfId="0" applyFont="1" applyFill="1" applyBorder="1" applyAlignment="1">
      <alignment horizontal="center" vertical="center" wrapText="1"/>
    </xf>
    <xf numFmtId="0" fontId="24" fillId="25" borderId="4" xfId="0" applyFont="1" applyFill="1" applyBorder="1" applyAlignment="1">
      <alignment horizontal="center" vertical="center" wrapText="1"/>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43" fontId="24" fillId="18" borderId="3" xfId="1" applyFont="1" applyFill="1" applyBorder="1" applyAlignment="1">
      <alignment horizontal="center" vertical="center" wrapText="1"/>
    </xf>
    <xf numFmtId="0" fontId="30" fillId="0" borderId="4"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43" fontId="24" fillId="24" borderId="4" xfId="1" applyFont="1" applyFill="1" applyBorder="1" applyAlignment="1">
      <alignment horizontal="center" vertical="center" wrapText="1"/>
    </xf>
    <xf numFmtId="43" fontId="24" fillId="24" borderId="5" xfId="1" applyFont="1" applyFill="1" applyBorder="1" applyAlignment="1">
      <alignment horizontal="center" vertical="center" wrapText="1"/>
    </xf>
    <xf numFmtId="43" fontId="24" fillId="26" borderId="12" xfId="1" applyFont="1" applyFill="1" applyBorder="1" applyAlignment="1">
      <alignment horizontal="center" vertical="center" wrapText="1"/>
    </xf>
    <xf numFmtId="43" fontId="24" fillId="26" borderId="13" xfId="1" applyFont="1" applyFill="1" applyBorder="1" applyAlignment="1">
      <alignment horizontal="center" vertical="center" wrapText="1"/>
    </xf>
    <xf numFmtId="0" fontId="24" fillId="18" borderId="12" xfId="0" applyFont="1" applyFill="1" applyBorder="1" applyAlignment="1">
      <alignment horizontal="center" vertical="center" wrapText="1"/>
    </xf>
    <xf numFmtId="0" fontId="24" fillId="18" borderId="13" xfId="0" applyFont="1" applyFill="1" applyBorder="1" applyAlignment="1">
      <alignment horizontal="center" vertical="center" wrapText="1"/>
    </xf>
    <xf numFmtId="0" fontId="24" fillId="18" borderId="3" xfId="0" applyFont="1" applyFill="1" applyBorder="1" applyAlignment="1">
      <alignment horizontal="center" vertical="center" wrapText="1"/>
    </xf>
    <xf numFmtId="0" fontId="24" fillId="18" borderId="4" xfId="0" applyFont="1" applyFill="1" applyBorder="1" applyAlignment="1">
      <alignment horizontal="center" vertical="center" wrapText="1"/>
    </xf>
    <xf numFmtId="0" fontId="24" fillId="18" borderId="5" xfId="0" applyFont="1" applyFill="1" applyBorder="1" applyAlignment="1">
      <alignment horizontal="center" vertical="center" wrapText="1"/>
    </xf>
    <xf numFmtId="0" fontId="26" fillId="0" borderId="0" xfId="2" applyFont="1" applyAlignment="1" applyProtection="1">
      <alignment horizontal="center" vertical="center"/>
      <protection locked="0"/>
    </xf>
    <xf numFmtId="43" fontId="24" fillId="18" borderId="28" xfId="9" applyFont="1" applyFill="1" applyBorder="1" applyAlignment="1">
      <alignment horizontal="center" vertical="center" wrapText="1"/>
    </xf>
    <xf numFmtId="43" fontId="24" fillId="18" borderId="29" xfId="9" applyFont="1" applyFill="1" applyBorder="1" applyAlignment="1">
      <alignment horizontal="center" vertical="center" wrapText="1"/>
    </xf>
    <xf numFmtId="43" fontId="24" fillId="18" borderId="31" xfId="9" applyFont="1" applyFill="1" applyBorder="1" applyAlignment="1">
      <alignment horizontal="center" vertical="center" wrapText="1"/>
    </xf>
    <xf numFmtId="43" fontId="24" fillId="18" borderId="30" xfId="9" applyFont="1" applyFill="1" applyBorder="1" applyAlignment="1">
      <alignment horizontal="center" vertical="center" wrapText="1"/>
    </xf>
    <xf numFmtId="0" fontId="9" fillId="0" borderId="28"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33" fillId="0" borderId="3" xfId="2" applyFont="1" applyBorder="1" applyAlignment="1">
      <alignment horizontal="center" vertical="center" wrapText="1"/>
    </xf>
    <xf numFmtId="0" fontId="33" fillId="0" borderId="4" xfId="2" applyFont="1" applyBorder="1" applyAlignment="1">
      <alignment horizontal="center" vertical="center" wrapText="1"/>
    </xf>
    <xf numFmtId="0" fontId="33" fillId="0" borderId="5" xfId="2" applyFont="1" applyBorder="1" applyAlignment="1">
      <alignment horizontal="center" vertical="center" wrapText="1"/>
    </xf>
    <xf numFmtId="0" fontId="34" fillId="0" borderId="3" xfId="2" applyFont="1" applyBorder="1" applyAlignment="1">
      <alignment horizontal="center" vertical="center" wrapText="1"/>
    </xf>
    <xf numFmtId="0" fontId="34" fillId="0" borderId="4" xfId="2" applyFont="1" applyBorder="1" applyAlignment="1">
      <alignment horizontal="center" vertical="center" wrapText="1"/>
    </xf>
    <xf numFmtId="0" fontId="34" fillId="0" borderId="5" xfId="2" applyFont="1" applyBorder="1" applyAlignment="1">
      <alignment horizontal="center" vertical="center" wrapText="1"/>
    </xf>
    <xf numFmtId="0" fontId="26" fillId="0" borderId="6" xfId="2" applyFont="1" applyBorder="1" applyAlignment="1" applyProtection="1">
      <alignment horizontal="center"/>
      <protection locked="0"/>
    </xf>
    <xf numFmtId="43" fontId="24" fillId="26" borderId="14" xfId="1" applyFont="1" applyFill="1" applyBorder="1" applyAlignment="1">
      <alignment horizontal="center" vertical="center" wrapText="1"/>
    </xf>
    <xf numFmtId="43" fontId="24" fillId="26" borderId="2" xfId="1" applyFont="1" applyFill="1" applyBorder="1" applyAlignment="1">
      <alignment horizontal="center" vertical="center" wrapText="1"/>
    </xf>
    <xf numFmtId="43" fontId="24" fillId="26" borderId="15" xfId="1" applyFont="1" applyFill="1" applyBorder="1" applyAlignment="1">
      <alignment horizontal="center" vertical="center" wrapText="1"/>
    </xf>
    <xf numFmtId="43" fontId="24" fillId="26" borderId="16" xfId="1" applyFont="1" applyFill="1" applyBorder="1" applyAlignment="1">
      <alignment horizontal="center" vertical="center" wrapText="1"/>
    </xf>
    <xf numFmtId="43" fontId="24" fillId="26" borderId="6" xfId="1" applyFont="1" applyFill="1" applyBorder="1" applyAlignment="1">
      <alignment horizontal="center" vertical="center" wrapText="1"/>
    </xf>
    <xf numFmtId="43" fontId="24" fillId="26" borderId="17" xfId="1" applyFont="1" applyFill="1" applyBorder="1" applyAlignment="1">
      <alignment horizontal="center" vertical="center" wrapText="1"/>
    </xf>
    <xf numFmtId="0" fontId="6" fillId="3" borderId="1" xfId="0" applyFont="1" applyFill="1" applyBorder="1" applyAlignment="1">
      <alignment horizontal="center" vertical="center" wrapText="1"/>
    </xf>
    <xf numFmtId="43" fontId="6" fillId="3" borderId="1" xfId="1" applyFont="1" applyFill="1" applyBorder="1" applyAlignment="1">
      <alignment horizontal="center" vertical="center" wrapText="1"/>
    </xf>
    <xf numFmtId="0" fontId="33" fillId="4" borderId="3" xfId="0" applyFont="1" applyFill="1" applyBorder="1" applyAlignment="1">
      <alignment horizontal="center" vertical="center"/>
    </xf>
    <xf numFmtId="0" fontId="33" fillId="4" borderId="4" xfId="0" applyFont="1" applyFill="1" applyBorder="1" applyAlignment="1">
      <alignment horizontal="center" vertical="center"/>
    </xf>
    <xf numFmtId="0" fontId="34" fillId="0" borderId="3" xfId="2" applyFont="1" applyBorder="1" applyAlignment="1" applyProtection="1">
      <alignment horizontal="center" vertical="center" wrapText="1"/>
      <protection locked="0"/>
    </xf>
    <xf numFmtId="0" fontId="34" fillId="0" borderId="4" xfId="2" applyFont="1" applyBorder="1" applyAlignment="1" applyProtection="1">
      <alignment horizontal="center" vertical="center" wrapText="1"/>
      <protection locked="0"/>
    </xf>
    <xf numFmtId="0" fontId="34" fillId="0" borderId="5" xfId="2" applyFont="1" applyBorder="1" applyAlignment="1" applyProtection="1">
      <alignment horizontal="center" vertical="center" wrapText="1"/>
      <protection locked="0"/>
    </xf>
    <xf numFmtId="0" fontId="26" fillId="0" borderId="6" xfId="2" applyFont="1" applyBorder="1" applyAlignment="1">
      <alignment horizontal="center"/>
    </xf>
    <xf numFmtId="0" fontId="25" fillId="0" borderId="2" xfId="2" applyFont="1" applyBorder="1" applyAlignment="1">
      <alignment horizontal="center" vertical="center"/>
    </xf>
    <xf numFmtId="0" fontId="26" fillId="0" borderId="0" xfId="2" applyFont="1" applyAlignment="1">
      <alignment horizontal="center" vertical="center"/>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15" fillId="0" borderId="0" xfId="4" applyFont="1" applyAlignment="1">
      <alignment horizontal="center" wrapText="1"/>
    </xf>
    <xf numFmtId="0" fontId="16" fillId="7" borderId="1" xfId="4" applyFont="1" applyFill="1" applyBorder="1" applyAlignment="1">
      <alignment horizontal="center"/>
    </xf>
    <xf numFmtId="0" fontId="20" fillId="29" borderId="3" xfId="0" applyFont="1" applyFill="1" applyBorder="1" applyAlignment="1">
      <alignment horizontal="center" vertical="center" wrapText="1"/>
    </xf>
    <xf numFmtId="0" fontId="20" fillId="29" borderId="4" xfId="0" applyFont="1" applyFill="1" applyBorder="1" applyAlignment="1">
      <alignment horizontal="center" vertical="center" wrapText="1"/>
    </xf>
    <xf numFmtId="0" fontId="20" fillId="29" borderId="5" xfId="0" applyFont="1" applyFill="1" applyBorder="1" applyAlignment="1">
      <alignment horizontal="center" vertical="center" wrapText="1"/>
    </xf>
    <xf numFmtId="0" fontId="26" fillId="0" borderId="0" xfId="7" applyFont="1" applyBorder="1"/>
    <xf numFmtId="0" fontId="26" fillId="0" borderId="0" xfId="0" applyFont="1" applyBorder="1"/>
    <xf numFmtId="0" fontId="25" fillId="0" borderId="0" xfId="2" applyFont="1" applyBorder="1" applyAlignment="1">
      <alignment horizontal="center" vertical="center"/>
    </xf>
    <xf numFmtId="0" fontId="26" fillId="0" borderId="0" xfId="7" applyFont="1" applyBorder="1" applyProtection="1">
      <protection locked="0"/>
    </xf>
    <xf numFmtId="0" fontId="26" fillId="0" borderId="6" xfId="0" applyFont="1" applyBorder="1" applyAlignment="1" applyProtection="1">
      <alignment horizontal="center"/>
      <protection locked="0"/>
    </xf>
    <xf numFmtId="0" fontId="26" fillId="0" borderId="0" xfId="2" applyFont="1" applyBorder="1" applyProtection="1">
      <protection locked="0"/>
    </xf>
    <xf numFmtId="0" fontId="25" fillId="0" borderId="2" xfId="2" applyFont="1" applyBorder="1" applyAlignment="1" applyProtection="1">
      <alignment horizontal="center" vertical="center" wrapText="1"/>
      <protection locked="0"/>
    </xf>
    <xf numFmtId="0" fontId="25" fillId="0" borderId="0" xfId="2" applyFont="1" applyBorder="1" applyAlignment="1" applyProtection="1">
      <alignment horizontal="center" vertical="center" wrapText="1"/>
      <protection locked="0"/>
    </xf>
  </cellXfs>
  <cellStyles count="13">
    <cellStyle name="Millares 2" xfId="1" xr:uid="{00000000-0005-0000-0000-000000000000}"/>
    <cellStyle name="Millares 2 2" xfId="9" xr:uid="{00000000-0005-0000-0000-000001000000}"/>
    <cellStyle name="Moneda" xfId="5" builtinId="4"/>
    <cellStyle name="Moneda 2" xfId="11" xr:uid="{00000000-0005-0000-0000-000003000000}"/>
    <cellStyle name="Normal" xfId="0" builtinId="0"/>
    <cellStyle name="Normal 2" xfId="3" xr:uid="{00000000-0005-0000-0000-000005000000}"/>
    <cellStyle name="Normal 2 2" xfId="7" xr:uid="{00000000-0005-0000-0000-000006000000}"/>
    <cellStyle name="Normal 3" xfId="2" xr:uid="{00000000-0005-0000-0000-000007000000}"/>
    <cellStyle name="Normal 4" xfId="4" xr:uid="{00000000-0005-0000-0000-000008000000}"/>
    <cellStyle name="Normal 4 2" xfId="10" xr:uid="{00000000-0005-0000-0000-000009000000}"/>
    <cellStyle name="Normal 5" xfId="8" xr:uid="{00000000-0005-0000-0000-00000A000000}"/>
    <cellStyle name="Normal 5 2" xfId="12" xr:uid="{00000000-0005-0000-0000-00000B000000}"/>
    <cellStyle name="Porcentaje" xfId="6"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59996337778862885"/>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35B4E"/>
      <color rgb="FFB70954"/>
      <color rgb="FF808080"/>
      <color rgb="FFBC955C"/>
      <color rgb="FF9933FF"/>
      <color rgb="FFFF66CC"/>
      <color rgb="FFDDC9A3"/>
      <color rgb="FF691C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18</xdr:colOff>
      <xdr:row>2</xdr:row>
      <xdr:rowOff>163291</xdr:rowOff>
    </xdr:from>
    <xdr:to>
      <xdr:col>8</xdr:col>
      <xdr:colOff>676787</xdr:colOff>
      <xdr:row>4</xdr:row>
      <xdr:rowOff>297161</xdr:rowOff>
    </xdr:to>
    <xdr:pic>
      <xdr:nvPicPr>
        <xdr:cNvPr id="5" name="Imagen 4">
          <a:extLst>
            <a:ext uri="{FF2B5EF4-FFF2-40B4-BE49-F238E27FC236}">
              <a16:creationId xmlns:a16="http://schemas.microsoft.com/office/drawing/2014/main" id="{0D4D6CB5-2978-40A9-85F0-1F19CB5F44D3}"/>
            </a:ext>
          </a:extLst>
        </xdr:cNvPr>
        <xdr:cNvPicPr>
          <a:picLocks noChangeAspect="1"/>
        </xdr:cNvPicPr>
      </xdr:nvPicPr>
      <xdr:blipFill rotWithShape="1">
        <a:blip xmlns:r="http://schemas.openxmlformats.org/officeDocument/2006/relationships" r:embed="rId1"/>
        <a:srcRect t="14760" r="3460" b="12077"/>
        <a:stretch/>
      </xdr:blipFill>
      <xdr:spPr>
        <a:xfrm>
          <a:off x="435447" y="517077"/>
          <a:ext cx="6766366" cy="1023937"/>
        </a:xfrm>
        <a:prstGeom prst="rect">
          <a:avLst/>
        </a:prstGeom>
      </xdr:spPr>
    </xdr:pic>
    <xdr:clientData/>
  </xdr:twoCellAnchor>
  <xdr:twoCellAnchor>
    <xdr:from>
      <xdr:col>14</xdr:col>
      <xdr:colOff>2052353</xdr:colOff>
      <xdr:row>2</xdr:row>
      <xdr:rowOff>328393</xdr:rowOff>
    </xdr:from>
    <xdr:to>
      <xdr:col>22</xdr:col>
      <xdr:colOff>715451</xdr:colOff>
      <xdr:row>4</xdr:row>
      <xdr:rowOff>194136</xdr:rowOff>
    </xdr:to>
    <xdr:sp macro="" textlink="">
      <xdr:nvSpPr>
        <xdr:cNvPr id="6" name="11 CuadroTexto">
          <a:extLst>
            <a:ext uri="{FF2B5EF4-FFF2-40B4-BE49-F238E27FC236}">
              <a16:creationId xmlns:a16="http://schemas.microsoft.com/office/drawing/2014/main" id="{E28E1C03-D538-4EF7-9072-8CF4B9B5F77D}"/>
            </a:ext>
          </a:extLst>
        </xdr:cNvPr>
        <xdr:cNvSpPr txBox="1"/>
      </xdr:nvSpPr>
      <xdr:spPr>
        <a:xfrm>
          <a:off x="8129303" y="690343"/>
          <a:ext cx="10016898" cy="742043"/>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
          <a:r>
            <a:rPr lang="es-MX" sz="2400" b="1" i="0" u="none" strike="noStrike">
              <a:solidFill>
                <a:srgbClr val="235B4E"/>
              </a:solidFill>
              <a:latin typeface="Gotham Rounded Book" pitchFamily="50" charset="0"/>
            </a:rPr>
            <a:t>ANTEPROYECTO DE PRESUPUESTO DE EGRESOS 2024 </a:t>
          </a:r>
        </a:p>
        <a:p>
          <a:pPr algn="ctr" fontAlgn="b"/>
          <a:r>
            <a:rPr lang="es-MX" sz="2400" b="1" i="0" u="none" strike="noStrike">
              <a:solidFill>
                <a:srgbClr val="235B4E"/>
              </a:solidFill>
              <a:latin typeface="Gotham Rounded Book" pitchFamily="50" charset="0"/>
            </a:rPr>
            <a:t>FORMATO DE VINCULACIÓN TRANSVERSAL DE SUSTENTABILIDAD</a:t>
          </a:r>
          <a:endParaRPr lang="es-MX" sz="2400" b="1">
            <a:solidFill>
              <a:srgbClr val="235B4E"/>
            </a:solidFill>
            <a:latin typeface="+mj-lt"/>
          </a:endParaRPr>
        </a:p>
      </xdr:txBody>
    </xdr:sp>
    <xdr:clientData/>
  </xdr:twoCellAnchor>
  <xdr:twoCellAnchor>
    <xdr:from>
      <xdr:col>24</xdr:col>
      <xdr:colOff>381000</xdr:colOff>
      <xdr:row>2</xdr:row>
      <xdr:rowOff>266700</xdr:rowOff>
    </xdr:from>
    <xdr:to>
      <xdr:col>27</xdr:col>
      <xdr:colOff>1809749</xdr:colOff>
      <xdr:row>4</xdr:row>
      <xdr:rowOff>361950</xdr:rowOff>
    </xdr:to>
    <xdr:grpSp>
      <xdr:nvGrpSpPr>
        <xdr:cNvPr id="8" name="Grupo 7">
          <a:extLst>
            <a:ext uri="{FF2B5EF4-FFF2-40B4-BE49-F238E27FC236}">
              <a16:creationId xmlns:a16="http://schemas.microsoft.com/office/drawing/2014/main" id="{827C0523-78D9-AB14-4BCA-78F39C041EA4}"/>
            </a:ext>
          </a:extLst>
        </xdr:cNvPr>
        <xdr:cNvGrpSpPr/>
      </xdr:nvGrpSpPr>
      <xdr:grpSpPr>
        <a:xfrm>
          <a:off x="31640318" y="613064"/>
          <a:ext cx="5204113" cy="961159"/>
          <a:chOff x="-258730" y="0"/>
          <a:chExt cx="3976769" cy="850265"/>
        </a:xfrm>
      </xdr:grpSpPr>
      <xdr:pic>
        <xdr:nvPicPr>
          <xdr:cNvPr id="9" name="Imagen 8" descr="Un dibujo con letras&#10;&#10;Descripción generada automáticamente con confianza media">
            <a:extLst>
              <a:ext uri="{FF2B5EF4-FFF2-40B4-BE49-F238E27FC236}">
                <a16:creationId xmlns:a16="http://schemas.microsoft.com/office/drawing/2014/main" id="{2FD35DED-CC69-F397-FD34-F5C4D001ACB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0518"/>
          <a:stretch/>
        </xdr:blipFill>
        <xdr:spPr bwMode="auto">
          <a:xfrm>
            <a:off x="2441054" y="0"/>
            <a:ext cx="1276985" cy="850265"/>
          </a:xfrm>
          <a:prstGeom prst="rect">
            <a:avLst/>
          </a:prstGeom>
          <a:noFill/>
          <a:ln>
            <a:noFill/>
          </a:ln>
          <a:extLst>
            <a:ext uri="{53640926-AAD7-44D8-BBD7-CCE9431645EC}">
              <a14:shadowObscured xmlns:a14="http://schemas.microsoft.com/office/drawing/2010/main"/>
            </a:ext>
          </a:extLst>
        </xdr:spPr>
      </xdr:pic>
      <xdr:sp macro="" textlink="">
        <xdr:nvSpPr>
          <xdr:cNvPr id="10" name="Cuadro de texto 2">
            <a:extLst>
              <a:ext uri="{FF2B5EF4-FFF2-40B4-BE49-F238E27FC236}">
                <a16:creationId xmlns:a16="http://schemas.microsoft.com/office/drawing/2014/main" id="{A14CC8B1-AA51-F58A-FCC9-718474B26EB2}"/>
              </a:ext>
            </a:extLst>
          </xdr:cNvPr>
          <xdr:cNvSpPr txBox="1">
            <a:spLocks noChangeArrowheads="1"/>
          </xdr:cNvSpPr>
        </xdr:nvSpPr>
        <xdr:spPr bwMode="auto">
          <a:xfrm>
            <a:off x="-258730" y="262393"/>
            <a:ext cx="2739040" cy="230738"/>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nSpc>
                <a:spcPct val="107000"/>
              </a:lnSpc>
              <a:spcAft>
                <a:spcPts val="800"/>
              </a:spcAft>
            </a:pPr>
            <a:r>
              <a:rPr lang="es-MX" sz="1700" b="1">
                <a:solidFill>
                  <a:srgbClr val="767171"/>
                </a:solidFill>
                <a:effectLst/>
                <a:latin typeface="Calibri" panose="020F0502020204030204" pitchFamily="34" charset="0"/>
                <a:ea typeface="Calibri" panose="020F0502020204030204" pitchFamily="34" charset="0"/>
                <a:cs typeface="Times New Roman" panose="02020603050405020304" pitchFamily="18" charset="0"/>
              </a:rPr>
              <a:t>SECRETARÍA DEL MEDIO AMBIENTE</a:t>
            </a:r>
            <a:endParaRPr lang="es-MX" sz="17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18</xdr:colOff>
      <xdr:row>2</xdr:row>
      <xdr:rowOff>163291</xdr:rowOff>
    </xdr:from>
    <xdr:to>
      <xdr:col>7</xdr:col>
      <xdr:colOff>676788</xdr:colOff>
      <xdr:row>4</xdr:row>
      <xdr:rowOff>297161</xdr:rowOff>
    </xdr:to>
    <xdr:pic>
      <xdr:nvPicPr>
        <xdr:cNvPr id="2" name="Imagen 1">
          <a:extLst>
            <a:ext uri="{FF2B5EF4-FFF2-40B4-BE49-F238E27FC236}">
              <a16:creationId xmlns:a16="http://schemas.microsoft.com/office/drawing/2014/main" id="{F8B883AE-0099-4A47-9731-512A0964F016}"/>
            </a:ext>
          </a:extLst>
        </xdr:cNvPr>
        <xdr:cNvPicPr>
          <a:picLocks noChangeAspect="1"/>
        </xdr:cNvPicPr>
      </xdr:nvPicPr>
      <xdr:blipFill rotWithShape="1">
        <a:blip xmlns:r="http://schemas.openxmlformats.org/officeDocument/2006/relationships" r:embed="rId1"/>
        <a:srcRect t="14760" r="3460" b="12077"/>
        <a:stretch/>
      </xdr:blipFill>
      <xdr:spPr>
        <a:xfrm>
          <a:off x="542943" y="515716"/>
          <a:ext cx="6829920" cy="991120"/>
        </a:xfrm>
        <a:prstGeom prst="rect">
          <a:avLst/>
        </a:prstGeom>
      </xdr:spPr>
    </xdr:pic>
    <xdr:clientData/>
  </xdr:twoCellAnchor>
  <xdr:twoCellAnchor>
    <xdr:from>
      <xdr:col>13</xdr:col>
      <xdr:colOff>2052353</xdr:colOff>
      <xdr:row>2</xdr:row>
      <xdr:rowOff>328393</xdr:rowOff>
    </xdr:from>
    <xdr:to>
      <xdr:col>21</xdr:col>
      <xdr:colOff>715451</xdr:colOff>
      <xdr:row>4</xdr:row>
      <xdr:rowOff>194136</xdr:rowOff>
    </xdr:to>
    <xdr:sp macro="" textlink="">
      <xdr:nvSpPr>
        <xdr:cNvPr id="3" name="11 CuadroTexto">
          <a:extLst>
            <a:ext uri="{FF2B5EF4-FFF2-40B4-BE49-F238E27FC236}">
              <a16:creationId xmlns:a16="http://schemas.microsoft.com/office/drawing/2014/main" id="{20FF5BE8-D37C-42E1-BBB8-E88597A370FD}"/>
            </a:ext>
          </a:extLst>
        </xdr:cNvPr>
        <xdr:cNvSpPr txBox="1"/>
      </xdr:nvSpPr>
      <xdr:spPr>
        <a:xfrm>
          <a:off x="13863353" y="680818"/>
          <a:ext cx="13979298" cy="722993"/>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
          <a:r>
            <a:rPr lang="es-MX" sz="2400" b="1" i="0" u="none" strike="noStrike">
              <a:solidFill>
                <a:srgbClr val="235B4E"/>
              </a:solidFill>
              <a:latin typeface="Gotham Rounded Book" pitchFamily="50" charset="0"/>
            </a:rPr>
            <a:t>ANTEPROYECTO DE PRESUPUESTO DE EGRESOS 2024 </a:t>
          </a:r>
        </a:p>
        <a:p>
          <a:pPr algn="ctr" fontAlgn="b"/>
          <a:r>
            <a:rPr lang="es-MX" sz="2400" b="1" i="0" u="none" strike="noStrike">
              <a:solidFill>
                <a:srgbClr val="235B4E"/>
              </a:solidFill>
              <a:latin typeface="Gotham Rounded Book" pitchFamily="50" charset="0"/>
            </a:rPr>
            <a:t>FORMATO DE VINCULACIÓN TRANSVERSAL DE SUSTENTABILIDAD</a:t>
          </a:r>
          <a:endParaRPr lang="es-MX" sz="2400" b="1">
            <a:solidFill>
              <a:srgbClr val="235B4E"/>
            </a:solidFill>
            <a:latin typeface="+mj-lt"/>
          </a:endParaRPr>
        </a:p>
      </xdr:txBody>
    </xdr:sp>
    <xdr:clientData/>
  </xdr:twoCellAnchor>
  <xdr:twoCellAnchor>
    <xdr:from>
      <xdr:col>23</xdr:col>
      <xdr:colOff>381000</xdr:colOff>
      <xdr:row>2</xdr:row>
      <xdr:rowOff>266700</xdr:rowOff>
    </xdr:from>
    <xdr:to>
      <xdr:col>26</xdr:col>
      <xdr:colOff>1809749</xdr:colOff>
      <xdr:row>4</xdr:row>
      <xdr:rowOff>361950</xdr:rowOff>
    </xdr:to>
    <xdr:grpSp>
      <xdr:nvGrpSpPr>
        <xdr:cNvPr id="4" name="Grupo 3">
          <a:extLst>
            <a:ext uri="{FF2B5EF4-FFF2-40B4-BE49-F238E27FC236}">
              <a16:creationId xmlns:a16="http://schemas.microsoft.com/office/drawing/2014/main" id="{908627D6-BD18-4056-97CE-02438C9A0B1F}"/>
            </a:ext>
          </a:extLst>
        </xdr:cNvPr>
        <xdr:cNvGrpSpPr/>
      </xdr:nvGrpSpPr>
      <xdr:grpSpPr>
        <a:xfrm>
          <a:off x="31640318" y="613064"/>
          <a:ext cx="5204113" cy="961159"/>
          <a:chOff x="-258730" y="0"/>
          <a:chExt cx="3976769" cy="850265"/>
        </a:xfrm>
      </xdr:grpSpPr>
      <xdr:pic>
        <xdr:nvPicPr>
          <xdr:cNvPr id="5" name="Imagen 4" descr="Un dibujo con letras&#10;&#10;Descripción generada automáticamente con confianza media">
            <a:extLst>
              <a:ext uri="{FF2B5EF4-FFF2-40B4-BE49-F238E27FC236}">
                <a16:creationId xmlns:a16="http://schemas.microsoft.com/office/drawing/2014/main" id="{7984518A-99B2-7757-0D95-FD1DA324698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0518"/>
          <a:stretch/>
        </xdr:blipFill>
        <xdr:spPr bwMode="auto">
          <a:xfrm>
            <a:off x="2441054" y="0"/>
            <a:ext cx="1276985" cy="850265"/>
          </a:xfrm>
          <a:prstGeom prst="rect">
            <a:avLst/>
          </a:prstGeom>
          <a:noFill/>
          <a:ln>
            <a:noFill/>
          </a:ln>
          <a:extLst>
            <a:ext uri="{53640926-AAD7-44D8-BBD7-CCE9431645EC}">
              <a14:shadowObscured xmlns:a14="http://schemas.microsoft.com/office/drawing/2010/main"/>
            </a:ext>
          </a:extLst>
        </xdr:spPr>
      </xdr:pic>
      <xdr:sp macro="" textlink="">
        <xdr:nvSpPr>
          <xdr:cNvPr id="6" name="Cuadro de texto 2">
            <a:extLst>
              <a:ext uri="{FF2B5EF4-FFF2-40B4-BE49-F238E27FC236}">
                <a16:creationId xmlns:a16="http://schemas.microsoft.com/office/drawing/2014/main" id="{D2EF0C42-AD23-6B7D-CF15-BE930B4559CC}"/>
              </a:ext>
            </a:extLst>
          </xdr:cNvPr>
          <xdr:cNvSpPr txBox="1">
            <a:spLocks noChangeArrowheads="1"/>
          </xdr:cNvSpPr>
        </xdr:nvSpPr>
        <xdr:spPr bwMode="auto">
          <a:xfrm>
            <a:off x="-258730" y="262393"/>
            <a:ext cx="2739040" cy="230738"/>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nSpc>
                <a:spcPct val="107000"/>
              </a:lnSpc>
              <a:spcAft>
                <a:spcPts val="800"/>
              </a:spcAft>
            </a:pPr>
            <a:r>
              <a:rPr lang="es-MX" sz="1700" b="1">
                <a:solidFill>
                  <a:srgbClr val="767171"/>
                </a:solidFill>
                <a:effectLst/>
                <a:latin typeface="Calibri" panose="020F0502020204030204" pitchFamily="34" charset="0"/>
                <a:ea typeface="Calibri" panose="020F0502020204030204" pitchFamily="34" charset="0"/>
                <a:cs typeface="Times New Roman" panose="02020603050405020304" pitchFamily="18" charset="0"/>
              </a:rPr>
              <a:t>SECRETARÍA DEL MEDIO AMBIENTE</a:t>
            </a:r>
            <a:endParaRPr lang="es-MX" sz="17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30480</xdr:colOff>
      <xdr:row>0</xdr:row>
      <xdr:rowOff>22860</xdr:rowOff>
    </xdr:from>
    <xdr:to>
      <xdr:col>2</xdr:col>
      <xdr:colOff>144780</xdr:colOff>
      <xdr:row>1</xdr:row>
      <xdr:rowOff>266700</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30480" y="22860"/>
          <a:ext cx="1666875" cy="567690"/>
        </a:xfrm>
        <a:prstGeom prst="rect">
          <a:avLst/>
        </a:prstGeom>
      </xdr:spPr>
    </xdr:pic>
    <xdr:clientData/>
  </xdr:twoCellAnchor>
  <xdr:twoCellAnchor editAs="oneCell">
    <xdr:from>
      <xdr:col>2</xdr:col>
      <xdr:colOff>4640580</xdr:colOff>
      <xdr:row>0</xdr:row>
      <xdr:rowOff>38100</xdr:rowOff>
    </xdr:from>
    <xdr:to>
      <xdr:col>3</xdr:col>
      <xdr:colOff>1661160</xdr:colOff>
      <xdr:row>1</xdr:row>
      <xdr:rowOff>266363</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6193155" y="38100"/>
          <a:ext cx="1773555" cy="5521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LEY\ram&#243;n%20_2013\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LEY\ram&#243;n%20_2013\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3">
    <tabColor rgb="FF92D050"/>
    <pageSetUpPr fitToPage="1"/>
  </sheetPr>
  <dimension ref="A1:AI42"/>
  <sheetViews>
    <sheetView showGridLines="0" tabSelected="1" topLeftCell="B25" zoomScale="55" zoomScaleNormal="55" zoomScaleSheetLayoutView="50" workbookViewId="0">
      <selection activeCell="R57" sqref="R57"/>
    </sheetView>
  </sheetViews>
  <sheetFormatPr baseColWidth="10" defaultColWidth="11.42578125" defaultRowHeight="13.5" x14ac:dyDescent="0.25"/>
  <cols>
    <col min="1" max="1" width="15.85546875" style="4" hidden="1" customWidth="1"/>
    <col min="2" max="2" width="4.28515625" style="139" customWidth="1"/>
    <col min="3" max="3" width="3.85546875" style="4" customWidth="1"/>
    <col min="4" max="4" width="22.140625" style="116" customWidth="1"/>
    <col min="5" max="5" width="19.5703125" style="116" customWidth="1"/>
    <col min="6" max="6" width="20.85546875" style="116" customWidth="1"/>
    <col min="7" max="12" width="14.85546875" style="116" customWidth="1"/>
    <col min="13" max="14" width="10.7109375" style="116" customWidth="1"/>
    <col min="15" max="15" width="26.5703125" style="116" customWidth="1"/>
    <col min="16" max="16" width="17.85546875" style="116" customWidth="1"/>
    <col min="17" max="17" width="22.28515625" style="116" customWidth="1"/>
    <col min="18" max="18" width="27.42578125" style="116" customWidth="1"/>
    <col min="19" max="22" width="32.85546875" style="116" customWidth="1"/>
    <col min="23" max="23" width="36.7109375" style="116" customWidth="1"/>
    <col min="24" max="24" width="25.28515625" style="116" customWidth="1"/>
    <col min="25" max="25" width="16.5703125" style="116" customWidth="1"/>
    <col min="26" max="26" width="16.42578125" style="4" customWidth="1"/>
    <col min="27" max="27" width="23.7109375" style="4" customWidth="1"/>
    <col min="28" max="28" width="31.5703125" style="4" customWidth="1"/>
    <col min="29" max="29" width="3.28515625" style="4" customWidth="1"/>
    <col min="30" max="30" width="25.7109375" style="4" hidden="1" customWidth="1"/>
    <col min="31" max="32" width="11.42578125" style="4"/>
    <col min="33" max="33" width="49.140625" style="4" customWidth="1"/>
    <col min="34" max="16384" width="11.42578125" style="4"/>
  </cols>
  <sheetData>
    <row r="1" spans="1:33" ht="14.25" thickBot="1" x14ac:dyDescent="0.3"/>
    <row r="2" spans="1:33" x14ac:dyDescent="0.25">
      <c r="C2" s="117"/>
      <c r="D2" s="119"/>
      <c r="E2" s="119"/>
      <c r="F2" s="119"/>
      <c r="G2" s="119"/>
      <c r="H2" s="119"/>
      <c r="I2" s="119"/>
      <c r="J2" s="119"/>
      <c r="K2" s="119"/>
      <c r="L2" s="119"/>
      <c r="M2" s="119"/>
      <c r="N2" s="119"/>
      <c r="O2" s="119"/>
      <c r="P2" s="119"/>
      <c r="Q2" s="119"/>
      <c r="R2" s="119"/>
      <c r="S2" s="119"/>
      <c r="T2" s="119"/>
      <c r="U2" s="119"/>
      <c r="V2" s="119"/>
      <c r="W2" s="119"/>
      <c r="X2" s="119"/>
      <c r="Y2" s="119"/>
      <c r="Z2" s="118"/>
      <c r="AA2" s="118"/>
      <c r="AB2" s="118"/>
      <c r="AC2" s="120"/>
    </row>
    <row r="3" spans="1:33" s="123" customFormat="1" ht="33.75" customHeight="1" x14ac:dyDescent="0.2">
      <c r="B3" s="140"/>
      <c r="C3" s="121"/>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122"/>
    </row>
    <row r="4" spans="1:33" s="123" customFormat="1" ht="33.75" customHeight="1" x14ac:dyDescent="0.2">
      <c r="B4" s="140"/>
      <c r="C4" s="121"/>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122"/>
    </row>
    <row r="5" spans="1:33" s="123" customFormat="1" ht="33.75" customHeight="1" x14ac:dyDescent="0.2">
      <c r="B5" s="140"/>
      <c r="C5" s="121"/>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122"/>
    </row>
    <row r="6" spans="1:33" s="123" customFormat="1" ht="32.25" customHeight="1" x14ac:dyDescent="0.2">
      <c r="B6" s="140"/>
      <c r="C6" s="121"/>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122"/>
    </row>
    <row r="7" spans="1:33" s="1" customFormat="1" ht="28.5" customHeight="1" x14ac:dyDescent="0.2">
      <c r="B7" s="141"/>
      <c r="C7" s="124"/>
      <c r="D7" s="240" t="s">
        <v>3814</v>
      </c>
      <c r="E7" s="241"/>
      <c r="F7" s="241"/>
      <c r="G7" s="241"/>
      <c r="H7" s="241"/>
      <c r="I7" s="241"/>
      <c r="J7" s="241"/>
      <c r="K7" s="241"/>
      <c r="L7" s="241"/>
      <c r="M7" s="241"/>
      <c r="N7" s="241"/>
      <c r="O7" s="241"/>
      <c r="P7" s="241"/>
      <c r="Q7" s="241"/>
      <c r="R7" s="241"/>
      <c r="S7" s="241"/>
      <c r="T7" s="241"/>
      <c r="U7" s="241"/>
      <c r="V7" s="241"/>
      <c r="W7" s="241"/>
      <c r="X7" s="241"/>
      <c r="Y7" s="241"/>
      <c r="Z7" s="241"/>
      <c r="AA7" s="241"/>
      <c r="AB7" s="242"/>
      <c r="AC7" s="125"/>
      <c r="AF7" s="150"/>
    </row>
    <row r="8" spans="1:33" s="2" customFormat="1" ht="35.25" customHeight="1" x14ac:dyDescent="0.25">
      <c r="B8" s="142"/>
      <c r="C8" s="126"/>
      <c r="D8" s="247" t="s">
        <v>3826</v>
      </c>
      <c r="E8" s="248"/>
      <c r="F8" s="248"/>
      <c r="G8" s="248"/>
      <c r="H8" s="248"/>
      <c r="I8" s="248"/>
      <c r="J8" s="248"/>
      <c r="K8" s="248"/>
      <c r="L8" s="248"/>
      <c r="M8" s="243" t="s">
        <v>3827</v>
      </c>
      <c r="N8" s="243"/>
      <c r="O8" s="243"/>
      <c r="P8" s="243"/>
      <c r="Q8" s="243"/>
      <c r="R8" s="243"/>
      <c r="S8" s="243"/>
      <c r="T8" s="243"/>
      <c r="U8" s="243"/>
      <c r="V8" s="243"/>
      <c r="W8" s="243"/>
      <c r="X8" s="243"/>
      <c r="Y8" s="243"/>
      <c r="Z8" s="243"/>
      <c r="AA8" s="243"/>
      <c r="AB8" s="244"/>
      <c r="AC8" s="127"/>
      <c r="AF8" s="150"/>
    </row>
    <row r="9" spans="1:33" s="2" customFormat="1" ht="26.25" customHeight="1" x14ac:dyDescent="0.25">
      <c r="B9" s="142"/>
      <c r="C9" s="126"/>
      <c r="D9" s="249"/>
      <c r="E9" s="250"/>
      <c r="F9" s="250"/>
      <c r="G9" s="250"/>
      <c r="H9" s="250"/>
      <c r="I9" s="250"/>
      <c r="J9" s="250"/>
      <c r="K9" s="250"/>
      <c r="L9" s="250"/>
      <c r="M9" s="245" t="str">
        <f>IFERROR(VLOOKUP(D9,'Cat URG 2021'!A:B,2,FALSE)," ")</f>
        <v xml:space="preserve"> </v>
      </c>
      <c r="N9" s="245"/>
      <c r="O9" s="245"/>
      <c r="P9" s="245"/>
      <c r="Q9" s="245"/>
      <c r="R9" s="245"/>
      <c r="S9" s="245"/>
      <c r="T9" s="245"/>
      <c r="U9" s="245"/>
      <c r="V9" s="245"/>
      <c r="W9" s="245"/>
      <c r="X9" s="245"/>
      <c r="Y9" s="245"/>
      <c r="Z9" s="245"/>
      <c r="AA9" s="245"/>
      <c r="AB9" s="246"/>
      <c r="AC9" s="127"/>
      <c r="AF9" s="151"/>
    </row>
    <row r="10" spans="1:33" s="2" customFormat="1" ht="98.25" customHeight="1" x14ac:dyDescent="0.25">
      <c r="B10" s="142"/>
      <c r="C10" s="126"/>
      <c r="D10" s="251" t="s">
        <v>4662</v>
      </c>
      <c r="E10" s="243"/>
      <c r="F10" s="243"/>
      <c r="G10" s="243"/>
      <c r="H10" s="243"/>
      <c r="I10" s="243"/>
      <c r="J10" s="243"/>
      <c r="K10" s="243"/>
      <c r="L10" s="243"/>
      <c r="M10" s="252"/>
      <c r="N10" s="252"/>
      <c r="O10" s="252"/>
      <c r="P10" s="252"/>
      <c r="Q10" s="252"/>
      <c r="R10" s="252"/>
      <c r="S10" s="252"/>
      <c r="T10" s="252"/>
      <c r="U10" s="252"/>
      <c r="V10" s="252"/>
      <c r="W10" s="252"/>
      <c r="X10" s="252"/>
      <c r="Y10" s="252"/>
      <c r="Z10" s="252"/>
      <c r="AA10" s="252"/>
      <c r="AB10" s="253"/>
      <c r="AC10" s="127"/>
      <c r="AF10" s="150"/>
    </row>
    <row r="11" spans="1:33" ht="21" customHeight="1" x14ac:dyDescent="0.25">
      <c r="C11" s="128"/>
      <c r="D11" s="254" t="s">
        <v>4665</v>
      </c>
      <c r="E11" s="254"/>
      <c r="F11" s="254"/>
      <c r="G11" s="254"/>
      <c r="H11" s="254"/>
      <c r="I11" s="254"/>
      <c r="J11" s="254"/>
      <c r="K11" s="254"/>
      <c r="L11" s="254"/>
      <c r="M11" s="254"/>
      <c r="N11" s="254"/>
      <c r="O11" s="254"/>
      <c r="P11" s="254"/>
      <c r="Q11" s="254"/>
      <c r="R11" s="254"/>
      <c r="S11" s="254" t="s">
        <v>4666</v>
      </c>
      <c r="T11" s="254"/>
      <c r="U11" s="254"/>
      <c r="V11" s="254"/>
      <c r="W11" s="254"/>
      <c r="X11" s="254"/>
      <c r="Y11" s="254"/>
      <c r="Z11" s="254"/>
      <c r="AA11" s="254"/>
      <c r="AB11" s="255"/>
      <c r="AC11" s="129"/>
      <c r="AF11" s="150"/>
    </row>
    <row r="12" spans="1:33" ht="66" customHeight="1" x14ac:dyDescent="0.25">
      <c r="C12" s="128"/>
      <c r="D12" s="278" t="s">
        <v>4667</v>
      </c>
      <c r="E12" s="279"/>
      <c r="F12" s="280"/>
      <c r="G12" s="260" t="s">
        <v>4668</v>
      </c>
      <c r="H12" s="261"/>
      <c r="I12" s="261"/>
      <c r="J12" s="261"/>
      <c r="K12" s="261"/>
      <c r="L12" s="261"/>
      <c r="M12" s="261"/>
      <c r="N12" s="261"/>
      <c r="O12" s="261"/>
      <c r="P12" s="261"/>
      <c r="Q12" s="261"/>
      <c r="R12" s="262"/>
      <c r="S12" s="256" t="s">
        <v>4663</v>
      </c>
      <c r="T12" s="256" t="s">
        <v>5203</v>
      </c>
      <c r="U12" s="258" t="s">
        <v>5204</v>
      </c>
      <c r="V12" s="256" t="s">
        <v>5205</v>
      </c>
      <c r="W12" s="256" t="s">
        <v>5206</v>
      </c>
      <c r="X12" s="256" t="s">
        <v>5207</v>
      </c>
      <c r="Y12" s="256" t="s">
        <v>3828</v>
      </c>
      <c r="Z12" s="258" t="s">
        <v>3829</v>
      </c>
      <c r="AA12" s="256" t="s">
        <v>3830</v>
      </c>
      <c r="AB12" s="256" t="s">
        <v>3831</v>
      </c>
      <c r="AC12" s="129"/>
      <c r="AF12" s="150"/>
    </row>
    <row r="13" spans="1:33" s="88" customFormat="1" ht="99.75" customHeight="1" x14ac:dyDescent="0.25">
      <c r="B13" s="156"/>
      <c r="C13" s="216"/>
      <c r="D13" s="281"/>
      <c r="E13" s="282"/>
      <c r="F13" s="283"/>
      <c r="G13" s="179" t="s">
        <v>4669</v>
      </c>
      <c r="H13" s="179" t="s">
        <v>4677</v>
      </c>
      <c r="I13" s="179" t="s">
        <v>4676</v>
      </c>
      <c r="J13" s="178" t="s">
        <v>4670</v>
      </c>
      <c r="K13" s="178" t="s">
        <v>4671</v>
      </c>
      <c r="L13" s="178" t="s">
        <v>4678</v>
      </c>
      <c r="M13" s="178" t="s">
        <v>4672</v>
      </c>
      <c r="N13" s="179" t="s">
        <v>4673</v>
      </c>
      <c r="O13" s="251" t="s">
        <v>4674</v>
      </c>
      <c r="P13" s="243"/>
      <c r="Q13" s="244"/>
      <c r="R13" s="179" t="s">
        <v>4675</v>
      </c>
      <c r="S13" s="257"/>
      <c r="T13" s="257"/>
      <c r="U13" s="259"/>
      <c r="V13" s="257"/>
      <c r="W13" s="257"/>
      <c r="X13" s="257"/>
      <c r="Y13" s="257"/>
      <c r="Z13" s="259"/>
      <c r="AA13" s="257"/>
      <c r="AB13" s="257"/>
      <c r="AC13" s="144"/>
      <c r="AF13" s="150"/>
    </row>
    <row r="14" spans="1:33" s="88" customFormat="1" ht="87" customHeight="1" x14ac:dyDescent="0.25">
      <c r="A14" s="88" t="str">
        <f>$D$9&amp;AD14</f>
        <v>_1</v>
      </c>
      <c r="B14"/>
      <c r="C14" s="217"/>
      <c r="D14" s="274" t="str">
        <f>IFERROR(VLOOKUP(A14,Prepp!C:H,5,FALSE),"")</f>
        <v/>
      </c>
      <c r="E14" s="275"/>
      <c r="F14" s="276"/>
      <c r="G14" s="218" t="str">
        <f>IFERROR(VLOOKUP(CONCATENATE(D$9,N14),Ejes!I:P,2,FALSE)," ")</f>
        <v xml:space="preserve"> </v>
      </c>
      <c r="H14" s="218" t="str">
        <f>IFERROR(VLOOKUP(CONCATENATE(D$9,N14),Ejes!I:P,4,FALSE)," ")</f>
        <v xml:space="preserve"> </v>
      </c>
      <c r="I14" s="218" t="str">
        <f>IFERROR(VLOOKUP(CONCATENATE(D$9,N14),Ejes!I:P,6,FALSE)," ")</f>
        <v xml:space="preserve"> </v>
      </c>
      <c r="J14" s="218" t="str">
        <f>IFERROR(VLOOKUP(CONCATENATE(D$9,N14),Ejes!I:V,8,FALSE)," ")</f>
        <v xml:space="preserve"> </v>
      </c>
      <c r="K14" s="218" t="str">
        <f>IFERROR(VLOOKUP(CONCATENATE(D$9,N14),Ejes!I:V,10,FALSE)," ")</f>
        <v xml:space="preserve"> </v>
      </c>
      <c r="L14" s="218" t="str">
        <f>IFERROR(VLOOKUP(CONCATENATE(D$9,N14),Ejes!I:V,12,FALSE)," ")</f>
        <v xml:space="preserve"> </v>
      </c>
      <c r="M14" s="218" t="str">
        <f>IFERROR(VLOOKUP(CONCATENATE(D$9,N14),Ejes!I:V,14,FALSE)," ")</f>
        <v xml:space="preserve"> </v>
      </c>
      <c r="N14" s="176" t="str">
        <f>IFERROR(VLOOKUP(A14,Prepp!C:H,6,FALSE),"")</f>
        <v/>
      </c>
      <c r="O14" s="271" t="str">
        <f>IFERROR(VLOOKUP(N14,'Clas. PP 2021'!A:C,3,FALSE)," ")</f>
        <v xml:space="preserve"> </v>
      </c>
      <c r="P14" s="272"/>
      <c r="Q14" s="273"/>
      <c r="R14" s="219"/>
      <c r="S14" s="220"/>
      <c r="T14" s="220"/>
      <c r="U14" s="220"/>
      <c r="V14" s="220"/>
      <c r="W14" s="220"/>
      <c r="X14" s="175" t="str">
        <f>IFERROR(VLOOKUP(CONCATENATE(D$9,N14),Ejes!I:Z,18,FALSE)," ")</f>
        <v xml:space="preserve"> </v>
      </c>
      <c r="Y14" s="220"/>
      <c r="Z14" s="220"/>
      <c r="AA14" s="222"/>
      <c r="AB14" s="221" t="str">
        <f t="shared" ref="AB14" si="0">IFERROR((AA14)/R14, " ")</f>
        <v xml:space="preserve"> </v>
      </c>
      <c r="AC14" s="144"/>
      <c r="AD14" s="88" t="s">
        <v>5626</v>
      </c>
    </row>
    <row r="15" spans="1:33" s="89" customFormat="1" ht="48" customHeight="1" x14ac:dyDescent="0.25">
      <c r="A15" s="88" t="str">
        <f t="shared" ref="A15:A28" si="1">$D$9&amp;AD15</f>
        <v>_2</v>
      </c>
      <c r="B15"/>
      <c r="C15" s="217"/>
      <c r="D15" s="274" t="str">
        <f>IFERROR(VLOOKUP(A15,Prepp!C:H,5,FALSE),"")</f>
        <v/>
      </c>
      <c r="E15" s="275"/>
      <c r="F15" s="276"/>
      <c r="G15" s="218" t="str">
        <f>IFERROR(VLOOKUP(CONCATENATE(D$9,N15),Ejes!I:P,2,FALSE)," ")</f>
        <v xml:space="preserve"> </v>
      </c>
      <c r="H15" s="218" t="str">
        <f>IFERROR(VLOOKUP(CONCATENATE(D$9,N15),Ejes!I:P,4,FALSE)," ")</f>
        <v xml:space="preserve"> </v>
      </c>
      <c r="I15" s="218" t="str">
        <f>IFERROR(VLOOKUP(CONCATENATE(D$9,N15),Ejes!I:P,6,FALSE)," ")</f>
        <v xml:space="preserve"> </v>
      </c>
      <c r="J15" s="218" t="str">
        <f>IFERROR(VLOOKUP(CONCATENATE(D$9,N15),Ejes!I:V,8,FALSE)," ")</f>
        <v xml:space="preserve"> </v>
      </c>
      <c r="K15" s="218" t="str">
        <f>IFERROR(VLOOKUP(CONCATENATE(D$9,N15),Ejes!I:V,10,FALSE)," ")</f>
        <v xml:space="preserve"> </v>
      </c>
      <c r="L15" s="218" t="str">
        <f>IFERROR(VLOOKUP(CONCATENATE(D$9,N15),Ejes!I:V,12,FALSE)," ")</f>
        <v xml:space="preserve"> </v>
      </c>
      <c r="M15" s="218" t="str">
        <f>IFERROR(VLOOKUP(CONCATENATE(D$9,N15),Ejes!I:V,14,FALSE)," ")</f>
        <v xml:space="preserve"> </v>
      </c>
      <c r="N15" s="176" t="str">
        <f>IFERROR(VLOOKUP(A15,Prepp!C:H,6,FALSE),"")</f>
        <v/>
      </c>
      <c r="O15" s="271" t="str">
        <f>IFERROR(VLOOKUP(N15,'Clas. PP 2021'!A:C,3,FALSE)," ")</f>
        <v xml:space="preserve"> </v>
      </c>
      <c r="P15" s="272"/>
      <c r="Q15" s="273"/>
      <c r="R15" s="219"/>
      <c r="S15" s="220"/>
      <c r="T15" s="220"/>
      <c r="U15" s="220"/>
      <c r="V15" s="220"/>
      <c r="W15" s="220"/>
      <c r="X15" s="175" t="str">
        <f>IFERROR(VLOOKUP(CONCATENATE(D$9,N15),Ejes!I:Z,18,FALSE)," ")</f>
        <v xml:space="preserve"> </v>
      </c>
      <c r="Y15" s="220"/>
      <c r="Z15" s="220"/>
      <c r="AA15" s="222"/>
      <c r="AB15" s="221" t="str">
        <f t="shared" ref="AB15:AB28" si="2">IFERROR((AA15)/R15, " ")</f>
        <v xml:space="preserve"> </v>
      </c>
      <c r="AC15" s="145"/>
      <c r="AD15" s="89" t="s">
        <v>5627</v>
      </c>
      <c r="AG15" s="146"/>
    </row>
    <row r="16" spans="1:33" s="88" customFormat="1" ht="34.5" customHeight="1" x14ac:dyDescent="0.25">
      <c r="A16" s="88" t="str">
        <f t="shared" si="1"/>
        <v>_3</v>
      </c>
      <c r="B16"/>
      <c r="C16" s="217"/>
      <c r="D16" s="274" t="str">
        <f>IFERROR(VLOOKUP(A16,Prepp!C:H,5,FALSE),"")</f>
        <v/>
      </c>
      <c r="E16" s="275"/>
      <c r="F16" s="276"/>
      <c r="G16" s="218" t="str">
        <f>IFERROR(VLOOKUP(CONCATENATE(D$9,N16),Ejes!I:P,2,FALSE)," ")</f>
        <v xml:space="preserve"> </v>
      </c>
      <c r="H16" s="218" t="str">
        <f>IFERROR(VLOOKUP(CONCATENATE(D$9,N16),Ejes!I:P,4,FALSE)," ")</f>
        <v xml:space="preserve"> </v>
      </c>
      <c r="I16" s="218" t="str">
        <f>IFERROR(VLOOKUP(CONCATENATE(D$9,N16),Ejes!I:P,6,FALSE)," ")</f>
        <v xml:space="preserve"> </v>
      </c>
      <c r="J16" s="218" t="str">
        <f>IFERROR(VLOOKUP(CONCATENATE(D$9,N16),Ejes!I:V,8,FALSE)," ")</f>
        <v xml:space="preserve"> </v>
      </c>
      <c r="K16" s="218" t="str">
        <f>IFERROR(VLOOKUP(CONCATENATE(D$9,N16),Ejes!I:V,10,FALSE)," ")</f>
        <v xml:space="preserve"> </v>
      </c>
      <c r="L16" s="218" t="str">
        <f>IFERROR(VLOOKUP(CONCATENATE(D$9,N16),Ejes!I:V,12,FALSE)," ")</f>
        <v xml:space="preserve"> </v>
      </c>
      <c r="M16" s="218" t="str">
        <f>IFERROR(VLOOKUP(CONCATENATE(D$9,N16),Ejes!I:V,14,FALSE)," ")</f>
        <v xml:space="preserve"> </v>
      </c>
      <c r="N16" s="176" t="str">
        <f>IFERROR(VLOOKUP(A16,Prepp!C:H,6,FALSE),"")</f>
        <v/>
      </c>
      <c r="O16" s="271" t="str">
        <f>IFERROR(VLOOKUP(N16,'Clas. PP 2021'!A:C,3,FALSE)," ")</f>
        <v xml:space="preserve"> </v>
      </c>
      <c r="P16" s="272"/>
      <c r="Q16" s="273"/>
      <c r="R16" s="219"/>
      <c r="S16" s="220"/>
      <c r="T16" s="220"/>
      <c r="U16" s="220"/>
      <c r="V16" s="220"/>
      <c r="W16" s="220"/>
      <c r="X16" s="175" t="str">
        <f>IFERROR(VLOOKUP(CONCATENATE(D$9,N16),Ejes!I:Z,18,FALSE)," ")</f>
        <v xml:space="preserve"> </v>
      </c>
      <c r="Y16" s="220"/>
      <c r="Z16" s="220"/>
      <c r="AA16" s="222"/>
      <c r="AB16" s="221" t="str">
        <f t="shared" si="2"/>
        <v xml:space="preserve"> </v>
      </c>
      <c r="AC16" s="144"/>
      <c r="AD16" s="88" t="s">
        <v>5629</v>
      </c>
      <c r="AG16" s="146"/>
    </row>
    <row r="17" spans="1:34" s="88" customFormat="1" ht="50.25" customHeight="1" x14ac:dyDescent="0.25">
      <c r="A17" s="88" t="str">
        <f t="shared" si="1"/>
        <v>_4</v>
      </c>
      <c r="B17"/>
      <c r="C17" s="217"/>
      <c r="D17" s="274" t="str">
        <f>IFERROR(VLOOKUP(A17,Prepp!C:H,5,FALSE),"")</f>
        <v/>
      </c>
      <c r="E17" s="275"/>
      <c r="F17" s="276"/>
      <c r="G17" s="218" t="str">
        <f>IFERROR(VLOOKUP(CONCATENATE(D$9,N17),Ejes!I:P,2,FALSE)," ")</f>
        <v xml:space="preserve"> </v>
      </c>
      <c r="H17" s="218" t="str">
        <f>IFERROR(VLOOKUP(CONCATENATE(D$9,N17),Ejes!I:P,4,FALSE)," ")</f>
        <v xml:space="preserve"> </v>
      </c>
      <c r="I17" s="218" t="str">
        <f>IFERROR(VLOOKUP(CONCATENATE(D$9,N17),Ejes!I:P,6,FALSE)," ")</f>
        <v xml:space="preserve"> </v>
      </c>
      <c r="J17" s="218" t="str">
        <f>IFERROR(VLOOKUP(CONCATENATE(D$9,N17),Ejes!I:V,8,FALSE)," ")</f>
        <v xml:space="preserve"> </v>
      </c>
      <c r="K17" s="218" t="str">
        <f>IFERROR(VLOOKUP(CONCATENATE(D$9,N17),Ejes!I:V,10,FALSE)," ")</f>
        <v xml:space="preserve"> </v>
      </c>
      <c r="L17" s="218" t="str">
        <f>IFERROR(VLOOKUP(CONCATENATE(D$9,N17),Ejes!I:V,12,FALSE)," ")</f>
        <v xml:space="preserve"> </v>
      </c>
      <c r="M17" s="218" t="str">
        <f>IFERROR(VLOOKUP(CONCATENATE(D$9,N17),Ejes!I:V,14,FALSE)," ")</f>
        <v xml:space="preserve"> </v>
      </c>
      <c r="N17" s="176" t="str">
        <f>IFERROR(VLOOKUP(A17,Prepp!C:H,6,FALSE),"")</f>
        <v/>
      </c>
      <c r="O17" s="271" t="str">
        <f>IFERROR(VLOOKUP(N17,'Clas. PP 2021'!A:C,3,FALSE)," ")</f>
        <v xml:space="preserve"> </v>
      </c>
      <c r="P17" s="272"/>
      <c r="Q17" s="273"/>
      <c r="R17" s="219"/>
      <c r="S17" s="220"/>
      <c r="T17" s="220"/>
      <c r="U17" s="220"/>
      <c r="V17" s="220"/>
      <c r="W17" s="220"/>
      <c r="X17" s="175" t="str">
        <f>IFERROR(VLOOKUP(CONCATENATE(D$9,N17),Ejes!I:Z,18,FALSE)," ")</f>
        <v xml:space="preserve"> </v>
      </c>
      <c r="Y17" s="220"/>
      <c r="Z17" s="220"/>
      <c r="AA17" s="222"/>
      <c r="AB17" s="221" t="str">
        <f t="shared" si="2"/>
        <v xml:space="preserve"> </v>
      </c>
      <c r="AC17" s="144"/>
      <c r="AD17" s="89" t="s">
        <v>5630</v>
      </c>
      <c r="AG17" s="146"/>
    </row>
    <row r="18" spans="1:34" s="88" customFormat="1" ht="54.75" customHeight="1" x14ac:dyDescent="0.25">
      <c r="A18" s="88" t="str">
        <f t="shared" si="1"/>
        <v>_5</v>
      </c>
      <c r="B18"/>
      <c r="C18" s="217"/>
      <c r="D18" s="274" t="str">
        <f>IFERROR(VLOOKUP(A18,Prepp!C:H,5,FALSE),"")</f>
        <v/>
      </c>
      <c r="E18" s="275"/>
      <c r="F18" s="276"/>
      <c r="G18" s="218" t="str">
        <f>IFERROR(VLOOKUP(CONCATENATE(D$9,N18),Ejes!I:P,2,FALSE)," ")</f>
        <v xml:space="preserve"> </v>
      </c>
      <c r="H18" s="218" t="str">
        <f>IFERROR(VLOOKUP(CONCATENATE(D$9,N18),Ejes!I:P,4,FALSE)," ")</f>
        <v xml:space="preserve"> </v>
      </c>
      <c r="I18" s="218" t="str">
        <f>IFERROR(VLOOKUP(CONCATENATE(D$9,N18),Ejes!I:P,6,FALSE)," ")</f>
        <v xml:space="preserve"> </v>
      </c>
      <c r="J18" s="218" t="str">
        <f>IFERROR(VLOOKUP(CONCATENATE(D$9,N18),Ejes!I:V,8,FALSE)," ")</f>
        <v xml:space="preserve"> </v>
      </c>
      <c r="K18" s="218" t="str">
        <f>IFERROR(VLOOKUP(CONCATENATE(D$9,N18),Ejes!I:V,10,FALSE)," ")</f>
        <v xml:space="preserve"> </v>
      </c>
      <c r="L18" s="218" t="str">
        <f>IFERROR(VLOOKUP(CONCATENATE(D$9,N18),Ejes!I:V,12,FALSE)," ")</f>
        <v xml:space="preserve"> </v>
      </c>
      <c r="M18" s="218" t="str">
        <f>IFERROR(VLOOKUP(CONCATENATE(D$9,N18),Ejes!I:V,14,FALSE)," ")</f>
        <v xml:space="preserve"> </v>
      </c>
      <c r="N18" s="176" t="str">
        <f>IFERROR(VLOOKUP(A18,Prepp!C:H,6,FALSE),"")</f>
        <v/>
      </c>
      <c r="O18" s="271" t="str">
        <f>IFERROR(VLOOKUP(N18,'Clas. PP 2021'!A:C,3,FALSE)," ")</f>
        <v xml:space="preserve"> </v>
      </c>
      <c r="P18" s="272"/>
      <c r="Q18" s="273"/>
      <c r="R18" s="219"/>
      <c r="S18" s="220"/>
      <c r="T18" s="220"/>
      <c r="U18" s="220"/>
      <c r="V18" s="220"/>
      <c r="W18" s="220"/>
      <c r="X18" s="175" t="str">
        <f>IFERROR(VLOOKUP(CONCATENATE(D$9,N18),Ejes!I:Z,18,FALSE)," ")</f>
        <v xml:space="preserve"> </v>
      </c>
      <c r="Y18" s="220"/>
      <c r="Z18" s="220"/>
      <c r="AA18" s="222"/>
      <c r="AB18" s="221" t="str">
        <f t="shared" si="2"/>
        <v xml:space="preserve"> </v>
      </c>
      <c r="AC18" s="144"/>
      <c r="AD18" s="88" t="s">
        <v>5631</v>
      </c>
      <c r="AG18" s="146"/>
    </row>
    <row r="19" spans="1:34" s="88" customFormat="1" ht="34.5" customHeight="1" x14ac:dyDescent="0.25">
      <c r="A19" s="88" t="str">
        <f t="shared" si="1"/>
        <v>_6</v>
      </c>
      <c r="B19"/>
      <c r="C19" s="217"/>
      <c r="D19" s="274" t="str">
        <f>IFERROR(VLOOKUP(A19,Prepp!C:H,5,FALSE),"")</f>
        <v/>
      </c>
      <c r="E19" s="275"/>
      <c r="F19" s="276"/>
      <c r="G19" s="218" t="str">
        <f>IFERROR(VLOOKUP(CONCATENATE(D$9,N19),Ejes!I:P,2,FALSE)," ")</f>
        <v xml:space="preserve"> </v>
      </c>
      <c r="H19" s="218" t="str">
        <f>IFERROR(VLOOKUP(CONCATENATE(D$9,N19),Ejes!I:P,4,FALSE)," ")</f>
        <v xml:space="preserve"> </v>
      </c>
      <c r="I19" s="218" t="str">
        <f>IFERROR(VLOOKUP(CONCATENATE(D$9,N19),Ejes!I:P,6,FALSE)," ")</f>
        <v xml:space="preserve"> </v>
      </c>
      <c r="J19" s="218" t="str">
        <f>IFERROR(VLOOKUP(CONCATENATE(D$9,N19),Ejes!I:V,8,FALSE)," ")</f>
        <v xml:space="preserve"> </v>
      </c>
      <c r="K19" s="218" t="str">
        <f>IFERROR(VLOOKUP(CONCATENATE(D$9,N19),Ejes!I:V,10,FALSE)," ")</f>
        <v xml:space="preserve"> </v>
      </c>
      <c r="L19" s="218" t="str">
        <f>IFERROR(VLOOKUP(CONCATENATE(D$9,N19),Ejes!I:V,12,FALSE)," ")</f>
        <v xml:space="preserve"> </v>
      </c>
      <c r="M19" s="218" t="str">
        <f>IFERROR(VLOOKUP(CONCATENATE(D$9,N19),Ejes!I:V,14,FALSE)," ")</f>
        <v xml:space="preserve"> </v>
      </c>
      <c r="N19" s="176" t="str">
        <f>IFERROR(VLOOKUP(A19,Prepp!C:H,6,FALSE),"")</f>
        <v/>
      </c>
      <c r="O19" s="271" t="str">
        <f>IFERROR(VLOOKUP(N19,'Clas. PP 2021'!A:C,3,FALSE)," ")</f>
        <v xml:space="preserve"> </v>
      </c>
      <c r="P19" s="272"/>
      <c r="Q19" s="273"/>
      <c r="R19" s="219"/>
      <c r="S19" s="220"/>
      <c r="T19" s="220"/>
      <c r="U19" s="220"/>
      <c r="V19" s="220"/>
      <c r="W19" s="220"/>
      <c r="X19" s="175" t="str">
        <f>IFERROR(VLOOKUP(CONCATENATE(D$9,N19),Ejes!I:Z,18,FALSE)," ")</f>
        <v xml:space="preserve"> </v>
      </c>
      <c r="Y19" s="220"/>
      <c r="Z19" s="220"/>
      <c r="AA19" s="222"/>
      <c r="AB19" s="221" t="str">
        <f t="shared" si="2"/>
        <v xml:space="preserve"> </v>
      </c>
      <c r="AC19" s="144"/>
      <c r="AD19" s="89" t="s">
        <v>5632</v>
      </c>
      <c r="AG19" s="146"/>
    </row>
    <row r="20" spans="1:34" s="88" customFormat="1" ht="34.5" customHeight="1" x14ac:dyDescent="0.25">
      <c r="A20" s="88" t="str">
        <f t="shared" si="1"/>
        <v>_7</v>
      </c>
      <c r="B20"/>
      <c r="C20" s="217"/>
      <c r="D20" s="274" t="str">
        <f>IFERROR(VLOOKUP(A20,Prepp!C:H,5,FALSE),"")</f>
        <v/>
      </c>
      <c r="E20" s="275"/>
      <c r="F20" s="276"/>
      <c r="G20" s="218" t="str">
        <f>IFERROR(VLOOKUP(CONCATENATE(D$9,N20),Ejes!I:P,2,FALSE)," ")</f>
        <v xml:space="preserve"> </v>
      </c>
      <c r="H20" s="218" t="str">
        <f>IFERROR(VLOOKUP(CONCATENATE(D$9,N20),Ejes!I:P,4,FALSE)," ")</f>
        <v xml:space="preserve"> </v>
      </c>
      <c r="I20" s="218" t="str">
        <f>IFERROR(VLOOKUP(CONCATENATE(D$9,N20),Ejes!I:P,6,FALSE)," ")</f>
        <v xml:space="preserve"> </v>
      </c>
      <c r="J20" s="218" t="str">
        <f>IFERROR(VLOOKUP(CONCATENATE(D$9,N20),Ejes!I:V,8,FALSE)," ")</f>
        <v xml:space="preserve"> </v>
      </c>
      <c r="K20" s="218" t="str">
        <f>IFERROR(VLOOKUP(CONCATENATE(D$9,N20),Ejes!I:V,10,FALSE)," ")</f>
        <v xml:space="preserve"> </v>
      </c>
      <c r="L20" s="218" t="str">
        <f>IFERROR(VLOOKUP(CONCATENATE(D$9,N20),Ejes!I:V,12,FALSE)," ")</f>
        <v xml:space="preserve"> </v>
      </c>
      <c r="M20" s="218" t="str">
        <f>IFERROR(VLOOKUP(CONCATENATE(D$9,N20),Ejes!I:V,14,FALSE)," ")</f>
        <v xml:space="preserve"> </v>
      </c>
      <c r="N20" s="176" t="str">
        <f>IFERROR(VLOOKUP(A20,Prepp!C:H,6,FALSE),"")</f>
        <v/>
      </c>
      <c r="O20" s="271" t="str">
        <f>IFERROR(VLOOKUP(N20,'Clas. PP 2021'!A:C,3,FALSE)," ")</f>
        <v xml:space="preserve"> </v>
      </c>
      <c r="P20" s="272"/>
      <c r="Q20" s="273"/>
      <c r="R20" s="219"/>
      <c r="S20" s="220"/>
      <c r="T20" s="220"/>
      <c r="U20" s="220"/>
      <c r="V20" s="220"/>
      <c r="W20" s="220"/>
      <c r="X20" s="175" t="str">
        <f>IFERROR(VLOOKUP(CONCATENATE(D$9,N20),Ejes!I:Z,18,FALSE)," ")</f>
        <v xml:space="preserve"> </v>
      </c>
      <c r="Y20" s="220"/>
      <c r="Z20" s="220"/>
      <c r="AA20" s="222"/>
      <c r="AB20" s="221" t="str">
        <f t="shared" si="2"/>
        <v xml:space="preserve"> </v>
      </c>
      <c r="AC20" s="144"/>
      <c r="AD20" s="88" t="s">
        <v>5633</v>
      </c>
      <c r="AG20" s="146"/>
    </row>
    <row r="21" spans="1:34" s="88" customFormat="1" ht="34.5" customHeight="1" x14ac:dyDescent="0.25">
      <c r="A21" s="88" t="str">
        <f t="shared" si="1"/>
        <v>_8</v>
      </c>
      <c r="B21" s="156"/>
      <c r="C21" s="215"/>
      <c r="D21" s="274" t="str">
        <f>IFERROR(VLOOKUP(A21,Prepp!C:H,5,FALSE),"")</f>
        <v/>
      </c>
      <c r="E21" s="275"/>
      <c r="F21" s="276"/>
      <c r="G21" s="218" t="str">
        <f>IFERROR(VLOOKUP(CONCATENATE(D$9,N21),Ejes!I:P,2,FALSE)," ")</f>
        <v xml:space="preserve"> </v>
      </c>
      <c r="H21" s="218" t="str">
        <f>IFERROR(VLOOKUP(CONCATENATE(D$9,N21),Ejes!I:P,4,FALSE)," ")</f>
        <v xml:space="preserve"> </v>
      </c>
      <c r="I21" s="218" t="str">
        <f>IFERROR(VLOOKUP(CONCATENATE(D$9,N21),Ejes!I:P,6,FALSE)," ")</f>
        <v xml:space="preserve"> </v>
      </c>
      <c r="J21" s="218" t="str">
        <f>IFERROR(VLOOKUP(CONCATENATE(D$9,N21),Ejes!I:V,8,FALSE)," ")</f>
        <v xml:space="preserve"> </v>
      </c>
      <c r="K21" s="218" t="str">
        <f>IFERROR(VLOOKUP(CONCATENATE(D$9,N21),Ejes!I:V,10,FALSE)," ")</f>
        <v xml:space="preserve"> </v>
      </c>
      <c r="L21" s="218" t="str">
        <f>IFERROR(VLOOKUP(CONCATENATE(D$9,N21),Ejes!I:V,12,FALSE)," ")</f>
        <v xml:space="preserve"> </v>
      </c>
      <c r="M21" s="218" t="str">
        <f>IFERROR(VLOOKUP(CONCATENATE(D$9,N21),Ejes!I:V,14,FALSE)," ")</f>
        <v xml:space="preserve"> </v>
      </c>
      <c r="N21" s="176" t="str">
        <f>IFERROR(VLOOKUP(A21,Prepp!C:H,6,FALSE),"")</f>
        <v/>
      </c>
      <c r="O21" s="271" t="str">
        <f>IFERROR(VLOOKUP(N21,'Clas. PP 2021'!A:C,3,FALSE)," ")</f>
        <v xml:space="preserve"> </v>
      </c>
      <c r="P21" s="272"/>
      <c r="Q21" s="273"/>
      <c r="R21" s="219"/>
      <c r="S21" s="220"/>
      <c r="T21" s="220"/>
      <c r="U21" s="220"/>
      <c r="V21" s="220"/>
      <c r="W21" s="220"/>
      <c r="X21" s="175" t="str">
        <f>IFERROR(VLOOKUP(CONCATENATE(D$9,N21),Ejes!I:Z,18,FALSE)," ")</f>
        <v xml:space="preserve"> </v>
      </c>
      <c r="Y21" s="220"/>
      <c r="Z21" s="220"/>
      <c r="AA21" s="222"/>
      <c r="AB21" s="221" t="str">
        <f t="shared" si="2"/>
        <v xml:space="preserve"> </v>
      </c>
      <c r="AC21" s="144"/>
      <c r="AD21" s="89" t="s">
        <v>5634</v>
      </c>
      <c r="AG21" s="146"/>
    </row>
    <row r="22" spans="1:34" s="88" customFormat="1" ht="34.5" customHeight="1" x14ac:dyDescent="0.25">
      <c r="A22" s="88" t="str">
        <f t="shared" si="1"/>
        <v>_9</v>
      </c>
      <c r="B22" s="156"/>
      <c r="C22" s="215"/>
      <c r="D22" s="274" t="str">
        <f>IFERROR(VLOOKUP(A22,Prepp!C:H,5,FALSE),"")</f>
        <v/>
      </c>
      <c r="E22" s="275"/>
      <c r="F22" s="276"/>
      <c r="G22" s="218" t="str">
        <f>IFERROR(VLOOKUP(CONCATENATE(D$9,N22),Ejes!I:P,2,FALSE)," ")</f>
        <v xml:space="preserve"> </v>
      </c>
      <c r="H22" s="218" t="str">
        <f>IFERROR(VLOOKUP(CONCATENATE(D$9,N22),Ejes!I:P,4,FALSE)," ")</f>
        <v xml:space="preserve"> </v>
      </c>
      <c r="I22" s="218" t="str">
        <f>IFERROR(VLOOKUP(CONCATENATE(D$9,N22),Ejes!I:P,6,FALSE)," ")</f>
        <v xml:space="preserve"> </v>
      </c>
      <c r="J22" s="218" t="str">
        <f>IFERROR(VLOOKUP(CONCATENATE(D$9,N22),Ejes!I:V,8,FALSE)," ")</f>
        <v xml:space="preserve"> </v>
      </c>
      <c r="K22" s="218" t="str">
        <f>IFERROR(VLOOKUP(CONCATENATE(D$9,N22),Ejes!I:V,10,FALSE)," ")</f>
        <v xml:space="preserve"> </v>
      </c>
      <c r="L22" s="218" t="str">
        <f>IFERROR(VLOOKUP(CONCATENATE(D$9,N22),Ejes!I:V,12,FALSE)," ")</f>
        <v xml:space="preserve"> </v>
      </c>
      <c r="M22" s="218" t="str">
        <f>IFERROR(VLOOKUP(CONCATENATE(D$9,N22),Ejes!I:V,14,FALSE)," ")</f>
        <v xml:space="preserve"> </v>
      </c>
      <c r="N22" s="176" t="str">
        <f>IFERROR(VLOOKUP(A22,Prepp!C:H,6,FALSE),"")</f>
        <v/>
      </c>
      <c r="O22" s="271" t="str">
        <f>IFERROR(VLOOKUP(N22,'Clas. PP 2021'!A:C,3,FALSE)," ")</f>
        <v xml:space="preserve"> </v>
      </c>
      <c r="P22" s="272"/>
      <c r="Q22" s="273"/>
      <c r="R22" s="219"/>
      <c r="S22" s="220"/>
      <c r="T22" s="220"/>
      <c r="U22" s="220"/>
      <c r="V22" s="220"/>
      <c r="W22" s="220"/>
      <c r="X22" s="175" t="str">
        <f>IFERROR(VLOOKUP(CONCATENATE(D$9,N22),Ejes!I:Z,18,FALSE)," ")</f>
        <v xml:space="preserve"> </v>
      </c>
      <c r="Y22" s="220"/>
      <c r="Z22" s="220"/>
      <c r="AA22" s="222"/>
      <c r="AB22" s="221" t="str">
        <f t="shared" si="2"/>
        <v xml:space="preserve"> </v>
      </c>
      <c r="AC22" s="144"/>
      <c r="AD22" s="88" t="s">
        <v>5635</v>
      </c>
      <c r="AG22" s="146"/>
    </row>
    <row r="23" spans="1:34" s="88" customFormat="1" ht="34.5" customHeight="1" x14ac:dyDescent="0.25">
      <c r="A23" s="88" t="str">
        <f t="shared" si="1"/>
        <v>_10</v>
      </c>
      <c r="B23" s="156"/>
      <c r="C23" s="215"/>
      <c r="D23" s="274" t="str">
        <f>IFERROR(VLOOKUP(A23,Prepp!C:H,5,FALSE),"")</f>
        <v/>
      </c>
      <c r="E23" s="275"/>
      <c r="F23" s="276"/>
      <c r="G23" s="218" t="str">
        <f>IFERROR(VLOOKUP(CONCATENATE(D$9,N23),Ejes!I:P,2,FALSE)," ")</f>
        <v xml:space="preserve"> </v>
      </c>
      <c r="H23" s="218" t="str">
        <f>IFERROR(VLOOKUP(CONCATENATE(D$9,N23),Ejes!I:P,4,FALSE)," ")</f>
        <v xml:space="preserve"> </v>
      </c>
      <c r="I23" s="218" t="str">
        <f>IFERROR(VLOOKUP(CONCATENATE(D$9,N23),Ejes!I:P,6,FALSE)," ")</f>
        <v xml:space="preserve"> </v>
      </c>
      <c r="J23" s="218" t="str">
        <f>IFERROR(VLOOKUP(CONCATENATE(D$9,N23),Ejes!I:V,8,FALSE)," ")</f>
        <v xml:space="preserve"> </v>
      </c>
      <c r="K23" s="218" t="str">
        <f>IFERROR(VLOOKUP(CONCATENATE(D$9,N23),Ejes!I:V,10,FALSE)," ")</f>
        <v xml:space="preserve"> </v>
      </c>
      <c r="L23" s="218" t="str">
        <f>IFERROR(VLOOKUP(CONCATENATE(D$9,N23),Ejes!I:V,12,FALSE)," ")</f>
        <v xml:space="preserve"> </v>
      </c>
      <c r="M23" s="218" t="str">
        <f>IFERROR(VLOOKUP(CONCATENATE(D$9,N23),Ejes!I:V,14,FALSE)," ")</f>
        <v xml:space="preserve"> </v>
      </c>
      <c r="N23" s="176" t="str">
        <f>IFERROR(VLOOKUP(A23,Prepp!C:H,6,FALSE),"")</f>
        <v/>
      </c>
      <c r="O23" s="271" t="str">
        <f>IFERROR(VLOOKUP(N23,'Clas. PP 2021'!A:C,3,FALSE)," ")</f>
        <v xml:space="preserve"> </v>
      </c>
      <c r="P23" s="272"/>
      <c r="Q23" s="273"/>
      <c r="R23" s="219"/>
      <c r="S23" s="220"/>
      <c r="T23" s="220"/>
      <c r="U23" s="220"/>
      <c r="V23" s="220"/>
      <c r="W23" s="220"/>
      <c r="X23" s="175" t="str">
        <f>IFERROR(VLOOKUP(CONCATENATE(D$9,N23),Ejes!I:Z,18,FALSE)," ")</f>
        <v xml:space="preserve"> </v>
      </c>
      <c r="Y23" s="220"/>
      <c r="Z23" s="220"/>
      <c r="AA23" s="222"/>
      <c r="AB23" s="221" t="str">
        <f t="shared" si="2"/>
        <v xml:space="preserve"> </v>
      </c>
      <c r="AC23" s="144"/>
      <c r="AD23" s="89" t="s">
        <v>5636</v>
      </c>
      <c r="AG23" s="146"/>
    </row>
    <row r="24" spans="1:34" s="88" customFormat="1" ht="34.5" customHeight="1" x14ac:dyDescent="0.25">
      <c r="A24" s="88" t="str">
        <f t="shared" si="1"/>
        <v>_11</v>
      </c>
      <c r="B24" s="156"/>
      <c r="C24" s="215"/>
      <c r="D24" s="274" t="str">
        <f>IFERROR(VLOOKUP(A24,Prepp!C:H,5,FALSE),"")</f>
        <v/>
      </c>
      <c r="E24" s="275"/>
      <c r="F24" s="276"/>
      <c r="G24" s="218" t="str">
        <f>IFERROR(VLOOKUP(CONCATENATE(D$9,N24),Ejes!I:P,2,FALSE)," ")</f>
        <v xml:space="preserve"> </v>
      </c>
      <c r="H24" s="218" t="str">
        <f>IFERROR(VLOOKUP(CONCATENATE(D$9,N24),Ejes!I:P,4,FALSE)," ")</f>
        <v xml:space="preserve"> </v>
      </c>
      <c r="I24" s="218" t="str">
        <f>IFERROR(VLOOKUP(CONCATENATE(D$9,N24),Ejes!I:P,6,FALSE)," ")</f>
        <v xml:space="preserve"> </v>
      </c>
      <c r="J24" s="218" t="str">
        <f>IFERROR(VLOOKUP(CONCATENATE(D$9,N24),Ejes!I:V,8,FALSE)," ")</f>
        <v xml:space="preserve"> </v>
      </c>
      <c r="K24" s="218" t="str">
        <f>IFERROR(VLOOKUP(CONCATENATE(D$9,N24),Ejes!I:V,10,FALSE)," ")</f>
        <v xml:space="preserve"> </v>
      </c>
      <c r="L24" s="218" t="str">
        <f>IFERROR(VLOOKUP(CONCATENATE(D$9,N24),Ejes!I:V,12,FALSE)," ")</f>
        <v xml:space="preserve"> </v>
      </c>
      <c r="M24" s="218" t="str">
        <f>IFERROR(VLOOKUP(CONCATENATE(D$9,N24),Ejes!I:V,14,FALSE)," ")</f>
        <v xml:space="preserve"> </v>
      </c>
      <c r="N24" s="176" t="str">
        <f>IFERROR(VLOOKUP(A24,Prepp!C:H,6,FALSE),"")</f>
        <v/>
      </c>
      <c r="O24" s="271" t="str">
        <f>IFERROR(VLOOKUP(N24,'Clas. PP 2021'!A:C,3,FALSE)," ")</f>
        <v xml:space="preserve"> </v>
      </c>
      <c r="P24" s="272"/>
      <c r="Q24" s="273"/>
      <c r="R24" s="219"/>
      <c r="S24" s="220"/>
      <c r="T24" s="220"/>
      <c r="U24" s="220"/>
      <c r="V24" s="220"/>
      <c r="W24" s="220"/>
      <c r="X24" s="175" t="str">
        <f>IFERROR(VLOOKUP(CONCATENATE(D$9,N24),Ejes!I:Z,18,FALSE)," ")</f>
        <v xml:space="preserve"> </v>
      </c>
      <c r="Y24" s="220"/>
      <c r="Z24" s="220"/>
      <c r="AA24" s="222"/>
      <c r="AB24" s="221" t="str">
        <f t="shared" si="2"/>
        <v xml:space="preserve"> </v>
      </c>
      <c r="AC24" s="144"/>
      <c r="AD24" s="88" t="s">
        <v>5637</v>
      </c>
      <c r="AG24" s="146"/>
    </row>
    <row r="25" spans="1:34" s="88" customFormat="1" ht="34.5" customHeight="1" x14ac:dyDescent="0.25">
      <c r="A25" s="88" t="str">
        <f t="shared" si="1"/>
        <v>_12</v>
      </c>
      <c r="B25" s="156"/>
      <c r="C25" s="215"/>
      <c r="D25" s="274" t="str">
        <f>IFERROR(VLOOKUP(A25,Prepp!C:H,5,FALSE),"")</f>
        <v/>
      </c>
      <c r="E25" s="275"/>
      <c r="F25" s="276"/>
      <c r="G25" s="218" t="str">
        <f>IFERROR(VLOOKUP(CONCATENATE(D$9,N25),Ejes!I:P,2,FALSE)," ")</f>
        <v xml:space="preserve"> </v>
      </c>
      <c r="H25" s="218" t="str">
        <f>IFERROR(VLOOKUP(CONCATENATE(D$9,N25),Ejes!I:P,4,FALSE)," ")</f>
        <v xml:space="preserve"> </v>
      </c>
      <c r="I25" s="218" t="str">
        <f>IFERROR(VLOOKUP(CONCATENATE(D$9,N25),Ejes!I:P,6,FALSE)," ")</f>
        <v xml:space="preserve"> </v>
      </c>
      <c r="J25" s="218" t="str">
        <f>IFERROR(VLOOKUP(CONCATENATE(D$9,N25),Ejes!I:V,8,FALSE)," ")</f>
        <v xml:space="preserve"> </v>
      </c>
      <c r="K25" s="218" t="str">
        <f>IFERROR(VLOOKUP(CONCATENATE(D$9,N25),Ejes!I:V,10,FALSE)," ")</f>
        <v xml:space="preserve"> </v>
      </c>
      <c r="L25" s="218" t="str">
        <f>IFERROR(VLOOKUP(CONCATENATE(D$9,N25),Ejes!I:V,12,FALSE)," ")</f>
        <v xml:space="preserve"> </v>
      </c>
      <c r="M25" s="218" t="str">
        <f>IFERROR(VLOOKUP(CONCATENATE(D$9,N25),Ejes!I:V,14,FALSE)," ")</f>
        <v xml:space="preserve"> </v>
      </c>
      <c r="N25" s="176" t="str">
        <f>IFERROR(VLOOKUP(A25,Prepp!C:H,6,FALSE),"")</f>
        <v/>
      </c>
      <c r="O25" s="271" t="str">
        <f>IFERROR(VLOOKUP(N25,'Clas. PP 2021'!A:C,3,FALSE)," ")</f>
        <v xml:space="preserve"> </v>
      </c>
      <c r="P25" s="272"/>
      <c r="Q25" s="273"/>
      <c r="R25" s="219"/>
      <c r="S25" s="220"/>
      <c r="T25" s="220"/>
      <c r="U25" s="220"/>
      <c r="V25" s="220"/>
      <c r="W25" s="220"/>
      <c r="X25" s="175" t="str">
        <f>IFERROR(VLOOKUP(CONCATENATE(D$9,N25),Ejes!I:Z,18,FALSE)," ")</f>
        <v xml:space="preserve"> </v>
      </c>
      <c r="Y25" s="220"/>
      <c r="Z25" s="220"/>
      <c r="AA25" s="222"/>
      <c r="AB25" s="221" t="str">
        <f t="shared" si="2"/>
        <v xml:space="preserve"> </v>
      </c>
      <c r="AC25" s="144"/>
      <c r="AD25" s="89" t="s">
        <v>5638</v>
      </c>
      <c r="AG25" s="146"/>
    </row>
    <row r="26" spans="1:34" s="88" customFormat="1" ht="34.5" customHeight="1" x14ac:dyDescent="0.25">
      <c r="A26" s="88" t="str">
        <f t="shared" si="1"/>
        <v>_13</v>
      </c>
      <c r="B26" s="156"/>
      <c r="C26" s="215"/>
      <c r="D26" s="274" t="str">
        <f>IFERROR(VLOOKUP(A26,Prepp!C:H,5,FALSE),"")</f>
        <v/>
      </c>
      <c r="E26" s="275"/>
      <c r="F26" s="276"/>
      <c r="G26" s="218" t="str">
        <f>IFERROR(VLOOKUP(CONCATENATE(D$9,N26),Ejes!I:P,2,FALSE)," ")</f>
        <v xml:space="preserve"> </v>
      </c>
      <c r="H26" s="218" t="str">
        <f>IFERROR(VLOOKUP(CONCATENATE(D$9,N26),Ejes!I:P,4,FALSE)," ")</f>
        <v xml:space="preserve"> </v>
      </c>
      <c r="I26" s="218" t="str">
        <f>IFERROR(VLOOKUP(CONCATENATE(D$9,N26),Ejes!I:P,6,FALSE)," ")</f>
        <v xml:space="preserve"> </v>
      </c>
      <c r="J26" s="218" t="str">
        <f>IFERROR(VLOOKUP(CONCATENATE(D$9,N26),Ejes!I:V,8,FALSE)," ")</f>
        <v xml:space="preserve"> </v>
      </c>
      <c r="K26" s="218" t="str">
        <f>IFERROR(VLOOKUP(CONCATENATE(D$9,N26),Ejes!I:V,10,FALSE)," ")</f>
        <v xml:space="preserve"> </v>
      </c>
      <c r="L26" s="218" t="str">
        <f>IFERROR(VLOOKUP(CONCATENATE(D$9,N26),Ejes!I:V,12,FALSE)," ")</f>
        <v xml:space="preserve"> </v>
      </c>
      <c r="M26" s="218" t="str">
        <f>IFERROR(VLOOKUP(CONCATENATE(D$9,N26),Ejes!I:V,14,FALSE)," ")</f>
        <v xml:space="preserve"> </v>
      </c>
      <c r="N26" s="176" t="str">
        <f>IFERROR(VLOOKUP(A26,Prepp!C:H,6,FALSE),"")</f>
        <v/>
      </c>
      <c r="O26" s="271" t="str">
        <f>IFERROR(VLOOKUP(N26,'Clas. PP 2021'!A:C,3,FALSE)," ")</f>
        <v xml:space="preserve"> </v>
      </c>
      <c r="P26" s="272"/>
      <c r="Q26" s="273"/>
      <c r="R26" s="219"/>
      <c r="S26" s="220"/>
      <c r="T26" s="220"/>
      <c r="U26" s="220"/>
      <c r="V26" s="220"/>
      <c r="W26" s="220"/>
      <c r="X26" s="175" t="str">
        <f>IFERROR(VLOOKUP(CONCATENATE(D$9,N26),Ejes!I:Z,18,FALSE)," ")</f>
        <v xml:space="preserve"> </v>
      </c>
      <c r="Y26" s="220"/>
      <c r="Z26" s="220"/>
      <c r="AA26" s="222"/>
      <c r="AB26" s="221" t="str">
        <f t="shared" si="2"/>
        <v xml:space="preserve"> </v>
      </c>
      <c r="AC26" s="144"/>
      <c r="AD26" s="88" t="s">
        <v>5639</v>
      </c>
      <c r="AG26" s="146"/>
    </row>
    <row r="27" spans="1:34" s="88" customFormat="1" ht="34.5" customHeight="1" x14ac:dyDescent="0.25">
      <c r="A27" s="88" t="str">
        <f t="shared" si="1"/>
        <v>_14</v>
      </c>
      <c r="B27" s="156"/>
      <c r="C27" s="215"/>
      <c r="D27" s="274" t="str">
        <f>IFERROR(VLOOKUP(A27,Prepp!C:H,5,FALSE),"")</f>
        <v/>
      </c>
      <c r="E27" s="275"/>
      <c r="F27" s="276"/>
      <c r="G27" s="218" t="str">
        <f>IFERROR(VLOOKUP(CONCATENATE(D$9,N27),Ejes!I:P,2,FALSE)," ")</f>
        <v xml:space="preserve"> </v>
      </c>
      <c r="H27" s="218" t="str">
        <f>IFERROR(VLOOKUP(CONCATENATE(D$9,N27),Ejes!I:P,4,FALSE)," ")</f>
        <v xml:space="preserve"> </v>
      </c>
      <c r="I27" s="218" t="str">
        <f>IFERROR(VLOOKUP(CONCATENATE(D$9,N27),Ejes!I:P,6,FALSE)," ")</f>
        <v xml:space="preserve"> </v>
      </c>
      <c r="J27" s="218" t="str">
        <f>IFERROR(VLOOKUP(CONCATENATE(D$9,N27),Ejes!I:V,8,FALSE)," ")</f>
        <v xml:space="preserve"> </v>
      </c>
      <c r="K27" s="218" t="str">
        <f>IFERROR(VLOOKUP(CONCATENATE(D$9,N27),Ejes!I:V,10,FALSE)," ")</f>
        <v xml:space="preserve"> </v>
      </c>
      <c r="L27" s="218" t="str">
        <f>IFERROR(VLOOKUP(CONCATENATE(D$9,N27),Ejes!I:V,12,FALSE)," ")</f>
        <v xml:space="preserve"> </v>
      </c>
      <c r="M27" s="218" t="str">
        <f>IFERROR(VLOOKUP(CONCATENATE(D$9,N27),Ejes!I:V,14,FALSE)," ")</f>
        <v xml:space="preserve"> </v>
      </c>
      <c r="N27" s="176" t="str">
        <f>IFERROR(VLOOKUP(A27,Prepp!C:H,6,FALSE),"")</f>
        <v/>
      </c>
      <c r="O27" s="271" t="str">
        <f>IFERROR(VLOOKUP(N27,'Clas. PP 2021'!A:C,3,FALSE)," ")</f>
        <v xml:space="preserve"> </v>
      </c>
      <c r="P27" s="272"/>
      <c r="Q27" s="273"/>
      <c r="R27" s="219"/>
      <c r="S27" s="220"/>
      <c r="T27" s="220"/>
      <c r="U27" s="220"/>
      <c r="V27" s="220"/>
      <c r="W27" s="220"/>
      <c r="X27" s="175" t="str">
        <f>IFERROR(VLOOKUP(CONCATENATE(D$9,N27),Ejes!I:Z,18,FALSE)," ")</f>
        <v xml:space="preserve"> </v>
      </c>
      <c r="Y27" s="220"/>
      <c r="Z27" s="220"/>
      <c r="AA27" s="222"/>
      <c r="AB27" s="221" t="str">
        <f t="shared" si="2"/>
        <v xml:space="preserve"> </v>
      </c>
      <c r="AC27" s="144"/>
      <c r="AD27" s="89" t="s">
        <v>5640</v>
      </c>
      <c r="AG27" s="146"/>
    </row>
    <row r="28" spans="1:34" s="88" customFormat="1" ht="34.5" customHeight="1" x14ac:dyDescent="0.25">
      <c r="A28" s="88" t="str">
        <f t="shared" si="1"/>
        <v>_15</v>
      </c>
      <c r="B28" s="156"/>
      <c r="C28" s="215"/>
      <c r="D28" s="274" t="str">
        <f>IFERROR(VLOOKUP(A28,Prepp!C:H,5,FALSE),"")</f>
        <v/>
      </c>
      <c r="E28" s="275"/>
      <c r="F28" s="276"/>
      <c r="G28" s="218" t="str">
        <f>IFERROR(VLOOKUP(CONCATENATE(D$9,N28),Ejes!I:P,2,FALSE)," ")</f>
        <v xml:space="preserve"> </v>
      </c>
      <c r="H28" s="218" t="str">
        <f>IFERROR(VLOOKUP(CONCATENATE(D$9,N28),Ejes!I:P,4,FALSE)," ")</f>
        <v xml:space="preserve"> </v>
      </c>
      <c r="I28" s="218" t="str">
        <f>IFERROR(VLOOKUP(CONCATENATE(D$9,N28),Ejes!I:P,6,FALSE)," ")</f>
        <v xml:space="preserve"> </v>
      </c>
      <c r="J28" s="218" t="str">
        <f>IFERROR(VLOOKUP(CONCATENATE(D$9,N28),Ejes!I:V,8,FALSE)," ")</f>
        <v xml:space="preserve"> </v>
      </c>
      <c r="K28" s="218" t="str">
        <f>IFERROR(VLOOKUP(CONCATENATE(D$9,N28),Ejes!I:V,10,FALSE)," ")</f>
        <v xml:space="preserve"> </v>
      </c>
      <c r="L28" s="218" t="str">
        <f>IFERROR(VLOOKUP(CONCATENATE(D$9,N28),Ejes!I:V,12,FALSE)," ")</f>
        <v xml:space="preserve"> </v>
      </c>
      <c r="M28" s="218" t="str">
        <f>IFERROR(VLOOKUP(CONCATENATE(D$9,N28),Ejes!I:V,14,FALSE)," ")</f>
        <v xml:space="preserve"> </v>
      </c>
      <c r="N28" s="176" t="str">
        <f>IFERROR(VLOOKUP(A28,Prepp!C:H,6,FALSE),"")</f>
        <v/>
      </c>
      <c r="O28" s="271" t="str">
        <f>IFERROR(VLOOKUP(N28,'Clas. PP 2021'!A:C,3,FALSE)," ")</f>
        <v xml:space="preserve"> </v>
      </c>
      <c r="P28" s="272"/>
      <c r="Q28" s="273"/>
      <c r="R28" s="219"/>
      <c r="S28" s="220"/>
      <c r="T28" s="220"/>
      <c r="U28" s="220"/>
      <c r="V28" s="220"/>
      <c r="W28" s="220"/>
      <c r="X28" s="175" t="str">
        <f>IFERROR(VLOOKUP(CONCATENATE(D$9,N28),Ejes!I:Z,18,FALSE)," ")</f>
        <v xml:space="preserve"> </v>
      </c>
      <c r="Y28" s="220"/>
      <c r="Z28" s="220"/>
      <c r="AA28" s="222"/>
      <c r="AB28" s="221" t="str">
        <f t="shared" si="2"/>
        <v xml:space="preserve"> </v>
      </c>
      <c r="AC28" s="144"/>
      <c r="AD28" s="88" t="s">
        <v>5641</v>
      </c>
      <c r="AG28" s="146"/>
    </row>
    <row r="29" spans="1:34" s="88" customFormat="1" ht="34.5" customHeight="1" thickBot="1" x14ac:dyDescent="0.3">
      <c r="B29" s="156"/>
      <c r="C29" s="128"/>
      <c r="D29" s="209"/>
      <c r="E29" s="209"/>
      <c r="F29" s="209"/>
      <c r="G29" s="210"/>
      <c r="H29" s="210"/>
      <c r="I29" s="210"/>
      <c r="J29" s="210"/>
      <c r="K29" s="210"/>
      <c r="L29" s="210"/>
      <c r="M29" s="210"/>
      <c r="N29" s="211"/>
      <c r="O29" s="211"/>
      <c r="P29" s="211"/>
      <c r="Q29" s="211"/>
      <c r="R29" s="212"/>
      <c r="S29" s="213"/>
      <c r="T29" s="213"/>
      <c r="U29" s="213"/>
      <c r="V29" s="213"/>
      <c r="W29" s="213"/>
      <c r="X29" s="213"/>
      <c r="Y29" s="213"/>
      <c r="Z29" s="213"/>
      <c r="AA29" s="213"/>
      <c r="AB29" s="214"/>
      <c r="AC29" s="144"/>
      <c r="AE29"/>
      <c r="AF29"/>
      <c r="AG29"/>
      <c r="AH29"/>
    </row>
    <row r="30" spans="1:34" customFormat="1" ht="26.25" customHeight="1" thickBot="1" x14ac:dyDescent="0.3">
      <c r="C30" s="128"/>
      <c r="D30" s="264" t="s">
        <v>4664</v>
      </c>
      <c r="E30" s="265"/>
      <c r="F30" s="265"/>
      <c r="G30" s="265"/>
      <c r="H30" s="265"/>
      <c r="I30" s="265"/>
      <c r="J30" s="265"/>
      <c r="K30" s="265"/>
      <c r="L30" s="265"/>
      <c r="M30" s="265"/>
      <c r="N30" s="265"/>
      <c r="O30" s="265"/>
      <c r="P30" s="265"/>
      <c r="Q30" s="265"/>
      <c r="R30" s="265"/>
      <c r="S30" s="265"/>
      <c r="T30" s="266"/>
      <c r="U30" s="266"/>
      <c r="V30" s="266"/>
      <c r="W30" s="265"/>
      <c r="X30" s="265"/>
      <c r="Y30" s="265"/>
      <c r="Z30" s="265"/>
      <c r="AA30" s="265"/>
      <c r="AB30" s="267"/>
      <c r="AC30" s="144"/>
    </row>
    <row r="31" spans="1:34" customFormat="1" ht="57.75" customHeight="1" thickBot="1" x14ac:dyDescent="0.3">
      <c r="C31" s="128"/>
      <c r="D31" s="268"/>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70"/>
      <c r="AC31" s="144"/>
    </row>
    <row r="32" spans="1:34" ht="15" x14ac:dyDescent="0.25">
      <c r="C32" s="128"/>
      <c r="D32" s="6"/>
      <c r="E32" s="6"/>
      <c r="F32" s="6"/>
      <c r="G32" s="6"/>
      <c r="H32" s="6"/>
      <c r="I32" s="6"/>
      <c r="J32" s="6"/>
      <c r="K32" s="6"/>
      <c r="L32" s="6"/>
      <c r="M32" s="6"/>
      <c r="N32" s="6"/>
      <c r="O32" s="6"/>
      <c r="P32" s="6"/>
      <c r="Q32" s="6"/>
      <c r="R32" s="6"/>
      <c r="S32" s="6"/>
      <c r="T32" s="6"/>
      <c r="U32" s="6"/>
      <c r="V32" s="6"/>
      <c r="W32" s="6"/>
      <c r="X32" s="6"/>
      <c r="Y32" s="6"/>
      <c r="AC32" s="144"/>
      <c r="AG32" s="147"/>
    </row>
    <row r="33" spans="2:35" ht="18.75" x14ac:dyDescent="0.3">
      <c r="C33" s="128"/>
      <c r="D33" s="223"/>
      <c r="E33" s="223"/>
      <c r="F33" s="223"/>
      <c r="G33" s="224"/>
      <c r="H33" s="224"/>
      <c r="I33" s="224"/>
      <c r="J33" s="224"/>
      <c r="K33" s="224"/>
      <c r="L33" s="224"/>
      <c r="M33" s="224"/>
      <c r="N33" s="224"/>
      <c r="O33" s="224"/>
      <c r="P33" s="224"/>
      <c r="Q33" s="224"/>
      <c r="R33" s="224"/>
      <c r="S33" s="224"/>
      <c r="T33" s="224"/>
      <c r="U33" s="224"/>
      <c r="V33" s="224"/>
      <c r="W33" s="224"/>
      <c r="X33" s="224"/>
      <c r="Y33" s="224"/>
      <c r="Z33" s="225"/>
      <c r="AA33" s="225"/>
      <c r="AB33" s="226"/>
      <c r="AC33" s="129"/>
      <c r="AG33" s="146"/>
    </row>
    <row r="34" spans="2:35" s="3" customFormat="1" ht="13.5" customHeight="1" x14ac:dyDescent="0.2">
      <c r="B34" s="148"/>
      <c r="C34" s="130"/>
      <c r="D34" s="227"/>
      <c r="E34" s="227"/>
      <c r="F34" s="227"/>
      <c r="G34" s="228"/>
      <c r="H34" s="228"/>
      <c r="I34" s="228"/>
      <c r="J34" s="228"/>
      <c r="K34" s="228"/>
      <c r="L34" s="228"/>
      <c r="M34" s="228"/>
      <c r="N34" s="228"/>
      <c r="O34" s="228"/>
      <c r="P34" s="228"/>
      <c r="Q34" s="228"/>
      <c r="R34" s="228"/>
      <c r="S34" s="228"/>
      <c r="T34" s="228"/>
      <c r="U34" s="228"/>
      <c r="V34" s="228"/>
      <c r="W34" s="228"/>
      <c r="X34" s="228"/>
      <c r="Y34" s="228"/>
      <c r="Z34" s="228"/>
      <c r="AA34" s="228"/>
      <c r="AB34" s="227"/>
      <c r="AC34" s="131"/>
    </row>
    <row r="35" spans="2:35" ht="13.5" customHeight="1" x14ac:dyDescent="0.3">
      <c r="C35" s="128"/>
      <c r="D35" s="226"/>
      <c r="E35" s="226"/>
      <c r="F35" s="226"/>
      <c r="G35" s="225"/>
      <c r="H35" s="225"/>
      <c r="I35" s="225"/>
      <c r="J35" s="225"/>
      <c r="K35" s="225"/>
      <c r="L35" s="225"/>
      <c r="M35" s="225"/>
      <c r="N35" s="225"/>
      <c r="O35" s="225"/>
      <c r="P35" s="225"/>
      <c r="Q35" s="225"/>
      <c r="R35" s="307"/>
      <c r="S35" s="307"/>
      <c r="T35" s="307"/>
      <c r="U35" s="225"/>
      <c r="V35" s="225"/>
      <c r="W35" s="225"/>
      <c r="X35" s="225"/>
      <c r="Y35" s="225"/>
      <c r="Z35" s="225"/>
      <c r="AA35" s="225"/>
      <c r="AB35" s="226"/>
      <c r="AC35" s="129"/>
      <c r="AH35" s="3"/>
      <c r="AI35" s="3"/>
    </row>
    <row r="36" spans="2:35" ht="13.5" customHeight="1" x14ac:dyDescent="0.3">
      <c r="C36" s="128"/>
      <c r="D36" s="229"/>
      <c r="E36" s="229"/>
      <c r="F36" s="229"/>
      <c r="G36" s="306"/>
      <c r="H36" s="306"/>
      <c r="I36" s="306"/>
      <c r="J36" s="306"/>
      <c r="K36" s="306"/>
      <c r="L36" s="306"/>
      <c r="M36" s="306"/>
      <c r="N36" s="306"/>
      <c r="O36" s="305"/>
      <c r="P36" s="230"/>
      <c r="Q36" s="225"/>
      <c r="R36" s="277"/>
      <c r="S36" s="277"/>
      <c r="T36" s="231"/>
      <c r="U36" s="225"/>
      <c r="V36" s="225"/>
      <c r="W36" s="225"/>
      <c r="X36" s="231"/>
      <c r="Y36" s="231"/>
      <c r="Z36" s="232"/>
      <c r="AA36" s="232"/>
      <c r="AB36" s="223"/>
      <c r="AC36" s="129"/>
    </row>
    <row r="37" spans="2:35" s="5" customFormat="1" ht="37.5" customHeight="1" x14ac:dyDescent="0.3">
      <c r="B37" s="149"/>
      <c r="C37" s="128"/>
      <c r="D37" s="229"/>
      <c r="E37" s="229"/>
      <c r="F37" s="229"/>
      <c r="G37" s="308" t="s">
        <v>11</v>
      </c>
      <c r="H37" s="308"/>
      <c r="I37" s="308"/>
      <c r="J37" s="308"/>
      <c r="K37" s="308"/>
      <c r="L37" s="308"/>
      <c r="M37" s="308"/>
      <c r="N37" s="308"/>
      <c r="O37" s="230"/>
      <c r="P37" s="225"/>
      <c r="Q37" s="233"/>
      <c r="R37" s="309" t="s">
        <v>11</v>
      </c>
      <c r="S37" s="309"/>
      <c r="T37" s="309"/>
      <c r="U37" s="230"/>
      <c r="V37" s="230"/>
      <c r="W37" s="230"/>
      <c r="X37" s="308" t="s">
        <v>11</v>
      </c>
      <c r="Y37" s="308"/>
      <c r="Z37" s="308"/>
      <c r="AA37" s="308"/>
      <c r="AB37" s="226"/>
      <c r="AC37" s="132"/>
    </row>
    <row r="38" spans="2:35" s="5" customFormat="1" ht="18.75" x14ac:dyDescent="0.3">
      <c r="B38" s="149"/>
      <c r="C38" s="133"/>
      <c r="D38" s="229"/>
      <c r="E38" s="229"/>
      <c r="F38" s="229"/>
      <c r="G38" s="263" t="s">
        <v>3832</v>
      </c>
      <c r="H38" s="263"/>
      <c r="I38" s="263"/>
      <c r="J38" s="263"/>
      <c r="K38" s="263"/>
      <c r="L38" s="263"/>
      <c r="M38" s="263"/>
      <c r="N38" s="263"/>
      <c r="O38" s="230"/>
      <c r="P38" s="235"/>
      <c r="Q38" s="234"/>
      <c r="R38" s="263" t="s">
        <v>2383</v>
      </c>
      <c r="S38" s="263"/>
      <c r="T38" s="263"/>
      <c r="U38" s="230"/>
      <c r="V38" s="230"/>
      <c r="W38" s="230"/>
      <c r="X38" s="263" t="s">
        <v>2384</v>
      </c>
      <c r="Y38" s="263"/>
      <c r="Z38" s="263"/>
      <c r="AA38" s="263"/>
      <c r="AB38" s="236"/>
      <c r="AC38" s="132"/>
    </row>
    <row r="39" spans="2:35" s="5" customFormat="1" ht="18.75" x14ac:dyDescent="0.3">
      <c r="B39" s="149"/>
      <c r="C39" s="134"/>
      <c r="D39" s="229"/>
      <c r="E39" s="229"/>
      <c r="F39" s="229"/>
      <c r="G39" s="230"/>
      <c r="H39" s="230"/>
      <c r="I39" s="230"/>
      <c r="J39" s="230"/>
      <c r="K39" s="230"/>
      <c r="L39" s="230"/>
      <c r="M39" s="230"/>
      <c r="N39" s="230"/>
      <c r="O39" s="234"/>
      <c r="P39" s="235"/>
      <c r="Q39" s="225"/>
      <c r="R39" s="225"/>
      <c r="S39" s="230"/>
      <c r="T39" s="230"/>
      <c r="U39" s="230"/>
      <c r="V39" s="230"/>
      <c r="W39" s="230"/>
      <c r="X39" s="263" t="s">
        <v>2385</v>
      </c>
      <c r="Y39" s="263"/>
      <c r="Z39" s="263"/>
      <c r="AA39" s="263"/>
      <c r="AB39" s="236"/>
      <c r="AC39" s="132"/>
    </row>
    <row r="40" spans="2:35" s="5" customFormat="1" ht="15" customHeight="1" x14ac:dyDescent="0.3">
      <c r="B40" s="149"/>
      <c r="C40" s="126"/>
      <c r="D40" s="229"/>
      <c r="E40" s="229"/>
      <c r="F40" s="229"/>
      <c r="G40" s="230"/>
      <c r="H40" s="230"/>
      <c r="I40" s="230"/>
      <c r="J40" s="230"/>
      <c r="K40" s="230"/>
      <c r="L40" s="230"/>
      <c r="M40" s="230"/>
      <c r="N40" s="230"/>
      <c r="O40" s="230"/>
      <c r="P40" s="230"/>
      <c r="Q40" s="230"/>
      <c r="R40" s="230"/>
      <c r="S40" s="230"/>
      <c r="T40" s="230"/>
      <c r="U40" s="230"/>
      <c r="V40" s="230"/>
      <c r="W40" s="230"/>
      <c r="X40" s="230"/>
      <c r="Y40" s="230"/>
      <c r="Z40" s="237"/>
      <c r="AA40" s="235"/>
      <c r="AB40" s="236"/>
      <c r="AC40" s="132"/>
    </row>
    <row r="41" spans="2:35" s="5" customFormat="1" ht="15" customHeight="1" x14ac:dyDescent="0.25">
      <c r="B41" s="149"/>
      <c r="C41" s="126"/>
      <c r="Z41" s="7"/>
      <c r="AA41" s="8"/>
      <c r="AC41" s="132"/>
    </row>
    <row r="42" spans="2:35" s="5" customFormat="1" ht="15" customHeight="1" thickBot="1" x14ac:dyDescent="0.3">
      <c r="B42" s="149"/>
      <c r="C42" s="135"/>
      <c r="D42" s="136"/>
      <c r="E42" s="136"/>
      <c r="F42" s="136"/>
      <c r="G42" s="136"/>
      <c r="H42" s="136"/>
      <c r="I42" s="136"/>
      <c r="J42" s="136"/>
      <c r="K42" s="136"/>
      <c r="L42" s="136"/>
      <c r="M42" s="136"/>
      <c r="N42" s="136"/>
      <c r="O42" s="136"/>
      <c r="P42" s="136"/>
      <c r="Q42" s="136"/>
      <c r="R42" s="136"/>
      <c r="S42" s="136"/>
      <c r="T42" s="136"/>
      <c r="U42" s="136"/>
      <c r="V42" s="136"/>
      <c r="W42" s="136"/>
      <c r="X42" s="136"/>
      <c r="Y42" s="136"/>
      <c r="Z42" s="137"/>
      <c r="AA42" s="137"/>
      <c r="AB42" s="136"/>
      <c r="AC42" s="138"/>
    </row>
  </sheetData>
  <sheetProtection algorithmName="SHA-512" hashValue="4EL25MDR3bBCsUAnJis6cHT17cAK/CLE9M63y9CnJ4cBukqBilfyziebF9h30eZ5NE+wS30pzsCL0ADDpVQiMg==" saltValue="aitSSCgUVXMPmbcrjeE3RA==" spinCount="100000" sheet="1" objects="1" scenarios="1" formatRows="0"/>
  <mergeCells count="64">
    <mergeCell ref="X39:AA39"/>
    <mergeCell ref="G37:N37"/>
    <mergeCell ref="G38:N38"/>
    <mergeCell ref="R37:T37"/>
    <mergeCell ref="R38:T38"/>
    <mergeCell ref="X37:AA37"/>
    <mergeCell ref="X38:AA38"/>
    <mergeCell ref="D27:F27"/>
    <mergeCell ref="O27:Q27"/>
    <mergeCell ref="D28:F28"/>
    <mergeCell ref="O28:Q28"/>
    <mergeCell ref="G36:N36"/>
    <mergeCell ref="O24:Q24"/>
    <mergeCell ref="D25:F25"/>
    <mergeCell ref="O25:Q25"/>
    <mergeCell ref="D26:F26"/>
    <mergeCell ref="O26:Q26"/>
    <mergeCell ref="O14:Q14"/>
    <mergeCell ref="O15:Q15"/>
    <mergeCell ref="O16:Q16"/>
    <mergeCell ref="O17:Q17"/>
    <mergeCell ref="O18:Q18"/>
    <mergeCell ref="D12:F13"/>
    <mergeCell ref="D14:F14"/>
    <mergeCell ref="D18:F18"/>
    <mergeCell ref="D15:F15"/>
    <mergeCell ref="D16:F16"/>
    <mergeCell ref="D17:F17"/>
    <mergeCell ref="D30:AB30"/>
    <mergeCell ref="D31:AB31"/>
    <mergeCell ref="O19:Q19"/>
    <mergeCell ref="D20:F20"/>
    <mergeCell ref="D19:F19"/>
    <mergeCell ref="O20:Q20"/>
    <mergeCell ref="R36:S36"/>
    <mergeCell ref="D21:F21"/>
    <mergeCell ref="O21:Q21"/>
    <mergeCell ref="D22:F22"/>
    <mergeCell ref="O22:Q22"/>
    <mergeCell ref="D23:F23"/>
    <mergeCell ref="O23:Q23"/>
    <mergeCell ref="D24:F24"/>
    <mergeCell ref="D10:L10"/>
    <mergeCell ref="M10:AB10"/>
    <mergeCell ref="S11:AB11"/>
    <mergeCell ref="D11:R11"/>
    <mergeCell ref="Y12:Y13"/>
    <mergeCell ref="Z12:Z13"/>
    <mergeCell ref="AA12:AA13"/>
    <mergeCell ref="AB12:AB13"/>
    <mergeCell ref="U12:U13"/>
    <mergeCell ref="S12:S13"/>
    <mergeCell ref="V12:V13"/>
    <mergeCell ref="X12:X13"/>
    <mergeCell ref="O13:Q13"/>
    <mergeCell ref="G12:R12"/>
    <mergeCell ref="W12:W13"/>
    <mergeCell ref="T12:T13"/>
    <mergeCell ref="D3:AB6"/>
    <mergeCell ref="D7:AB7"/>
    <mergeCell ref="M8:AB8"/>
    <mergeCell ref="M9:AB9"/>
    <mergeCell ref="D8:L8"/>
    <mergeCell ref="D9:L9"/>
  </mergeCells>
  <phoneticPr fontId="38" type="noConversion"/>
  <conditionalFormatting sqref="Z14:Z28">
    <cfRule type="containsText" dxfId="9" priority="1" operator="containsText" text="Accion">
      <formula>NOT(ISERROR(SEARCH("Accion",Z14)))</formula>
    </cfRule>
    <cfRule type="containsText" dxfId="8" priority="2" operator="containsText" text="Acciones">
      <formula>NOT(ISERROR(SEARCH("Acciones",Z14)))</formula>
    </cfRule>
  </conditionalFormatting>
  <printOptions horizontalCentered="1"/>
  <pageMargins left="0.25" right="0.25" top="0.75" bottom="0.75" header="0.3" footer="0.3"/>
  <pageSetup scale="24" fitToHeight="0" orientation="landscape" r:id="rId1"/>
  <colBreaks count="1" manualBreakCount="1">
    <brk id="18" max="1048575"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2000000}">
          <x14:formula1>
            <xm:f>'Cat URG 2021'!$A$2:$A$99</xm:f>
          </x14:formula1>
          <xm:sqref>D9:L9</xm:sqref>
        </x14:dataValidation>
        <x14:dataValidation type="list" allowBlank="1" showInputMessage="1" showErrorMessage="1" xr:uid="{00000000-0002-0000-0100-000003000000}">
          <x14:formula1>
            <xm:f>'Clas. PP 2021'!$A$2:$A$173</xm:f>
          </x14:formula1>
          <xm:sqref>N29</xm:sqref>
        </x14:dataValidation>
        <x14:dataValidation type="list" allowBlank="1" showInputMessage="1" showErrorMessage="1" xr:uid="{00000000-0002-0000-0100-000004000000}">
          <x14:formula1>
            <xm:f>'Cat1'!$F$26:$F$42</xm:f>
          </x14:formula1>
          <xm:sqref>S14:S29</xm:sqref>
        </x14:dataValidation>
        <x14:dataValidation type="list" allowBlank="1" showInputMessage="1" showErrorMessage="1" xr:uid="{00000000-0002-0000-0100-000000000000}">
          <x14:formula1>
            <xm:f>MA!$B$3:$B$119</xm:f>
          </x14:formula1>
          <xm:sqref>V14:V29</xm:sqref>
        </x14:dataValidation>
        <x14:dataValidation type="list" allowBlank="1" showInputMessage="1" showErrorMessage="1" xr:uid="{D17FA5C5-52DA-4F6C-9B6E-88C6C6B8D225}">
          <x14:formula1>
            <xm:f>MA!$M$4:$M$34</xm:f>
          </x14:formula1>
          <xm:sqref>T14:T29</xm:sqref>
        </x14:dataValidation>
        <x14:dataValidation type="list" allowBlank="1" showInputMessage="1" showErrorMessage="1" xr:uid="{E8964AD4-F361-4BF2-B0B9-9B117369E51F}">
          <x14:formula1>
            <xm:f>MA!$H$3:$H$47</xm:f>
          </x14:formula1>
          <xm:sqref>W14:W29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B3:Q42"/>
  <sheetViews>
    <sheetView topLeftCell="A20" zoomScale="145" zoomScaleNormal="145" workbookViewId="0">
      <selection activeCell="M28" sqref="M28"/>
    </sheetView>
  </sheetViews>
  <sheetFormatPr baseColWidth="10" defaultRowHeight="12.75" x14ac:dyDescent="0.2"/>
  <sheetData>
    <row r="3" spans="4:17" x14ac:dyDescent="0.2">
      <c r="D3" s="284" t="s">
        <v>4</v>
      </c>
      <c r="E3" s="284"/>
      <c r="F3" s="285" t="s">
        <v>5</v>
      </c>
      <c r="G3" s="285"/>
      <c r="H3" s="284" t="s">
        <v>6</v>
      </c>
      <c r="I3" s="284"/>
      <c r="J3" s="284" t="s">
        <v>7</v>
      </c>
      <c r="K3" s="284"/>
      <c r="L3" s="285" t="s">
        <v>8</v>
      </c>
      <c r="M3" s="285"/>
      <c r="N3" s="285"/>
      <c r="O3" s="285"/>
      <c r="P3" s="285"/>
      <c r="Q3" s="285"/>
    </row>
    <row r="4" spans="4:17" x14ac:dyDescent="0.2">
      <c r="D4" s="284"/>
      <c r="E4" s="284"/>
      <c r="F4" s="285"/>
      <c r="G4" s="285"/>
      <c r="H4" s="284"/>
      <c r="I4" s="284"/>
      <c r="J4" s="284"/>
      <c r="K4" s="284"/>
      <c r="L4" s="285"/>
      <c r="M4" s="285"/>
      <c r="N4" s="285"/>
      <c r="O4" s="285"/>
      <c r="P4" s="285"/>
      <c r="Q4" s="285"/>
    </row>
    <row r="5" spans="4:17" x14ac:dyDescent="0.2">
      <c r="D5" t="s">
        <v>12</v>
      </c>
      <c r="F5" t="s">
        <v>15</v>
      </c>
      <c r="H5" t="s">
        <v>18</v>
      </c>
      <c r="J5" t="s">
        <v>20</v>
      </c>
      <c r="L5" t="s">
        <v>25</v>
      </c>
    </row>
    <row r="6" spans="4:17" x14ac:dyDescent="0.2">
      <c r="D6" t="s">
        <v>14</v>
      </c>
      <c r="F6" t="s">
        <v>16</v>
      </c>
      <c r="H6" t="s">
        <v>19</v>
      </c>
      <c r="J6" t="s">
        <v>21</v>
      </c>
      <c r="L6" t="s">
        <v>26</v>
      </c>
    </row>
    <row r="7" spans="4:17" x14ac:dyDescent="0.2">
      <c r="D7" t="s">
        <v>13</v>
      </c>
      <c r="F7" t="s">
        <v>17</v>
      </c>
      <c r="H7" t="s">
        <v>3705</v>
      </c>
      <c r="J7" t="s">
        <v>22</v>
      </c>
      <c r="L7" t="s">
        <v>27</v>
      </c>
    </row>
    <row r="8" spans="4:17" x14ac:dyDescent="0.2">
      <c r="J8" t="s">
        <v>23</v>
      </c>
      <c r="L8" t="s">
        <v>28</v>
      </c>
    </row>
    <row r="9" spans="4:17" x14ac:dyDescent="0.2">
      <c r="J9" t="s">
        <v>24</v>
      </c>
      <c r="L9" t="s">
        <v>3813</v>
      </c>
    </row>
    <row r="10" spans="4:17" x14ac:dyDescent="0.2">
      <c r="L10" t="s">
        <v>3812</v>
      </c>
    </row>
    <row r="11" spans="4:17" x14ac:dyDescent="0.2">
      <c r="L11" t="s">
        <v>29</v>
      </c>
    </row>
    <row r="12" spans="4:17" ht="15" x14ac:dyDescent="0.2">
      <c r="F12" s="86" t="s">
        <v>15</v>
      </c>
      <c r="L12" t="s">
        <v>30</v>
      </c>
    </row>
    <row r="13" spans="4:17" ht="15" x14ac:dyDescent="0.2">
      <c r="F13" s="85" t="s">
        <v>3719</v>
      </c>
      <c r="L13" t="s">
        <v>24</v>
      </c>
    </row>
    <row r="14" spans="4:17" ht="15" x14ac:dyDescent="0.2">
      <c r="D14" t="s">
        <v>3706</v>
      </c>
      <c r="F14" s="85" t="s">
        <v>3718</v>
      </c>
      <c r="L14" t="s">
        <v>3708</v>
      </c>
    </row>
    <row r="15" spans="4:17" x14ac:dyDescent="0.2">
      <c r="D15" t="s">
        <v>3707</v>
      </c>
      <c r="F15" t="s">
        <v>3717</v>
      </c>
      <c r="L15" t="s">
        <v>3716</v>
      </c>
    </row>
    <row r="17" spans="2:12" x14ac:dyDescent="0.2">
      <c r="L17" t="s">
        <v>25</v>
      </c>
    </row>
    <row r="18" spans="2:12" ht="15" x14ac:dyDescent="0.2">
      <c r="F18" s="87" t="s">
        <v>15</v>
      </c>
      <c r="L18" t="s">
        <v>26</v>
      </c>
    </row>
    <row r="19" spans="2:12" ht="15" x14ac:dyDescent="0.2">
      <c r="C19" t="s">
        <v>15</v>
      </c>
      <c r="F19" s="87" t="s">
        <v>2386</v>
      </c>
      <c r="L19" t="s">
        <v>27</v>
      </c>
    </row>
    <row r="20" spans="2:12" ht="15" x14ac:dyDescent="0.2">
      <c r="C20" t="s">
        <v>2386</v>
      </c>
      <c r="F20" s="87" t="s">
        <v>2387</v>
      </c>
      <c r="L20" t="s">
        <v>28</v>
      </c>
    </row>
    <row r="21" spans="2:12" ht="15" x14ac:dyDescent="0.2">
      <c r="C21" t="s">
        <v>2387</v>
      </c>
      <c r="F21" s="87" t="s">
        <v>2388</v>
      </c>
      <c r="L21" t="s">
        <v>3813</v>
      </c>
    </row>
    <row r="22" spans="2:12" ht="15" x14ac:dyDescent="0.2">
      <c r="C22" t="s">
        <v>2388</v>
      </c>
      <c r="F22" s="87" t="s">
        <v>2389</v>
      </c>
      <c r="L22" t="s">
        <v>3812</v>
      </c>
    </row>
    <row r="23" spans="2:12" x14ac:dyDescent="0.2">
      <c r="C23" t="s">
        <v>2389</v>
      </c>
      <c r="L23" t="s">
        <v>29</v>
      </c>
    </row>
    <row r="24" spans="2:12" x14ac:dyDescent="0.2">
      <c r="L24" t="s">
        <v>30</v>
      </c>
    </row>
    <row r="25" spans="2:12" x14ac:dyDescent="0.2">
      <c r="L25" t="s">
        <v>3708</v>
      </c>
    </row>
    <row r="26" spans="2:12" x14ac:dyDescent="0.2">
      <c r="F26" t="s">
        <v>560</v>
      </c>
      <c r="L26" t="s">
        <v>3716</v>
      </c>
    </row>
    <row r="27" spans="2:12" x14ac:dyDescent="0.2">
      <c r="F27" t="s">
        <v>562</v>
      </c>
    </row>
    <row r="28" spans="2:12" x14ac:dyDescent="0.2">
      <c r="B28" t="s">
        <v>3720</v>
      </c>
      <c r="F28" t="s">
        <v>564</v>
      </c>
    </row>
    <row r="29" spans="2:12" x14ac:dyDescent="0.2">
      <c r="B29" t="s">
        <v>3721</v>
      </c>
      <c r="F29" t="s">
        <v>566</v>
      </c>
    </row>
    <row r="30" spans="2:12" x14ac:dyDescent="0.2">
      <c r="B30" t="s">
        <v>3722</v>
      </c>
      <c r="F30" t="s">
        <v>568</v>
      </c>
    </row>
    <row r="31" spans="2:12" x14ac:dyDescent="0.2">
      <c r="B31" t="s">
        <v>3723</v>
      </c>
      <c r="F31" t="s">
        <v>570</v>
      </c>
    </row>
    <row r="32" spans="2:12" x14ac:dyDescent="0.2">
      <c r="B32" t="s">
        <v>3724</v>
      </c>
      <c r="F32" t="s">
        <v>572</v>
      </c>
    </row>
    <row r="33" spans="2:6" x14ac:dyDescent="0.2">
      <c r="B33" t="s">
        <v>3725</v>
      </c>
      <c r="F33" t="s">
        <v>574</v>
      </c>
    </row>
    <row r="34" spans="2:6" x14ac:dyDescent="0.2">
      <c r="B34" t="s">
        <v>3726</v>
      </c>
      <c r="F34" t="s">
        <v>576</v>
      </c>
    </row>
    <row r="35" spans="2:6" x14ac:dyDescent="0.2">
      <c r="F35" t="s">
        <v>578</v>
      </c>
    </row>
    <row r="36" spans="2:6" x14ac:dyDescent="0.2">
      <c r="F36" t="s">
        <v>580</v>
      </c>
    </row>
    <row r="37" spans="2:6" x14ac:dyDescent="0.2">
      <c r="F37" t="s">
        <v>582</v>
      </c>
    </row>
    <row r="38" spans="2:6" x14ac:dyDescent="0.2">
      <c r="F38" t="s">
        <v>584</v>
      </c>
    </row>
    <row r="39" spans="2:6" x14ac:dyDescent="0.2">
      <c r="F39" t="s">
        <v>586</v>
      </c>
    </row>
    <row r="40" spans="2:6" x14ac:dyDescent="0.2">
      <c r="F40" t="s">
        <v>588</v>
      </c>
    </row>
    <row r="41" spans="2:6" x14ac:dyDescent="0.2">
      <c r="F41" t="s">
        <v>590</v>
      </c>
    </row>
    <row r="42" spans="2:6" x14ac:dyDescent="0.2">
      <c r="F42" t="s">
        <v>3715</v>
      </c>
    </row>
  </sheetData>
  <mergeCells count="5">
    <mergeCell ref="D3:E4"/>
    <mergeCell ref="F3:G4"/>
    <mergeCell ref="H3:I4"/>
    <mergeCell ref="J3:K4"/>
    <mergeCell ref="L3:Q4"/>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E7FBF-76CC-4153-9B7F-87D312E41288}">
  <sheetPr codeName="Hoja16">
    <tabColor rgb="FF92D050"/>
    <pageSetUpPr fitToPage="1"/>
  </sheetPr>
  <dimension ref="A1:AH37"/>
  <sheetViews>
    <sheetView showGridLines="0" topLeftCell="A19" zoomScale="55" zoomScaleNormal="55" zoomScaleSheetLayoutView="50" workbookViewId="0">
      <selection activeCell="F33" sqref="F33:M33"/>
    </sheetView>
  </sheetViews>
  <sheetFormatPr baseColWidth="10" defaultColWidth="11.42578125" defaultRowHeight="13.5" x14ac:dyDescent="0.25"/>
  <cols>
    <col min="1" max="1" width="4.28515625" style="139" customWidth="1"/>
    <col min="2" max="2" width="3.85546875" style="4" customWidth="1"/>
    <col min="3" max="3" width="22.140625" style="116" customWidth="1"/>
    <col min="4" max="4" width="19.5703125" style="116" customWidth="1"/>
    <col min="5" max="5" width="20.85546875" style="116" customWidth="1"/>
    <col min="6" max="11" width="14.85546875" style="116" customWidth="1"/>
    <col min="12" max="13" width="10.7109375" style="116" customWidth="1"/>
    <col min="14" max="14" width="26.5703125" style="116" customWidth="1"/>
    <col min="15" max="15" width="17.85546875" style="116" customWidth="1"/>
    <col min="16" max="16" width="22.28515625" style="116" customWidth="1"/>
    <col min="17" max="17" width="27.42578125" style="116" customWidth="1"/>
    <col min="18" max="21" width="32.85546875" style="116" customWidth="1"/>
    <col min="22" max="22" width="36.7109375" style="116" customWidth="1"/>
    <col min="23" max="23" width="25.28515625" style="116" customWidth="1"/>
    <col min="24" max="24" width="16.5703125" style="116" customWidth="1"/>
    <col min="25" max="25" width="16.42578125" style="4" customWidth="1"/>
    <col min="26" max="26" width="23.7109375" style="4" customWidth="1"/>
    <col min="27" max="27" width="31.5703125" style="4" customWidth="1"/>
    <col min="28" max="29" width="3.28515625" style="4" customWidth="1"/>
    <col min="30" max="31" width="11.42578125" style="4"/>
    <col min="32" max="32" width="49.140625" style="4" customWidth="1"/>
    <col min="33" max="16384" width="11.42578125" style="4"/>
  </cols>
  <sheetData>
    <row r="1" spans="1:32" ht="14.25" thickBot="1" x14ac:dyDescent="0.3"/>
    <row r="2" spans="1:32" x14ac:dyDescent="0.25">
      <c r="B2" s="117"/>
      <c r="C2" s="119"/>
      <c r="D2" s="119"/>
      <c r="E2" s="119"/>
      <c r="F2" s="119"/>
      <c r="G2" s="119"/>
      <c r="H2" s="119"/>
      <c r="I2" s="119"/>
      <c r="J2" s="119"/>
      <c r="K2" s="119"/>
      <c r="L2" s="119"/>
      <c r="M2" s="119"/>
      <c r="N2" s="119"/>
      <c r="O2" s="119"/>
      <c r="P2" s="119"/>
      <c r="Q2" s="119"/>
      <c r="R2" s="119"/>
      <c r="S2" s="119"/>
      <c r="T2" s="119"/>
      <c r="U2" s="119"/>
      <c r="V2" s="119"/>
      <c r="W2" s="119"/>
      <c r="X2" s="119"/>
      <c r="Y2" s="118"/>
      <c r="Z2" s="118"/>
      <c r="AA2" s="118"/>
      <c r="AB2" s="120"/>
    </row>
    <row r="3" spans="1:32" s="123" customFormat="1" ht="33.75" customHeight="1" x14ac:dyDescent="0.2">
      <c r="A3" s="140"/>
      <c r="B3" s="121"/>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122"/>
    </row>
    <row r="4" spans="1:32" s="123" customFormat="1" ht="33.75" customHeight="1" x14ac:dyDescent="0.2">
      <c r="A4" s="140"/>
      <c r="B4" s="121"/>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122"/>
    </row>
    <row r="5" spans="1:32" s="123" customFormat="1" ht="33.75" customHeight="1" x14ac:dyDescent="0.2">
      <c r="A5" s="140"/>
      <c r="B5" s="121"/>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122"/>
    </row>
    <row r="6" spans="1:32" s="123" customFormat="1" ht="32.25" customHeight="1" x14ac:dyDescent="0.2">
      <c r="A6" s="140"/>
      <c r="B6" s="121"/>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122"/>
    </row>
    <row r="7" spans="1:32" s="1" customFormat="1" ht="28.5" customHeight="1" x14ac:dyDescent="0.2">
      <c r="A7" s="141"/>
      <c r="B7" s="124"/>
      <c r="C7" s="240" t="s">
        <v>3814</v>
      </c>
      <c r="D7" s="241"/>
      <c r="E7" s="241"/>
      <c r="F7" s="241"/>
      <c r="G7" s="241"/>
      <c r="H7" s="241"/>
      <c r="I7" s="241"/>
      <c r="J7" s="241"/>
      <c r="K7" s="241"/>
      <c r="L7" s="241"/>
      <c r="M7" s="241"/>
      <c r="N7" s="241"/>
      <c r="O7" s="241"/>
      <c r="P7" s="241"/>
      <c r="Q7" s="241"/>
      <c r="R7" s="241"/>
      <c r="S7" s="241"/>
      <c r="T7" s="241"/>
      <c r="U7" s="241"/>
      <c r="V7" s="241"/>
      <c r="W7" s="241"/>
      <c r="X7" s="241"/>
      <c r="Y7" s="241"/>
      <c r="Z7" s="241"/>
      <c r="AA7" s="242"/>
      <c r="AB7" s="125"/>
      <c r="AE7" s="150"/>
    </row>
    <row r="8" spans="1:32" s="2" customFormat="1" ht="35.25" customHeight="1" x14ac:dyDescent="0.25">
      <c r="A8" s="142"/>
      <c r="B8" s="126"/>
      <c r="C8" s="247" t="s">
        <v>3826</v>
      </c>
      <c r="D8" s="248"/>
      <c r="E8" s="248"/>
      <c r="F8" s="248"/>
      <c r="G8" s="248"/>
      <c r="H8" s="248"/>
      <c r="I8" s="248"/>
      <c r="J8" s="248"/>
      <c r="K8" s="248"/>
      <c r="L8" s="243" t="s">
        <v>3827</v>
      </c>
      <c r="M8" s="243"/>
      <c r="N8" s="243"/>
      <c r="O8" s="243"/>
      <c r="P8" s="243"/>
      <c r="Q8" s="243"/>
      <c r="R8" s="243"/>
      <c r="S8" s="243"/>
      <c r="T8" s="243"/>
      <c r="U8" s="243"/>
      <c r="V8" s="243"/>
      <c r="W8" s="243"/>
      <c r="X8" s="243"/>
      <c r="Y8" s="243"/>
      <c r="Z8" s="243"/>
      <c r="AA8" s="244"/>
      <c r="AB8" s="127"/>
      <c r="AE8" s="150"/>
    </row>
    <row r="9" spans="1:32" s="2" customFormat="1" ht="26.25" customHeight="1" x14ac:dyDescent="0.25">
      <c r="A9" s="142"/>
      <c r="B9" s="126"/>
      <c r="C9" s="286"/>
      <c r="D9" s="287"/>
      <c r="E9" s="287"/>
      <c r="F9" s="287"/>
      <c r="G9" s="287"/>
      <c r="H9" s="287"/>
      <c r="I9" s="287"/>
      <c r="J9" s="287"/>
      <c r="K9" s="287"/>
      <c r="L9" s="245" t="str">
        <f>IFERROR(VLOOKUP(C9,'Cat URG 2021'!A:B,2,FALSE)," ")</f>
        <v xml:space="preserve"> </v>
      </c>
      <c r="M9" s="245"/>
      <c r="N9" s="245"/>
      <c r="O9" s="245"/>
      <c r="P9" s="245"/>
      <c r="Q9" s="245"/>
      <c r="R9" s="245"/>
      <c r="S9" s="245"/>
      <c r="T9" s="245"/>
      <c r="U9" s="245"/>
      <c r="V9" s="245"/>
      <c r="W9" s="245"/>
      <c r="X9" s="245"/>
      <c r="Y9" s="245"/>
      <c r="Z9" s="245"/>
      <c r="AA9" s="246"/>
      <c r="AB9" s="127"/>
      <c r="AE9" s="151"/>
    </row>
    <row r="10" spans="1:32" s="2" customFormat="1" ht="98.25" customHeight="1" x14ac:dyDescent="0.25">
      <c r="A10" s="142"/>
      <c r="B10" s="126"/>
      <c r="C10" s="251" t="s">
        <v>4662</v>
      </c>
      <c r="D10" s="243"/>
      <c r="E10" s="243"/>
      <c r="F10" s="243"/>
      <c r="G10" s="243"/>
      <c r="H10" s="243"/>
      <c r="I10" s="243"/>
      <c r="J10" s="243"/>
      <c r="K10" s="243"/>
      <c r="L10" s="245"/>
      <c r="M10" s="245"/>
      <c r="N10" s="245"/>
      <c r="O10" s="245"/>
      <c r="P10" s="245"/>
      <c r="Q10" s="245"/>
      <c r="R10" s="245"/>
      <c r="S10" s="245"/>
      <c r="T10" s="245"/>
      <c r="U10" s="245"/>
      <c r="V10" s="245"/>
      <c r="W10" s="245"/>
      <c r="X10" s="245"/>
      <c r="Y10" s="245"/>
      <c r="Z10" s="245"/>
      <c r="AA10" s="246"/>
      <c r="AB10" s="127"/>
      <c r="AE10" s="150"/>
    </row>
    <row r="11" spans="1:32" ht="21" customHeight="1" x14ac:dyDescent="0.25">
      <c r="B11" s="128"/>
      <c r="C11" s="254" t="s">
        <v>4665</v>
      </c>
      <c r="D11" s="254"/>
      <c r="E11" s="254"/>
      <c r="F11" s="254"/>
      <c r="G11" s="254"/>
      <c r="H11" s="254"/>
      <c r="I11" s="254"/>
      <c r="J11" s="254"/>
      <c r="K11" s="254"/>
      <c r="L11" s="254"/>
      <c r="M11" s="254"/>
      <c r="N11" s="254"/>
      <c r="O11" s="254"/>
      <c r="P11" s="254"/>
      <c r="Q11" s="254"/>
      <c r="R11" s="254" t="s">
        <v>4666</v>
      </c>
      <c r="S11" s="254"/>
      <c r="T11" s="254"/>
      <c r="U11" s="254"/>
      <c r="V11" s="254"/>
      <c r="W11" s="254"/>
      <c r="X11" s="254"/>
      <c r="Y11" s="254"/>
      <c r="Z11" s="254"/>
      <c r="AA11" s="255"/>
      <c r="AB11" s="129"/>
      <c r="AE11" s="150"/>
    </row>
    <row r="12" spans="1:32" ht="66" customHeight="1" x14ac:dyDescent="0.25">
      <c r="B12" s="128"/>
      <c r="C12" s="278" t="s">
        <v>4667</v>
      </c>
      <c r="D12" s="279"/>
      <c r="E12" s="280"/>
      <c r="F12" s="260" t="s">
        <v>4668</v>
      </c>
      <c r="G12" s="261"/>
      <c r="H12" s="261"/>
      <c r="I12" s="261"/>
      <c r="J12" s="261"/>
      <c r="K12" s="261"/>
      <c r="L12" s="261"/>
      <c r="M12" s="261"/>
      <c r="N12" s="261"/>
      <c r="O12" s="261"/>
      <c r="P12" s="261"/>
      <c r="Q12" s="262"/>
      <c r="R12" s="256" t="s">
        <v>4663</v>
      </c>
      <c r="S12" s="256" t="s">
        <v>5203</v>
      </c>
      <c r="T12" s="258" t="s">
        <v>5204</v>
      </c>
      <c r="U12" s="256" t="s">
        <v>5205</v>
      </c>
      <c r="V12" s="256" t="s">
        <v>5206</v>
      </c>
      <c r="W12" s="256" t="s">
        <v>5207</v>
      </c>
      <c r="X12" s="256" t="s">
        <v>3828</v>
      </c>
      <c r="Y12" s="258" t="s">
        <v>3829</v>
      </c>
      <c r="Z12" s="256" t="s">
        <v>3830</v>
      </c>
      <c r="AA12" s="256" t="s">
        <v>3831</v>
      </c>
      <c r="AB12" s="129"/>
      <c r="AE12" s="150"/>
    </row>
    <row r="13" spans="1:32" s="88" customFormat="1" ht="99.75" customHeight="1" x14ac:dyDescent="0.25">
      <c r="A13" s="156"/>
      <c r="B13" s="143"/>
      <c r="C13" s="281"/>
      <c r="D13" s="282"/>
      <c r="E13" s="283"/>
      <c r="F13" s="179" t="s">
        <v>4669</v>
      </c>
      <c r="G13" s="179" t="s">
        <v>4677</v>
      </c>
      <c r="H13" s="179" t="s">
        <v>4676</v>
      </c>
      <c r="I13" s="178" t="s">
        <v>4670</v>
      </c>
      <c r="J13" s="178" t="s">
        <v>4671</v>
      </c>
      <c r="K13" s="178" t="s">
        <v>4678</v>
      </c>
      <c r="L13" s="178" t="s">
        <v>4672</v>
      </c>
      <c r="M13" s="179" t="s">
        <v>4673</v>
      </c>
      <c r="N13" s="251" t="s">
        <v>4674</v>
      </c>
      <c r="O13" s="243"/>
      <c r="P13" s="244"/>
      <c r="Q13" s="179" t="s">
        <v>4675</v>
      </c>
      <c r="R13" s="257"/>
      <c r="S13" s="257"/>
      <c r="T13" s="259"/>
      <c r="U13" s="257"/>
      <c r="V13" s="257"/>
      <c r="W13" s="257"/>
      <c r="X13" s="257"/>
      <c r="Y13" s="259"/>
      <c r="Z13" s="257"/>
      <c r="AA13" s="257"/>
      <c r="AB13" s="144"/>
      <c r="AE13" s="150"/>
    </row>
    <row r="14" spans="1:32" s="88" customFormat="1" ht="87" customHeight="1" x14ac:dyDescent="0.25">
      <c r="A14" s="155" t="str">
        <f>CONCATENATE($C$9,"_",1)</f>
        <v>_1</v>
      </c>
      <c r="B14" s="154"/>
      <c r="C14" s="288"/>
      <c r="D14" s="289"/>
      <c r="E14" s="290"/>
      <c r="F14" s="177" t="str">
        <f>IFERROR(VLOOKUP(CONCATENATE(C$9,M14),Ejes!I:P,2,FALSE)," ")</f>
        <v xml:space="preserve"> </v>
      </c>
      <c r="G14" s="177" t="str">
        <f>IFERROR(VLOOKUP(CONCATENATE(C$9,M14),Ejes!I:P,4,FALSE)," ")</f>
        <v xml:space="preserve"> </v>
      </c>
      <c r="H14" s="177" t="str">
        <f>IFERROR(VLOOKUP(CONCATENATE(C$9,M14),Ejes!I:P,6,FALSE)," ")</f>
        <v xml:space="preserve"> </v>
      </c>
      <c r="I14" s="177" t="str">
        <f>IFERROR(VLOOKUP(CONCATENATE(C$9,M14),Ejes!I:V,8,FALSE)," ")</f>
        <v xml:space="preserve"> </v>
      </c>
      <c r="J14" s="177" t="str">
        <f>IFERROR(VLOOKUP(CONCATENATE(C$9,M14),Ejes!I:V,10,FALSE)," ")</f>
        <v xml:space="preserve"> </v>
      </c>
      <c r="K14" s="177" t="str">
        <f>IFERROR(VLOOKUP(CONCATENATE(C$9,M14),Ejes!I:V,12,FALSE)," ")</f>
        <v xml:space="preserve"> </v>
      </c>
      <c r="L14" s="177" t="str">
        <f>IFERROR(VLOOKUP(CONCATENATE(C$9,M14),Ejes!I:V,14,FALSE)," ")</f>
        <v xml:space="preserve"> </v>
      </c>
      <c r="M14" s="176"/>
      <c r="N14" s="271" t="str">
        <f>IFERROR(VLOOKUP(M14,'Clas. PP 2021'!A:C,3,FALSE)," ")</f>
        <v xml:space="preserve"> </v>
      </c>
      <c r="O14" s="272"/>
      <c r="P14" s="273"/>
      <c r="Q14" s="202"/>
      <c r="R14" s="175"/>
      <c r="S14" s="175"/>
      <c r="T14" s="175"/>
      <c r="U14" s="175"/>
      <c r="V14" s="175"/>
      <c r="W14" s="175" t="str">
        <f>IFERROR(VLOOKUP(CONCATENATE(C$9,M14),Ejes!I:Z,18,FALSE)," ")</f>
        <v xml:space="preserve"> </v>
      </c>
      <c r="X14" s="175"/>
      <c r="Y14" s="175"/>
      <c r="Z14" s="175"/>
      <c r="AA14" s="203" t="str">
        <f t="shared" ref="AA14:AA21" si="0">IFERROR((Z14)/Q14, " ")</f>
        <v xml:space="preserve"> </v>
      </c>
      <c r="AB14" s="144"/>
    </row>
    <row r="15" spans="1:32" s="89" customFormat="1" ht="48" customHeight="1" x14ac:dyDescent="0.25">
      <c r="A15" s="155" t="str">
        <f>CONCATENATE($C$9,"_",2)</f>
        <v>_2</v>
      </c>
      <c r="B15" s="154"/>
      <c r="C15" s="288"/>
      <c r="D15" s="289"/>
      <c r="E15" s="290"/>
      <c r="F15" s="177" t="str">
        <f>IFERROR(VLOOKUP(CONCATENATE(C$9,M15),Ejes!I:P,2,FALSE)," ")</f>
        <v xml:space="preserve"> </v>
      </c>
      <c r="G15" s="177" t="str">
        <f>IFERROR(VLOOKUP(CONCATENATE(C$9,M15),Ejes!I:P,4,FALSE)," ")</f>
        <v xml:space="preserve"> </v>
      </c>
      <c r="H15" s="177" t="str">
        <f>IFERROR(VLOOKUP(CONCATENATE(C$9,M15),Ejes!I:P,6,FALSE)," ")</f>
        <v xml:space="preserve"> </v>
      </c>
      <c r="I15" s="177" t="str">
        <f>IFERROR(VLOOKUP(CONCATENATE(C$9,M15),Ejes!I:V,8,FALSE)," ")</f>
        <v xml:space="preserve"> </v>
      </c>
      <c r="J15" s="177" t="str">
        <f>IFERROR(VLOOKUP(CONCATENATE(C$9,M15),Ejes!I:V,10,FALSE)," ")</f>
        <v xml:space="preserve"> </v>
      </c>
      <c r="K15" s="177" t="str">
        <f>IFERROR(VLOOKUP(CONCATENATE(C$9,M15),Ejes!I:V,12,FALSE)," ")</f>
        <v xml:space="preserve"> </v>
      </c>
      <c r="L15" s="177" t="str">
        <f>IFERROR(VLOOKUP(CONCATENATE(C$9,M15),Ejes!I:V,14,FALSE)," ")</f>
        <v xml:space="preserve"> </v>
      </c>
      <c r="M15" s="176"/>
      <c r="N15" s="271" t="str">
        <f>IFERROR(VLOOKUP(M15,'Clas. PP 2021'!A:C,3,FALSE)," ")</f>
        <v xml:space="preserve"> </v>
      </c>
      <c r="O15" s="272"/>
      <c r="P15" s="273"/>
      <c r="Q15" s="202"/>
      <c r="R15" s="175"/>
      <c r="S15" s="175"/>
      <c r="T15" s="175"/>
      <c r="U15" s="175"/>
      <c r="V15" s="175"/>
      <c r="W15" s="175" t="str">
        <f>IFERROR(VLOOKUP(CONCATENATE(C$9,M15),Ejes!I:Z,18,FALSE)," ")</f>
        <v xml:space="preserve"> </v>
      </c>
      <c r="X15" s="175"/>
      <c r="Y15" s="175"/>
      <c r="Z15" s="175"/>
      <c r="AA15" s="203" t="str">
        <f t="shared" si="0"/>
        <v xml:space="preserve"> </v>
      </c>
      <c r="AB15" s="145"/>
      <c r="AF15" s="146"/>
    </row>
    <row r="16" spans="1:32" s="88" customFormat="1" ht="34.5" customHeight="1" x14ac:dyDescent="0.25">
      <c r="A16" s="155" t="str">
        <f>CONCATENATE($C$9,"_",3)</f>
        <v>_3</v>
      </c>
      <c r="B16" s="154"/>
      <c r="C16" s="288"/>
      <c r="D16" s="289"/>
      <c r="E16" s="290"/>
      <c r="F16" s="177" t="str">
        <f>IFERROR(VLOOKUP(CONCATENATE(C$9,M16),Ejes!I:P,2,FALSE)," ")</f>
        <v xml:space="preserve"> </v>
      </c>
      <c r="G16" s="177" t="str">
        <f>IFERROR(VLOOKUP(CONCATENATE(C$9,M16),Ejes!I:P,4,FALSE)," ")</f>
        <v xml:space="preserve"> </v>
      </c>
      <c r="H16" s="177" t="str">
        <f>IFERROR(VLOOKUP(CONCATENATE(C$9,M16),Ejes!I:P,6,FALSE)," ")</f>
        <v xml:space="preserve"> </v>
      </c>
      <c r="I16" s="177" t="str">
        <f>IFERROR(VLOOKUP(CONCATENATE(C$9,M16),Ejes!I:V,8,FALSE)," ")</f>
        <v xml:space="preserve"> </v>
      </c>
      <c r="J16" s="177" t="str">
        <f>IFERROR(VLOOKUP(CONCATENATE(C$9,M16),Ejes!I:V,10,FALSE)," ")</f>
        <v xml:space="preserve"> </v>
      </c>
      <c r="K16" s="177" t="str">
        <f>IFERROR(VLOOKUP(CONCATENATE(C$9,M16),Ejes!I:V,12,FALSE)," ")</f>
        <v xml:space="preserve"> </v>
      </c>
      <c r="L16" s="177" t="str">
        <f>IFERROR(VLOOKUP(CONCATENATE(C$9,M16),Ejes!I:V,14,FALSE)," ")</f>
        <v xml:space="preserve"> </v>
      </c>
      <c r="M16" s="176"/>
      <c r="N16" s="271" t="str">
        <f>IFERROR(VLOOKUP(M16,'Clas. PP 2021'!A:C,3,FALSE)," ")</f>
        <v xml:space="preserve"> </v>
      </c>
      <c r="O16" s="272"/>
      <c r="P16" s="273"/>
      <c r="Q16" s="202"/>
      <c r="R16" s="175"/>
      <c r="S16" s="175"/>
      <c r="T16" s="175"/>
      <c r="U16" s="175"/>
      <c r="V16" s="175"/>
      <c r="W16" s="175" t="str">
        <f>IFERROR(VLOOKUP(CONCATENATE(C$9,M16),Ejes!I:Z,18,FALSE)," ")</f>
        <v xml:space="preserve"> </v>
      </c>
      <c r="X16" s="175"/>
      <c r="Y16" s="175"/>
      <c r="Z16" s="175"/>
      <c r="AA16" s="203" t="str">
        <f t="shared" si="0"/>
        <v xml:space="preserve"> </v>
      </c>
      <c r="AB16" s="144"/>
      <c r="AF16" s="146"/>
    </row>
    <row r="17" spans="1:34" s="88" customFormat="1" ht="50.25" customHeight="1" x14ac:dyDescent="0.25">
      <c r="A17" s="155" t="str">
        <f>CONCATENATE($C$9,"_",4)</f>
        <v>_4</v>
      </c>
      <c r="B17" s="154"/>
      <c r="C17" s="288"/>
      <c r="D17" s="289"/>
      <c r="E17" s="290"/>
      <c r="F17" s="177" t="str">
        <f>IFERROR(VLOOKUP(CONCATENATE(C$9,M17),Ejes!I:P,2,FALSE)," ")</f>
        <v xml:space="preserve"> </v>
      </c>
      <c r="G17" s="177" t="str">
        <f>IFERROR(VLOOKUP(CONCATENATE(C$9,M17),Ejes!I:P,4,FALSE)," ")</f>
        <v xml:space="preserve"> </v>
      </c>
      <c r="H17" s="177" t="str">
        <f>IFERROR(VLOOKUP(CONCATENATE(C$9,M17),Ejes!I:P,6,FALSE)," ")</f>
        <v xml:space="preserve"> </v>
      </c>
      <c r="I17" s="177" t="str">
        <f>IFERROR(VLOOKUP(CONCATENATE(C$9,M17),Ejes!I:V,8,FALSE)," ")</f>
        <v xml:space="preserve"> </v>
      </c>
      <c r="J17" s="177" t="str">
        <f>IFERROR(VLOOKUP(CONCATENATE(C$9,M17),Ejes!I:V,10,FALSE)," ")</f>
        <v xml:space="preserve"> </v>
      </c>
      <c r="K17" s="177" t="str">
        <f>IFERROR(VLOOKUP(CONCATENATE(C$9,M17),Ejes!I:V,12,FALSE)," ")</f>
        <v xml:space="preserve"> </v>
      </c>
      <c r="L17" s="177" t="str">
        <f>IFERROR(VLOOKUP(CONCATENATE(C$9,M17),Ejes!I:V,14,FALSE)," ")</f>
        <v xml:space="preserve"> </v>
      </c>
      <c r="M17" s="176"/>
      <c r="N17" s="271" t="str">
        <f>IFERROR(VLOOKUP(M17,'Clas. PP 2021'!A:C,3,FALSE)," ")</f>
        <v xml:space="preserve"> </v>
      </c>
      <c r="O17" s="272"/>
      <c r="P17" s="273"/>
      <c r="Q17" s="202"/>
      <c r="R17" s="175"/>
      <c r="S17" s="175"/>
      <c r="T17" s="175"/>
      <c r="U17" s="175"/>
      <c r="V17" s="175"/>
      <c r="W17" s="175" t="str">
        <f>IFERROR(VLOOKUP(CONCATENATE(C$9,M17),Ejes!I:Z,18,FALSE)," ")</f>
        <v xml:space="preserve"> </v>
      </c>
      <c r="X17" s="175"/>
      <c r="Y17" s="175"/>
      <c r="Z17" s="175"/>
      <c r="AA17" s="203" t="str">
        <f t="shared" si="0"/>
        <v xml:space="preserve"> </v>
      </c>
      <c r="AB17" s="144"/>
      <c r="AF17" s="146"/>
    </row>
    <row r="18" spans="1:34" s="88" customFormat="1" ht="54.75" customHeight="1" x14ac:dyDescent="0.25">
      <c r="A18" s="155" t="str">
        <f>CONCATENATE($C$9,"_",5)</f>
        <v>_5</v>
      </c>
      <c r="B18" s="154"/>
      <c r="C18" s="288"/>
      <c r="D18" s="289"/>
      <c r="E18" s="290"/>
      <c r="F18" s="177" t="str">
        <f>IFERROR(VLOOKUP(CONCATENATE(C$9,M18),Ejes!I:P,2,FALSE)," ")</f>
        <v xml:space="preserve"> </v>
      </c>
      <c r="G18" s="177" t="str">
        <f>IFERROR(VLOOKUP(CONCATENATE(C$9,M18),Ejes!I:P,4,FALSE)," ")</f>
        <v xml:space="preserve"> </v>
      </c>
      <c r="H18" s="177" t="str">
        <f>IFERROR(VLOOKUP(CONCATENATE(C$9,M18),Ejes!I:P,6,FALSE)," ")</f>
        <v xml:space="preserve"> </v>
      </c>
      <c r="I18" s="177" t="str">
        <f>IFERROR(VLOOKUP(CONCATENATE(C$9,M18),Ejes!I:V,8,FALSE)," ")</f>
        <v xml:space="preserve"> </v>
      </c>
      <c r="J18" s="177" t="str">
        <f>IFERROR(VLOOKUP(CONCATENATE(C$9,M18),Ejes!I:V,10,FALSE)," ")</f>
        <v xml:space="preserve"> </v>
      </c>
      <c r="K18" s="177" t="str">
        <f>IFERROR(VLOOKUP(CONCATENATE(C$9,M18),Ejes!I:V,12,FALSE)," ")</f>
        <v xml:space="preserve"> </v>
      </c>
      <c r="L18" s="177" t="str">
        <f>IFERROR(VLOOKUP(CONCATENATE(C$9,M18),Ejes!I:V,14,FALSE)," ")</f>
        <v xml:space="preserve"> </v>
      </c>
      <c r="M18" s="176"/>
      <c r="N18" s="271" t="str">
        <f>IFERROR(VLOOKUP(M18,'Clas. PP 2021'!A:C,3,FALSE)," ")</f>
        <v xml:space="preserve"> </v>
      </c>
      <c r="O18" s="272"/>
      <c r="P18" s="273"/>
      <c r="Q18" s="202"/>
      <c r="R18" s="175"/>
      <c r="S18" s="175"/>
      <c r="T18" s="175"/>
      <c r="U18" s="175"/>
      <c r="V18" s="175"/>
      <c r="W18" s="175" t="str">
        <f>IFERROR(VLOOKUP(CONCATENATE(C$9,M18),Ejes!I:Z,18,FALSE)," ")</f>
        <v xml:space="preserve"> </v>
      </c>
      <c r="X18" s="175"/>
      <c r="Y18" s="175"/>
      <c r="Z18" s="175"/>
      <c r="AA18" s="203" t="str">
        <f t="shared" si="0"/>
        <v xml:space="preserve"> </v>
      </c>
      <c r="AB18" s="144"/>
      <c r="AF18" s="146"/>
    </row>
    <row r="19" spans="1:34" s="88" customFormat="1" ht="34.5" customHeight="1" x14ac:dyDescent="0.25">
      <c r="A19" s="155" t="str">
        <f>CONCATENATE($C$9,"_",6)</f>
        <v>_6</v>
      </c>
      <c r="B19" s="154"/>
      <c r="C19" s="288"/>
      <c r="D19" s="289"/>
      <c r="E19" s="290"/>
      <c r="F19" s="177" t="str">
        <f>IFERROR(VLOOKUP(CONCATENATE(C$9,M19),Ejes!I:P,2,FALSE)," ")</f>
        <v xml:space="preserve"> </v>
      </c>
      <c r="G19" s="177" t="str">
        <f>IFERROR(VLOOKUP(CONCATENATE(C$9,M19),Ejes!I:P,4,FALSE)," ")</f>
        <v xml:space="preserve"> </v>
      </c>
      <c r="H19" s="177" t="str">
        <f>IFERROR(VLOOKUP(CONCATENATE(C$9,M19),Ejes!I:P,6,FALSE)," ")</f>
        <v xml:space="preserve"> </v>
      </c>
      <c r="I19" s="177" t="str">
        <f>IFERROR(VLOOKUP(CONCATENATE(C$9,M19),Ejes!I:V,8,FALSE)," ")</f>
        <v xml:space="preserve"> </v>
      </c>
      <c r="J19" s="177" t="str">
        <f>IFERROR(VLOOKUP(CONCATENATE(C$9,M19),Ejes!I:V,10,FALSE)," ")</f>
        <v xml:space="preserve"> </v>
      </c>
      <c r="K19" s="177" t="str">
        <f>IFERROR(VLOOKUP(CONCATENATE(C$9,M19),Ejes!I:V,12,FALSE)," ")</f>
        <v xml:space="preserve"> </v>
      </c>
      <c r="L19" s="177" t="str">
        <f>IFERROR(VLOOKUP(CONCATENATE(C$9,M19),Ejes!I:V,14,FALSE)," ")</f>
        <v xml:space="preserve"> </v>
      </c>
      <c r="M19" s="176"/>
      <c r="N19" s="271" t="str">
        <f>IFERROR(VLOOKUP(M19,'Clas. PP 2021'!A:C,3,FALSE)," ")</f>
        <v xml:space="preserve"> </v>
      </c>
      <c r="O19" s="272"/>
      <c r="P19" s="273"/>
      <c r="Q19" s="202"/>
      <c r="R19" s="175"/>
      <c r="S19" s="175"/>
      <c r="T19" s="175"/>
      <c r="U19" s="175"/>
      <c r="V19" s="175"/>
      <c r="W19" s="175" t="str">
        <f>IFERROR(VLOOKUP(CONCATENATE(C$9,M19),Ejes!I:Z,18,FALSE)," ")</f>
        <v xml:space="preserve"> </v>
      </c>
      <c r="X19" s="175"/>
      <c r="Y19" s="175"/>
      <c r="Z19" s="175"/>
      <c r="AA19" s="203" t="str">
        <f t="shared" si="0"/>
        <v xml:space="preserve"> </v>
      </c>
      <c r="AB19" s="144"/>
      <c r="AF19" s="146"/>
    </row>
    <row r="20" spans="1:34" s="88" customFormat="1" ht="34.5" customHeight="1" x14ac:dyDescent="0.25">
      <c r="A20" s="155" t="str">
        <f>CONCATENATE($C$9,"_",7)</f>
        <v>_7</v>
      </c>
      <c r="B20" s="154"/>
      <c r="C20" s="288"/>
      <c r="D20" s="289"/>
      <c r="E20" s="290"/>
      <c r="F20" s="177" t="str">
        <f>IFERROR(VLOOKUP(CONCATENATE(C$9,M20),Ejes!I:P,2,FALSE)," ")</f>
        <v xml:space="preserve"> </v>
      </c>
      <c r="G20" s="177" t="str">
        <f>IFERROR(VLOOKUP(CONCATENATE(C$9,M20),Ejes!I:P,4,FALSE)," ")</f>
        <v xml:space="preserve"> </v>
      </c>
      <c r="H20" s="177" t="str">
        <f>IFERROR(VLOOKUP(CONCATENATE(C$9,M20),Ejes!I:P,6,FALSE)," ")</f>
        <v xml:space="preserve"> </v>
      </c>
      <c r="I20" s="177" t="str">
        <f>IFERROR(VLOOKUP(CONCATENATE(C$9,M20),Ejes!I:V,8,FALSE)," ")</f>
        <v xml:space="preserve"> </v>
      </c>
      <c r="J20" s="177" t="str">
        <f>IFERROR(VLOOKUP(CONCATENATE(C$9,M20),Ejes!I:V,10,FALSE)," ")</f>
        <v xml:space="preserve"> </v>
      </c>
      <c r="K20" s="177" t="str">
        <f>IFERROR(VLOOKUP(CONCATENATE(C$9,M20),Ejes!I:V,12,FALSE)," ")</f>
        <v xml:space="preserve"> </v>
      </c>
      <c r="L20" s="177" t="str">
        <f>IFERROR(VLOOKUP(CONCATENATE(C$9,M20),Ejes!I:V,14,FALSE)," ")</f>
        <v xml:space="preserve"> </v>
      </c>
      <c r="M20" s="176"/>
      <c r="N20" s="271" t="str">
        <f>IFERROR(VLOOKUP(M20,'Clas. PP 2021'!A:C,3,FALSE)," ")</f>
        <v xml:space="preserve"> </v>
      </c>
      <c r="O20" s="272"/>
      <c r="P20" s="273"/>
      <c r="Q20" s="202"/>
      <c r="R20" s="175"/>
      <c r="S20" s="175"/>
      <c r="T20" s="175"/>
      <c r="U20" s="175"/>
      <c r="V20" s="175"/>
      <c r="W20" s="175" t="str">
        <f>IFERROR(VLOOKUP(CONCATENATE(C$9,M20),Ejes!I:Z,18,FALSE)," ")</f>
        <v xml:space="preserve"> </v>
      </c>
      <c r="X20" s="175"/>
      <c r="Y20" s="175"/>
      <c r="Z20" s="175"/>
      <c r="AA20" s="203" t="str">
        <f t="shared" si="0"/>
        <v xml:space="preserve"> </v>
      </c>
      <c r="AB20" s="144"/>
      <c r="AF20" s="146"/>
    </row>
    <row r="21" spans="1:34" s="88" customFormat="1" ht="34.5" customHeight="1" x14ac:dyDescent="0.25">
      <c r="A21" s="155" t="str">
        <f>CONCATENATE($C$9,"_",8)</f>
        <v>_8</v>
      </c>
      <c r="B21" s="154"/>
      <c r="C21" s="288"/>
      <c r="D21" s="289"/>
      <c r="E21" s="290"/>
      <c r="F21" s="177" t="str">
        <f>IFERROR(VLOOKUP(CONCATENATE(C$9,M21),Ejes!I:P,2,FALSE)," ")</f>
        <v xml:space="preserve"> </v>
      </c>
      <c r="G21" s="177" t="str">
        <f>IFERROR(VLOOKUP(CONCATENATE(C$9,M21),Ejes!I:P,4,FALSE)," ")</f>
        <v xml:space="preserve"> </v>
      </c>
      <c r="H21" s="177" t="str">
        <f>IFERROR(VLOOKUP(CONCATENATE(C$9,M21),Ejes!I:P,6,FALSE)," ")</f>
        <v xml:space="preserve"> </v>
      </c>
      <c r="I21" s="177" t="str">
        <f>IFERROR(VLOOKUP(CONCATENATE(C$9,M21),Ejes!I:V,8,FALSE)," ")</f>
        <v xml:space="preserve"> </v>
      </c>
      <c r="J21" s="177" t="str">
        <f>IFERROR(VLOOKUP(CONCATENATE(C$9,M21),Ejes!I:V,10,FALSE)," ")</f>
        <v xml:space="preserve"> </v>
      </c>
      <c r="K21" s="177" t="str">
        <f>IFERROR(VLOOKUP(CONCATENATE(C$9,M21),Ejes!I:V,12,FALSE)," ")</f>
        <v xml:space="preserve"> </v>
      </c>
      <c r="L21" s="177" t="str">
        <f>IFERROR(VLOOKUP(CONCATENATE(C$9,M21),Ejes!I:V,14,FALSE)," ")</f>
        <v xml:space="preserve"> </v>
      </c>
      <c r="M21" s="176"/>
      <c r="N21" s="271" t="str">
        <f>IFERROR(VLOOKUP(M21,'Clas. PP 2021'!A:C,3,FALSE)," ")</f>
        <v xml:space="preserve"> </v>
      </c>
      <c r="O21" s="272"/>
      <c r="P21" s="273"/>
      <c r="Q21" s="202"/>
      <c r="R21" s="175"/>
      <c r="S21" s="175"/>
      <c r="T21" s="175"/>
      <c r="U21" s="175"/>
      <c r="V21" s="175"/>
      <c r="W21" s="175" t="str">
        <f>IFERROR(VLOOKUP(CONCATENATE(C$9,M21),Ejes!I:Z,18,FALSE)," ")</f>
        <v xml:space="preserve"> </v>
      </c>
      <c r="X21" s="175"/>
      <c r="Y21" s="175"/>
      <c r="Z21" s="175"/>
      <c r="AA21" s="203" t="str">
        <f t="shared" si="0"/>
        <v xml:space="preserve"> </v>
      </c>
      <c r="AB21" s="144"/>
      <c r="AF21" s="146"/>
    </row>
    <row r="22" spans="1:34" s="88" customFormat="1" ht="34.5" customHeight="1" x14ac:dyDescent="0.25">
      <c r="A22" s="155" t="str">
        <f>CONCATENATE($C$9,"_",9)</f>
        <v>_9</v>
      </c>
      <c r="B22" s="154"/>
      <c r="C22" s="288"/>
      <c r="D22" s="289"/>
      <c r="E22" s="290"/>
      <c r="F22" s="177" t="str">
        <f>IFERROR(VLOOKUP(CONCATENATE(C$9,M22),Ejes!I:P,2,FALSE)," ")</f>
        <v xml:space="preserve"> </v>
      </c>
      <c r="G22" s="177" t="str">
        <f>IFERROR(VLOOKUP(CONCATENATE(C$9,M22),Ejes!I:P,4,FALSE)," ")</f>
        <v xml:space="preserve"> </v>
      </c>
      <c r="H22" s="177" t="str">
        <f>IFERROR(VLOOKUP(CONCATENATE(C$9,M22),Ejes!I:P,6,FALSE)," ")</f>
        <v xml:space="preserve"> </v>
      </c>
      <c r="I22" s="177" t="str">
        <f>IFERROR(VLOOKUP(CONCATENATE(C$9,M22),Ejes!I:V,8,FALSE)," ")</f>
        <v xml:space="preserve"> </v>
      </c>
      <c r="J22" s="177" t="str">
        <f>IFERROR(VLOOKUP(CONCATENATE(C$9,M22),Ejes!I:V,10,FALSE)," ")</f>
        <v xml:space="preserve"> </v>
      </c>
      <c r="K22" s="177" t="str">
        <f>IFERROR(VLOOKUP(CONCATENATE(C$9,M22),Ejes!I:V,12,FALSE)," ")</f>
        <v xml:space="preserve"> </v>
      </c>
      <c r="L22" s="177" t="str">
        <f>IFERROR(VLOOKUP(CONCATENATE(C$9,M22),Ejes!I:V,14,FALSE)," ")</f>
        <v xml:space="preserve"> </v>
      </c>
      <c r="M22" s="176"/>
      <c r="N22" s="271" t="str">
        <f>IFERROR(VLOOKUP(M22,'Clas. PP 2021'!A:C,3,FALSE)," ")</f>
        <v xml:space="preserve"> </v>
      </c>
      <c r="O22" s="272"/>
      <c r="P22" s="273"/>
      <c r="Q22" s="202"/>
      <c r="R22" s="175"/>
      <c r="S22" s="175"/>
      <c r="T22" s="175"/>
      <c r="U22" s="175"/>
      <c r="V22" s="175"/>
      <c r="W22" s="175" t="str">
        <f>IFERROR(VLOOKUP(CONCATENATE(C$9,M22),Ejes!I:Z,18,FALSE)," ")</f>
        <v xml:space="preserve"> </v>
      </c>
      <c r="X22" s="175"/>
      <c r="Y22" s="175"/>
      <c r="Z22" s="175"/>
      <c r="AA22" s="203"/>
      <c r="AB22" s="144"/>
      <c r="AF22" s="146"/>
    </row>
    <row r="23" spans="1:34" s="88" customFormat="1" ht="34.5" customHeight="1" x14ac:dyDescent="0.25">
      <c r="A23" s="155" t="str">
        <f>CONCATENATE($C$9,"_",10)</f>
        <v>_10</v>
      </c>
      <c r="B23" s="154"/>
      <c r="C23" s="288"/>
      <c r="D23" s="289"/>
      <c r="E23" s="290"/>
      <c r="F23" s="177" t="str">
        <f>IFERROR(VLOOKUP(CONCATENATE(C$9,M23),Ejes!I:P,2,FALSE)," ")</f>
        <v xml:space="preserve"> </v>
      </c>
      <c r="G23" s="177" t="str">
        <f>IFERROR(VLOOKUP(CONCATENATE(C$9,M23),Ejes!I:P,4,FALSE)," ")</f>
        <v xml:space="preserve"> </v>
      </c>
      <c r="H23" s="177" t="str">
        <f>IFERROR(VLOOKUP(CONCATENATE(C$9,M23),Ejes!I:P,6,FALSE)," ")</f>
        <v xml:space="preserve"> </v>
      </c>
      <c r="I23" s="177" t="str">
        <f>IFERROR(VLOOKUP(CONCATENATE(C$9,M23),Ejes!I:V,8,FALSE)," ")</f>
        <v xml:space="preserve"> </v>
      </c>
      <c r="J23" s="177" t="str">
        <f>IFERROR(VLOOKUP(CONCATENATE(C$9,M23),Ejes!I:V,10,FALSE)," ")</f>
        <v xml:space="preserve"> </v>
      </c>
      <c r="K23" s="177" t="str">
        <f>IFERROR(VLOOKUP(CONCATENATE(C$9,M23),Ejes!I:V,12,FALSE)," ")</f>
        <v xml:space="preserve"> </v>
      </c>
      <c r="L23" s="177" t="str">
        <f>IFERROR(VLOOKUP(CONCATENATE(C$9,M23),Ejes!I:V,14,FALSE)," ")</f>
        <v xml:space="preserve"> </v>
      </c>
      <c r="M23" s="176"/>
      <c r="N23" s="271" t="str">
        <f>IFERROR(VLOOKUP(M23,'Clas. PP 2021'!A:C,3,FALSE)," ")</f>
        <v xml:space="preserve"> </v>
      </c>
      <c r="O23" s="272"/>
      <c r="P23" s="273"/>
      <c r="Q23" s="202"/>
      <c r="R23" s="175"/>
      <c r="S23" s="175"/>
      <c r="T23" s="175"/>
      <c r="U23" s="175"/>
      <c r="V23" s="175"/>
      <c r="W23" s="175" t="str">
        <f>IFERROR(VLOOKUP(CONCATENATE(C$9,M23),Ejes!I:Z,18,FALSE)," ")</f>
        <v xml:space="preserve"> </v>
      </c>
      <c r="X23" s="175"/>
      <c r="Y23" s="175"/>
      <c r="Z23" s="175"/>
      <c r="AA23" s="203"/>
      <c r="AB23" s="144"/>
      <c r="AF23" s="146"/>
    </row>
    <row r="24" spans="1:34" s="88" customFormat="1" ht="34.5" customHeight="1" thickBot="1" x14ac:dyDescent="0.3">
      <c r="A24" s="155" t="str">
        <f>CONCATENATE($C$9,"_",11)</f>
        <v>_11</v>
      </c>
      <c r="B24" s="154"/>
      <c r="C24" s="288"/>
      <c r="D24" s="289"/>
      <c r="E24" s="290"/>
      <c r="F24" s="177" t="str">
        <f>IFERROR(VLOOKUP(CONCATENATE(C$9,M24),Ejes!I:P,2,FALSE)," ")</f>
        <v xml:space="preserve"> </v>
      </c>
      <c r="G24" s="177" t="str">
        <f>IFERROR(VLOOKUP(CONCATENATE(C$9,M24),Ejes!I:P,4,FALSE)," ")</f>
        <v xml:space="preserve"> </v>
      </c>
      <c r="H24" s="177" t="str">
        <f>IFERROR(VLOOKUP(CONCATENATE(C$9,M24),Ejes!I:P,6,FALSE)," ")</f>
        <v xml:space="preserve"> </v>
      </c>
      <c r="I24" s="177" t="str">
        <f>IFERROR(VLOOKUP(CONCATENATE(C$9,M24),Ejes!I:V,8,FALSE)," ")</f>
        <v xml:space="preserve"> </v>
      </c>
      <c r="J24" s="177" t="str">
        <f>IFERROR(VLOOKUP(CONCATENATE(C$9,M24),Ejes!I:V,10,FALSE)," ")</f>
        <v xml:space="preserve"> </v>
      </c>
      <c r="K24" s="177" t="str">
        <f>IFERROR(VLOOKUP(CONCATENATE(C$9,M24),Ejes!I:V,12,FALSE)," ")</f>
        <v xml:space="preserve"> </v>
      </c>
      <c r="L24" s="177" t="str">
        <f>IFERROR(VLOOKUP(CONCATENATE(C$9,M24),Ejes!I:V,14,FALSE)," ")</f>
        <v xml:space="preserve"> </v>
      </c>
      <c r="M24" s="176"/>
      <c r="N24" s="271" t="str">
        <f>IFERROR(VLOOKUP(M24,'Clas. PP 2021'!A:C,3,FALSE)," ")</f>
        <v xml:space="preserve"> </v>
      </c>
      <c r="O24" s="272"/>
      <c r="P24" s="273"/>
      <c r="Q24" s="202"/>
      <c r="R24" s="175"/>
      <c r="S24" s="175"/>
      <c r="T24" s="175"/>
      <c r="U24" s="175"/>
      <c r="V24" s="175"/>
      <c r="W24" s="175" t="str">
        <f>IFERROR(VLOOKUP(CONCATENATE(C$9,M24),Ejes!I:Z,18,FALSE)," ")</f>
        <v xml:space="preserve"> </v>
      </c>
      <c r="X24" s="175"/>
      <c r="Y24" s="175"/>
      <c r="Z24" s="175"/>
      <c r="AA24" s="203" t="str">
        <f>IFERROR((Z24)/Q24, " ")</f>
        <v xml:space="preserve"> </v>
      </c>
      <c r="AB24" s="144"/>
      <c r="AC24"/>
      <c r="AD24"/>
      <c r="AE24"/>
      <c r="AF24"/>
      <c r="AG24"/>
    </row>
    <row r="25" spans="1:34" customFormat="1" ht="26.25" customHeight="1" thickBot="1" x14ac:dyDescent="0.3">
      <c r="A25" s="157"/>
      <c r="B25" s="4"/>
      <c r="C25" s="264" t="s">
        <v>4664</v>
      </c>
      <c r="D25" s="265"/>
      <c r="E25" s="265"/>
      <c r="F25" s="265"/>
      <c r="G25" s="265"/>
      <c r="H25" s="265"/>
      <c r="I25" s="265"/>
      <c r="J25" s="265"/>
      <c r="K25" s="265"/>
      <c r="L25" s="265"/>
      <c r="M25" s="265"/>
      <c r="N25" s="265"/>
      <c r="O25" s="265"/>
      <c r="P25" s="265"/>
      <c r="Q25" s="265"/>
      <c r="R25" s="265"/>
      <c r="S25" s="266"/>
      <c r="T25" s="266"/>
      <c r="U25" s="266"/>
      <c r="V25" s="265"/>
      <c r="W25" s="265"/>
      <c r="X25" s="265"/>
      <c r="Y25" s="265"/>
      <c r="Z25" s="265"/>
      <c r="AA25" s="267"/>
      <c r="AB25" s="144"/>
    </row>
    <row r="26" spans="1:34" customFormat="1" ht="57.75" customHeight="1" thickBot="1" x14ac:dyDescent="0.3">
      <c r="A26" s="157"/>
      <c r="B26" s="4"/>
      <c r="C26" s="294"/>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6"/>
      <c r="AB26" s="144"/>
    </row>
    <row r="27" spans="1:34" ht="15" x14ac:dyDescent="0.25">
      <c r="B27" s="128"/>
      <c r="C27" s="6"/>
      <c r="D27" s="6"/>
      <c r="E27" s="6"/>
      <c r="F27" s="6"/>
      <c r="G27" s="6"/>
      <c r="H27" s="6"/>
      <c r="I27" s="6"/>
      <c r="J27" s="6"/>
      <c r="K27" s="6"/>
      <c r="L27" s="6"/>
      <c r="M27" s="6"/>
      <c r="N27" s="6"/>
      <c r="O27" s="6"/>
      <c r="P27" s="6"/>
      <c r="Q27" s="6"/>
      <c r="R27" s="6"/>
      <c r="S27" s="6"/>
      <c r="T27" s="6"/>
      <c r="U27" s="6"/>
      <c r="V27" s="6"/>
      <c r="W27" s="6"/>
      <c r="X27" s="6"/>
      <c r="AB27" s="144"/>
      <c r="AF27" s="147"/>
    </row>
    <row r="28" spans="1:34" ht="18.75" x14ac:dyDescent="0.3">
      <c r="B28" s="128"/>
      <c r="C28" s="6"/>
      <c r="D28" s="6"/>
      <c r="E28" s="6"/>
      <c r="F28" s="112"/>
      <c r="G28" s="112"/>
      <c r="H28" s="112"/>
      <c r="I28" s="112"/>
      <c r="J28" s="112"/>
      <c r="K28" s="112"/>
      <c r="L28" s="112"/>
      <c r="M28" s="112"/>
      <c r="N28" s="112"/>
      <c r="O28" s="112"/>
      <c r="P28" s="112"/>
      <c r="Q28" s="112"/>
      <c r="R28" s="112"/>
      <c r="S28" s="112"/>
      <c r="T28" s="112"/>
      <c r="U28" s="112"/>
      <c r="V28" s="112"/>
      <c r="W28" s="112"/>
      <c r="X28" s="112"/>
      <c r="Y28" s="107"/>
      <c r="Z28" s="107"/>
      <c r="AB28" s="129"/>
      <c r="AF28" s="146"/>
    </row>
    <row r="29" spans="1:34" s="3" customFormat="1" ht="13.5" customHeight="1" x14ac:dyDescent="0.2">
      <c r="A29" s="148"/>
      <c r="B29" s="130"/>
      <c r="F29" s="106"/>
      <c r="G29" s="106"/>
      <c r="H29" s="106"/>
      <c r="I29" s="106"/>
      <c r="J29" s="106"/>
      <c r="K29" s="106"/>
      <c r="L29" s="106"/>
      <c r="M29" s="106"/>
      <c r="N29" s="106"/>
      <c r="O29" s="106"/>
      <c r="P29" s="106"/>
      <c r="Q29" s="106"/>
      <c r="R29" s="106"/>
      <c r="S29" s="106"/>
      <c r="T29" s="106"/>
      <c r="U29" s="106"/>
      <c r="V29" s="106"/>
      <c r="W29" s="106"/>
      <c r="X29" s="106"/>
      <c r="Y29" s="106"/>
      <c r="Z29" s="106"/>
      <c r="AB29" s="131"/>
    </row>
    <row r="30" spans="1:34" ht="13.5" customHeight="1" x14ac:dyDescent="0.3">
      <c r="B30" s="128"/>
      <c r="C30" s="4"/>
      <c r="D30" s="4"/>
      <c r="E30" s="4"/>
      <c r="F30" s="107"/>
      <c r="G30" s="107"/>
      <c r="H30" s="107"/>
      <c r="I30" s="107"/>
      <c r="J30" s="107"/>
      <c r="K30" s="107"/>
      <c r="L30" s="107"/>
      <c r="M30" s="107"/>
      <c r="N30" s="107"/>
      <c r="O30" s="107"/>
      <c r="P30" s="107"/>
      <c r="Q30" s="107"/>
      <c r="R30" s="107"/>
      <c r="S30" s="107"/>
      <c r="T30" s="107"/>
      <c r="U30" s="107"/>
      <c r="V30" s="107"/>
      <c r="W30" s="107"/>
      <c r="X30" s="107"/>
      <c r="Y30" s="107"/>
      <c r="Z30" s="107"/>
      <c r="AB30" s="129"/>
      <c r="AG30" s="3"/>
      <c r="AH30" s="3"/>
    </row>
    <row r="31" spans="1:34" ht="13.5" customHeight="1" x14ac:dyDescent="0.3">
      <c r="B31" s="128"/>
      <c r="C31" s="5"/>
      <c r="D31" s="5"/>
      <c r="E31" s="5"/>
      <c r="F31" s="109"/>
      <c r="G31" s="109"/>
      <c r="H31" s="109"/>
      <c r="I31" s="109"/>
      <c r="J31" s="109"/>
      <c r="K31" s="109"/>
      <c r="L31" s="109"/>
      <c r="M31" s="152"/>
      <c r="N31" s="302"/>
      <c r="O31" s="108"/>
      <c r="P31" s="107"/>
      <c r="Q31" s="291"/>
      <c r="R31" s="291"/>
      <c r="S31" s="291"/>
      <c r="T31" s="107"/>
      <c r="U31" s="107"/>
      <c r="V31" s="107"/>
      <c r="W31" s="110"/>
      <c r="X31" s="110"/>
      <c r="Y31" s="111"/>
      <c r="Z31" s="111"/>
      <c r="AA31" s="6"/>
      <c r="AB31" s="129"/>
    </row>
    <row r="32" spans="1:34" s="5" customFormat="1" ht="18.75" x14ac:dyDescent="0.3">
      <c r="A32" s="149"/>
      <c r="B32" s="128"/>
      <c r="F32" s="292" t="s">
        <v>11</v>
      </c>
      <c r="G32" s="292"/>
      <c r="H32" s="292"/>
      <c r="I32" s="292"/>
      <c r="J32" s="292"/>
      <c r="K32" s="292"/>
      <c r="L32" s="292"/>
      <c r="M32" s="292"/>
      <c r="N32" s="303"/>
      <c r="O32" s="107"/>
      <c r="P32" s="113"/>
      <c r="Q32" s="304" t="s">
        <v>11</v>
      </c>
      <c r="R32" s="304"/>
      <c r="S32" s="304"/>
      <c r="T32" s="108"/>
      <c r="U32" s="108"/>
      <c r="V32" s="108"/>
      <c r="W32" s="292" t="s">
        <v>11</v>
      </c>
      <c r="X32" s="292"/>
      <c r="Y32" s="292"/>
      <c r="Z32" s="292"/>
      <c r="AA32" s="4"/>
      <c r="AB32" s="132"/>
    </row>
    <row r="33" spans="1:28" s="5" customFormat="1" ht="18.75" x14ac:dyDescent="0.3">
      <c r="A33" s="149"/>
      <c r="B33" s="133"/>
      <c r="F33" s="293" t="s">
        <v>3832</v>
      </c>
      <c r="G33" s="293"/>
      <c r="H33" s="293"/>
      <c r="I33" s="293"/>
      <c r="J33" s="293"/>
      <c r="K33" s="293"/>
      <c r="L33" s="293"/>
      <c r="M33" s="293"/>
      <c r="N33" s="108"/>
      <c r="O33" s="114"/>
      <c r="P33" s="153"/>
      <c r="Q33" s="293" t="s">
        <v>2383</v>
      </c>
      <c r="R33" s="293"/>
      <c r="S33" s="293"/>
      <c r="T33" s="108"/>
      <c r="U33" s="108"/>
      <c r="V33" s="108"/>
      <c r="W33" s="293" t="s">
        <v>2384</v>
      </c>
      <c r="X33" s="293"/>
      <c r="Y33" s="293"/>
      <c r="Z33" s="293"/>
      <c r="AA33" s="8"/>
      <c r="AB33" s="132"/>
    </row>
    <row r="34" spans="1:28" s="5" customFormat="1" ht="18.75" x14ac:dyDescent="0.3">
      <c r="A34" s="149"/>
      <c r="B34" s="134"/>
      <c r="F34" s="108"/>
      <c r="G34" s="108"/>
      <c r="H34" s="108"/>
      <c r="I34" s="108"/>
      <c r="J34" s="108"/>
      <c r="K34" s="108"/>
      <c r="L34" s="108"/>
      <c r="M34" s="108"/>
      <c r="N34" s="153"/>
      <c r="O34" s="114"/>
      <c r="P34" s="107"/>
      <c r="Q34" s="107"/>
      <c r="R34" s="108"/>
      <c r="S34" s="108"/>
      <c r="T34" s="108"/>
      <c r="U34" s="108"/>
      <c r="V34" s="108"/>
      <c r="W34" s="293" t="s">
        <v>2385</v>
      </c>
      <c r="X34" s="293"/>
      <c r="Y34" s="293"/>
      <c r="Z34" s="293"/>
      <c r="AA34" s="8"/>
      <c r="AB34" s="132"/>
    </row>
    <row r="35" spans="1:28" s="5" customFormat="1" ht="15" customHeight="1" x14ac:dyDescent="0.3">
      <c r="A35" s="149"/>
      <c r="B35" s="126"/>
      <c r="F35" s="108"/>
      <c r="G35" s="108"/>
      <c r="H35" s="108"/>
      <c r="I35" s="108"/>
      <c r="J35" s="108"/>
      <c r="K35" s="108"/>
      <c r="L35" s="108"/>
      <c r="M35" s="108"/>
      <c r="N35" s="108"/>
      <c r="O35" s="108"/>
      <c r="P35" s="108"/>
      <c r="Q35" s="108"/>
      <c r="R35" s="108"/>
      <c r="S35" s="108"/>
      <c r="T35" s="108"/>
      <c r="U35" s="108"/>
      <c r="V35" s="108"/>
      <c r="W35" s="108"/>
      <c r="X35" s="108"/>
      <c r="Y35" s="115"/>
      <c r="Z35" s="114"/>
      <c r="AA35" s="8"/>
      <c r="AB35" s="132"/>
    </row>
    <row r="36" spans="1:28" s="5" customFormat="1" ht="15" customHeight="1" x14ac:dyDescent="0.25">
      <c r="A36" s="149"/>
      <c r="B36" s="126"/>
      <c r="Y36" s="7"/>
      <c r="Z36" s="8"/>
      <c r="AB36" s="132"/>
    </row>
    <row r="37" spans="1:28" s="5" customFormat="1" ht="15" customHeight="1" thickBot="1" x14ac:dyDescent="0.3">
      <c r="A37" s="149"/>
      <c r="B37" s="135"/>
      <c r="C37" s="136"/>
      <c r="D37" s="136"/>
      <c r="E37" s="136"/>
      <c r="F37" s="136"/>
      <c r="G37" s="136"/>
      <c r="H37" s="136"/>
      <c r="I37" s="136"/>
      <c r="J37" s="136"/>
      <c r="K37" s="136"/>
      <c r="L37" s="136"/>
      <c r="M37" s="136"/>
      <c r="N37" s="136"/>
      <c r="O37" s="136"/>
      <c r="P37" s="136"/>
      <c r="Q37" s="136"/>
      <c r="R37" s="136"/>
      <c r="S37" s="136"/>
      <c r="T37" s="136"/>
      <c r="U37" s="136"/>
      <c r="V37" s="136"/>
      <c r="W37" s="136"/>
      <c r="X37" s="136"/>
      <c r="Y37" s="137"/>
      <c r="Z37" s="137"/>
      <c r="AA37" s="136"/>
      <c r="AB37" s="138"/>
    </row>
  </sheetData>
  <mergeCells count="55">
    <mergeCell ref="W34:Z34"/>
    <mergeCell ref="C23:E23"/>
    <mergeCell ref="N23:P23"/>
    <mergeCell ref="C24:E24"/>
    <mergeCell ref="N24:P24"/>
    <mergeCell ref="C25:AA25"/>
    <mergeCell ref="C26:AA26"/>
    <mergeCell ref="F32:M32"/>
    <mergeCell ref="F33:M33"/>
    <mergeCell ref="Q32:S32"/>
    <mergeCell ref="Q33:S33"/>
    <mergeCell ref="Q31:S31"/>
    <mergeCell ref="W32:Z32"/>
    <mergeCell ref="W33:Z33"/>
    <mergeCell ref="C20:E20"/>
    <mergeCell ref="N20:P20"/>
    <mergeCell ref="C21:E21"/>
    <mergeCell ref="N21:P21"/>
    <mergeCell ref="C22:E22"/>
    <mergeCell ref="N22:P22"/>
    <mergeCell ref="C17:E17"/>
    <mergeCell ref="N17:P17"/>
    <mergeCell ref="C18:E18"/>
    <mergeCell ref="N18:P18"/>
    <mergeCell ref="C19:E19"/>
    <mergeCell ref="N19:P19"/>
    <mergeCell ref="C16:E16"/>
    <mergeCell ref="N16:P16"/>
    <mergeCell ref="V12:V13"/>
    <mergeCell ref="W12:W13"/>
    <mergeCell ref="X12:X13"/>
    <mergeCell ref="N13:P13"/>
    <mergeCell ref="C14:E14"/>
    <mergeCell ref="N14:P14"/>
    <mergeCell ref="C15:E15"/>
    <mergeCell ref="N15:P15"/>
    <mergeCell ref="Y12:Y13"/>
    <mergeCell ref="Z12:Z13"/>
    <mergeCell ref="AA12:AA13"/>
    <mergeCell ref="C10:K10"/>
    <mergeCell ref="L10:AA10"/>
    <mergeCell ref="C11:Q11"/>
    <mergeCell ref="R11:AA11"/>
    <mergeCell ref="C12:E13"/>
    <mergeCell ref="F12:Q12"/>
    <mergeCell ref="R12:R13"/>
    <mergeCell ref="S12:S13"/>
    <mergeCell ref="T12:T13"/>
    <mergeCell ref="U12:U13"/>
    <mergeCell ref="C3:AA6"/>
    <mergeCell ref="C7:AA7"/>
    <mergeCell ref="C8:K8"/>
    <mergeCell ref="L8:AA8"/>
    <mergeCell ref="C9:K9"/>
    <mergeCell ref="L9:AA9"/>
  </mergeCells>
  <conditionalFormatting sqref="Y14:Y24">
    <cfRule type="containsText" dxfId="7" priority="1" operator="containsText" text="Acción">
      <formula>NOT(ISERROR(SEARCH("Acción",Y14)))</formula>
    </cfRule>
    <cfRule type="containsText" dxfId="6" priority="2" operator="containsText" text="Acciones">
      <formula>NOT(ISERROR(SEARCH("Acciones",Y14)))</formula>
    </cfRule>
  </conditionalFormatting>
  <printOptions horizontalCentered="1"/>
  <pageMargins left="0.25" right="0.25" top="0.75" bottom="0.75" header="0.3" footer="0.3"/>
  <pageSetup scale="24" fitToHeight="0" orientation="landscape" r:id="rId1"/>
  <colBreaks count="1" manualBreakCount="1">
    <brk id="17" max="1048575" man="1"/>
  </col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18DBE9-C6F3-4D61-AB7C-05DF9D3DC439}">
          <x14:formula1>
            <xm:f>MA!$H$3:$H$47</xm:f>
          </x14:formula1>
          <xm:sqref>V14:V24</xm:sqref>
        </x14:dataValidation>
        <x14:dataValidation type="list" allowBlank="1" showInputMessage="1" showErrorMessage="1" xr:uid="{AAA6EA42-4218-47B4-8EE3-3F519768BA09}">
          <x14:formula1>
            <xm:f>MA!$M$4:$M$34</xm:f>
          </x14:formula1>
          <xm:sqref>S14:S24</xm:sqref>
        </x14:dataValidation>
        <x14:dataValidation type="list" allowBlank="1" showInputMessage="1" showErrorMessage="1" xr:uid="{98982D88-0117-49A7-BE6A-57EDB0BF1A22}">
          <x14:formula1>
            <xm:f>'Clas. PP 2021'!$A$2:$A$169</xm:f>
          </x14:formula1>
          <xm:sqref>M14</xm:sqref>
        </x14:dataValidation>
        <x14:dataValidation type="list" allowBlank="1" showInputMessage="1" showErrorMessage="1" xr:uid="{DE4F87C8-3994-434E-B9DD-1F1DCC982E8B}">
          <x14:formula1>
            <xm:f>MA!$B$3:$B$119</xm:f>
          </x14:formula1>
          <xm:sqref>U14:U24</xm:sqref>
        </x14:dataValidation>
        <x14:dataValidation type="list" allowBlank="1" showInputMessage="1" showErrorMessage="1" xr:uid="{6BE792DA-35CB-4C81-AD72-0A031DD90B7E}">
          <x14:formula1>
            <xm:f>'Cat1'!$F$26:$F$42</xm:f>
          </x14:formula1>
          <xm:sqref>R14:R24</xm:sqref>
        </x14:dataValidation>
        <x14:dataValidation type="list" allowBlank="1" showInputMessage="1" showErrorMessage="1" xr:uid="{811534ED-9308-4703-8EBB-E104EFA375A1}">
          <x14:formula1>
            <xm:f>'Clas. PP 2021'!$A$2:$A$173</xm:f>
          </x14:formula1>
          <xm:sqref>M17:M24</xm:sqref>
        </x14:dataValidation>
        <x14:dataValidation type="list" allowBlank="1" showInputMessage="1" showErrorMessage="1" xr:uid="{1DE5523B-D9FE-4A15-A2B7-3239DBB58853}">
          <x14:formula1>
            <xm:f>'Cat URG 2021'!$A$2:$A$99</xm:f>
          </x14:formula1>
          <xm:sqref>C9:K9</xm:sqref>
        </x14:dataValidation>
        <x14:dataValidation type="list" allowBlank="1" showInputMessage="1" showErrorMessage="1" xr:uid="{E437A214-248F-461C-9F0E-327959B74D6A}">
          <x14:formula1>
            <xm:f>'Clas. PP 2021'!$A$2:$A$423</xm:f>
          </x14:formula1>
          <xm:sqref>M15:M16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5"/>
  <dimension ref="B2:M119"/>
  <sheetViews>
    <sheetView topLeftCell="A10" workbookViewId="0">
      <selection activeCell="M4" sqref="M4:M34"/>
    </sheetView>
  </sheetViews>
  <sheetFormatPr baseColWidth="10" defaultRowHeight="12.75" x14ac:dyDescent="0.2"/>
  <cols>
    <col min="2" max="2" width="22.28515625" customWidth="1"/>
    <col min="7" max="7" width="22.7109375" customWidth="1"/>
  </cols>
  <sheetData>
    <row r="2" spans="2:13" x14ac:dyDescent="0.2">
      <c r="F2" s="171" t="s">
        <v>5285</v>
      </c>
    </row>
    <row r="3" spans="2:13" ht="15" x14ac:dyDescent="0.25">
      <c r="B3" s="194" t="s">
        <v>4587</v>
      </c>
      <c r="F3" s="196">
        <v>1</v>
      </c>
      <c r="G3" s="196" t="s">
        <v>5208</v>
      </c>
      <c r="H3" t="str">
        <f>F3&amp;" "&amp;G3</f>
        <v xml:space="preserve">1 Movilidad integrada y sustentable </v>
      </c>
      <c r="K3" s="201" t="s">
        <v>5253</v>
      </c>
      <c r="L3" s="201"/>
    </row>
    <row r="4" spans="2:13" ht="15" x14ac:dyDescent="0.25">
      <c r="B4" s="194" t="s">
        <v>4588</v>
      </c>
      <c r="F4" s="197">
        <v>1.1000000000000001</v>
      </c>
      <c r="G4" s="199" t="s">
        <v>5209</v>
      </c>
      <c r="H4" t="str">
        <f t="shared" ref="H4:H47" si="0">F4&amp;" "&amp;G4</f>
        <v>1.1 Gestión de demanda y cambio modal</v>
      </c>
      <c r="K4" s="197">
        <v>1</v>
      </c>
      <c r="L4" s="198" t="s">
        <v>5254</v>
      </c>
      <c r="M4" t="str">
        <f>K4&amp;" "&amp;L4</f>
        <v>1 Conocimiento</v>
      </c>
    </row>
    <row r="5" spans="2:13" ht="15" x14ac:dyDescent="0.25">
      <c r="B5" s="194" t="s">
        <v>4589</v>
      </c>
      <c r="F5" s="197">
        <v>1.2</v>
      </c>
      <c r="G5" s="199" t="s">
        <v>5210</v>
      </c>
      <c r="H5" t="str">
        <f t="shared" si="0"/>
        <v xml:space="preserve">1.2 Transición tecnológica de flota vehicular </v>
      </c>
      <c r="K5" s="198">
        <v>1.1000000000000001</v>
      </c>
      <c r="L5" s="198" t="s">
        <v>5255</v>
      </c>
      <c r="M5" t="str">
        <f t="shared" ref="M5:M34" si="1">K5&amp;" "&amp;L5</f>
        <v>1.1 Desarrollo, promoción y sistematización del conocimiento científico</v>
      </c>
    </row>
    <row r="6" spans="2:13" ht="15" x14ac:dyDescent="0.25">
      <c r="B6" s="194" t="s">
        <v>4590</v>
      </c>
      <c r="F6" s="197">
        <v>1.3</v>
      </c>
      <c r="G6" s="199" t="s">
        <v>5211</v>
      </c>
      <c r="H6" t="str">
        <f t="shared" si="0"/>
        <v xml:space="preserve">1.3 Integración del sistema de movilidad </v>
      </c>
      <c r="K6" s="198">
        <v>1.2</v>
      </c>
      <c r="L6" s="198" t="s">
        <v>5256</v>
      </c>
      <c r="M6" t="str">
        <f t="shared" si="1"/>
        <v>1.2 Recuperación y difusión del conocimiento tradicional</v>
      </c>
    </row>
    <row r="7" spans="2:13" ht="15" x14ac:dyDescent="0.2">
      <c r="B7" s="194" t="s">
        <v>4591</v>
      </c>
      <c r="F7" s="198">
        <v>2</v>
      </c>
      <c r="G7" s="200" t="s">
        <v>5212</v>
      </c>
      <c r="H7" t="str">
        <f t="shared" si="0"/>
        <v xml:space="preserve">2 Ciudad solar </v>
      </c>
      <c r="K7" s="198">
        <v>1.3</v>
      </c>
      <c r="L7" s="198" t="s">
        <v>5257</v>
      </c>
      <c r="M7" t="str">
        <f t="shared" si="1"/>
        <v>1.3 Vinculación, difusión y divulgación del conocimiento</v>
      </c>
    </row>
    <row r="8" spans="2:13" ht="15" x14ac:dyDescent="0.2">
      <c r="B8" s="194" t="s">
        <v>4592</v>
      </c>
      <c r="F8" s="198">
        <v>2.1</v>
      </c>
      <c r="G8" s="200" t="s">
        <v>5213</v>
      </c>
      <c r="H8" t="str">
        <f t="shared" si="0"/>
        <v>2.1 Hogares solares y eficientes</v>
      </c>
      <c r="K8" s="198">
        <v>2</v>
      </c>
      <c r="L8" s="198" t="s">
        <v>5258</v>
      </c>
      <c r="M8" t="str">
        <f t="shared" si="1"/>
        <v>2 Educación, comunicación y cultura</v>
      </c>
    </row>
    <row r="9" spans="2:13" ht="15" x14ac:dyDescent="0.2">
      <c r="B9" s="194" t="s">
        <v>4593</v>
      </c>
      <c r="F9" s="198">
        <v>2.2000000000000002</v>
      </c>
      <c r="G9" s="200" t="s">
        <v>5214</v>
      </c>
      <c r="H9" t="str">
        <f t="shared" si="0"/>
        <v>2.2 Eficiencia energética y energías renovables en industria, edificios, comercios y servicios</v>
      </c>
      <c r="K9" s="198">
        <v>2.1</v>
      </c>
      <c r="L9" s="198" t="s">
        <v>5259</v>
      </c>
      <c r="M9" t="str">
        <f t="shared" si="1"/>
        <v>2.1 Educación ambiental formal</v>
      </c>
    </row>
    <row r="10" spans="2:13" ht="15" x14ac:dyDescent="0.2">
      <c r="B10" s="194" t="s">
        <v>4594</v>
      </c>
      <c r="F10" s="198">
        <v>2.2999999999999998</v>
      </c>
      <c r="G10" s="200" t="s">
        <v>5215</v>
      </c>
      <c r="H10" t="str">
        <f t="shared" si="0"/>
        <v>2.3 Generación de energía limpia</v>
      </c>
      <c r="K10" s="198">
        <v>2.2000000000000002</v>
      </c>
      <c r="L10" s="198" t="s">
        <v>5260</v>
      </c>
      <c r="M10" t="str">
        <f t="shared" si="1"/>
        <v>2.2 Educación ambiental no formal</v>
      </c>
    </row>
    <row r="11" spans="2:13" ht="15" x14ac:dyDescent="0.2">
      <c r="B11" s="195" t="s">
        <v>4595</v>
      </c>
      <c r="F11" s="198">
        <v>3</v>
      </c>
      <c r="G11" s="200" t="s">
        <v>5216</v>
      </c>
      <c r="H11" t="str">
        <f t="shared" si="0"/>
        <v xml:space="preserve">3 Basura cero </v>
      </c>
      <c r="I11" s="167"/>
      <c r="K11" s="198">
        <v>2.2999999999999998</v>
      </c>
      <c r="L11" s="198" t="s">
        <v>5261</v>
      </c>
      <c r="M11" t="str">
        <f t="shared" si="1"/>
        <v>2.3 Comunicación, difusión y concientización para una cultura ambiental</v>
      </c>
    </row>
    <row r="12" spans="2:13" ht="15" x14ac:dyDescent="0.2">
      <c r="B12" s="194" t="s">
        <v>4596</v>
      </c>
      <c r="F12" s="198">
        <v>3.1</v>
      </c>
      <c r="G12" s="200" t="s">
        <v>5217</v>
      </c>
      <c r="H12" t="str">
        <f t="shared" si="0"/>
        <v xml:space="preserve">3.1 Prevención de generación de residuos y rediseño de bienes y servicios </v>
      </c>
      <c r="I12" s="167"/>
      <c r="K12" s="198">
        <v>3</v>
      </c>
      <c r="L12" s="198" t="s">
        <v>5262</v>
      </c>
      <c r="M12" t="str">
        <f t="shared" si="1"/>
        <v>3 Conservación y restauración</v>
      </c>
    </row>
    <row r="13" spans="2:13" ht="13.5" x14ac:dyDescent="0.25">
      <c r="B13" s="4" t="s">
        <v>4597</v>
      </c>
      <c r="F13" s="198">
        <v>3.2</v>
      </c>
      <c r="G13" s="200" t="s">
        <v>5218</v>
      </c>
      <c r="H13" t="str">
        <f t="shared" si="0"/>
        <v xml:space="preserve">3.2 Gestión sustentable de residuos sólidos y de la construcción y demolición </v>
      </c>
      <c r="K13" s="198">
        <v>3.1</v>
      </c>
      <c r="L13" s="198" t="s">
        <v>5263</v>
      </c>
      <c r="M13" t="str">
        <f t="shared" si="1"/>
        <v>3.1 Protección del suelo de conservación (SC) y de las áreas naturales protegidas (ANP)</v>
      </c>
    </row>
    <row r="14" spans="2:13" x14ac:dyDescent="0.2">
      <c r="B14" t="s">
        <v>4598</v>
      </c>
      <c r="F14" s="198">
        <v>3.3</v>
      </c>
      <c r="G14" s="200" t="s">
        <v>5219</v>
      </c>
      <c r="H14" t="str">
        <f t="shared" si="0"/>
        <v xml:space="preserve">3.3 Aprovechamiento eneregético de residuos </v>
      </c>
      <c r="K14" s="198">
        <v>3.2</v>
      </c>
      <c r="L14" s="198" t="s">
        <v>5264</v>
      </c>
      <c r="M14" t="str">
        <f t="shared" si="1"/>
        <v>3.2 Protección de áreas verdes urbanas (AVU) y áreas de valor ambiental (AVA)</v>
      </c>
    </row>
    <row r="15" spans="2:13" x14ac:dyDescent="0.2">
      <c r="B15" t="s">
        <v>4599</v>
      </c>
      <c r="F15" s="198">
        <v>3.4</v>
      </c>
      <c r="G15" s="200" t="s">
        <v>5220</v>
      </c>
      <c r="H15" t="str">
        <f t="shared" si="0"/>
        <v xml:space="preserve">3.4 Tratamiento de aguas residuales </v>
      </c>
      <c r="K15" s="198">
        <v>3.3</v>
      </c>
      <c r="L15" s="198" t="s">
        <v>5265</v>
      </c>
      <c r="M15" t="str">
        <f t="shared" si="1"/>
        <v xml:space="preserve">3.3 Restauración, rehabilitación y mejoramiento de ecosistemas terrestres </v>
      </c>
    </row>
    <row r="16" spans="2:13" x14ac:dyDescent="0.2">
      <c r="B16" t="s">
        <v>4600</v>
      </c>
      <c r="F16" s="198">
        <v>4</v>
      </c>
      <c r="G16" s="200" t="s">
        <v>5221</v>
      </c>
      <c r="H16" t="str">
        <f t="shared" si="0"/>
        <v xml:space="preserve">4 Manejo sustentable del agua y rescate de ríos y cuerpos de agua </v>
      </c>
      <c r="K16" s="198">
        <v>3.4</v>
      </c>
      <c r="L16" s="198" t="s">
        <v>5266</v>
      </c>
      <c r="M16" t="str">
        <f t="shared" si="1"/>
        <v>3.4 Conservación y restauración de ecosistemas acuáticos y conectividad ecohidrológica</v>
      </c>
    </row>
    <row r="17" spans="2:13" x14ac:dyDescent="0.2">
      <c r="B17" t="s">
        <v>4601</v>
      </c>
      <c r="F17" s="198">
        <v>4.0999999999999996</v>
      </c>
      <c r="G17" s="200" t="s">
        <v>5222</v>
      </c>
      <c r="H17" t="str">
        <f t="shared" si="0"/>
        <v xml:space="preserve">4.1 Mejora del sistema de suministro de agua </v>
      </c>
      <c r="K17" s="198">
        <v>3.5</v>
      </c>
      <c r="L17" s="198" t="s">
        <v>5267</v>
      </c>
      <c r="M17" t="str">
        <f t="shared" si="1"/>
        <v>3.5 Conservación y recuperación de especies</v>
      </c>
    </row>
    <row r="18" spans="2:13" x14ac:dyDescent="0.2">
      <c r="B18" t="s">
        <v>4602</v>
      </c>
      <c r="F18" s="198">
        <v>4.2</v>
      </c>
      <c r="G18" s="200" t="s">
        <v>5223</v>
      </c>
      <c r="H18" t="str">
        <f t="shared" si="0"/>
        <v>4.2 Restauración de cuerpos de agua, cuencas hidrológicas y recarga del acuífero</v>
      </c>
      <c r="K18" s="198">
        <v>3.6</v>
      </c>
      <c r="L18" s="198" t="s">
        <v>5268</v>
      </c>
      <c r="M18" t="str">
        <f t="shared" si="1"/>
        <v xml:space="preserve">3.6 Conservación de los recursos genéticos y fortalecimiento de la bioseguridad </v>
      </c>
    </row>
    <row r="19" spans="2:13" x14ac:dyDescent="0.2">
      <c r="B19" t="s">
        <v>4603</v>
      </c>
      <c r="F19" s="198">
        <v>4.3</v>
      </c>
      <c r="G19" s="200" t="s">
        <v>5224</v>
      </c>
      <c r="H19" t="str">
        <f t="shared" si="0"/>
        <v xml:space="preserve">4.3 Reducción de riesgos hídricos </v>
      </c>
      <c r="K19" s="198">
        <v>4</v>
      </c>
      <c r="L19" s="198" t="s">
        <v>5269</v>
      </c>
      <c r="M19" t="str">
        <f t="shared" si="1"/>
        <v>4 Atención a los factores de presión</v>
      </c>
    </row>
    <row r="20" spans="2:13" x14ac:dyDescent="0.2">
      <c r="B20" t="s">
        <v>4604</v>
      </c>
      <c r="F20" s="198">
        <v>5</v>
      </c>
      <c r="G20" s="200" t="s">
        <v>5225</v>
      </c>
      <c r="H20" t="str">
        <f t="shared" si="0"/>
        <v xml:space="preserve">5 Revegetación del campo y la ciudad </v>
      </c>
      <c r="K20" s="198">
        <v>4.0999999999999996</v>
      </c>
      <c r="L20" s="198" t="s">
        <v>5270</v>
      </c>
      <c r="M20" t="str">
        <f t="shared" si="1"/>
        <v xml:space="preserve">4.1 Prevención y reducción de la pérdida y degradación de ecosistemas </v>
      </c>
    </row>
    <row r="21" spans="2:13" x14ac:dyDescent="0.2">
      <c r="B21" t="s">
        <v>4605</v>
      </c>
      <c r="F21" s="198">
        <v>5.0999999999999996</v>
      </c>
      <c r="G21" s="200" t="s">
        <v>5226</v>
      </c>
      <c r="H21" t="str">
        <f t="shared" si="0"/>
        <v>5.1 Conservación y restauración de Suelo de Conservación, Áreas Naturales Protegidas y Áreas de Valor Ambiental</v>
      </c>
      <c r="K21" s="198">
        <v>4.2</v>
      </c>
      <c r="L21" s="198" t="s">
        <v>5271</v>
      </c>
      <c r="M21" t="str">
        <f t="shared" si="1"/>
        <v>4.2 Desarrollo territorial y urbano regenerativo y resiliente</v>
      </c>
    </row>
    <row r="22" spans="2:13" x14ac:dyDescent="0.2">
      <c r="B22" t="s">
        <v>4606</v>
      </c>
      <c r="F22" s="198">
        <v>5.2</v>
      </c>
      <c r="G22" s="200" t="s">
        <v>5227</v>
      </c>
      <c r="H22" t="str">
        <f t="shared" si="0"/>
        <v xml:space="preserve">5.2 Sistemas agroalimentarios sustentables y resilientes </v>
      </c>
      <c r="K22" s="198">
        <v>4.3</v>
      </c>
      <c r="L22" s="198" t="s">
        <v>5272</v>
      </c>
      <c r="M22" t="str">
        <f t="shared" si="1"/>
        <v>4.3 Prevención, control y monitoreo de plagas y especies exóticas invasoras</v>
      </c>
    </row>
    <row r="23" spans="2:13" x14ac:dyDescent="0.2">
      <c r="B23" t="s">
        <v>4607</v>
      </c>
      <c r="F23" s="198">
        <v>5.3</v>
      </c>
      <c r="G23" s="200" t="s">
        <v>5228</v>
      </c>
      <c r="H23" t="str">
        <f t="shared" si="0"/>
        <v xml:space="preserve">5.3 Infraestructura verde en suelo urbano </v>
      </c>
      <c r="K23" s="198">
        <v>4.4000000000000004</v>
      </c>
      <c r="L23" s="198" t="s">
        <v>5273</v>
      </c>
      <c r="M23" t="str">
        <f t="shared" si="1"/>
        <v>4.4 Prevención, control y monitoreo de los impactos de la contaminación en la biodiversidad</v>
      </c>
    </row>
    <row r="24" spans="2:13" x14ac:dyDescent="0.2">
      <c r="B24" t="s">
        <v>4608</v>
      </c>
      <c r="F24" s="198">
        <v>6</v>
      </c>
      <c r="G24" s="200" t="s">
        <v>5229</v>
      </c>
      <c r="H24" t="str">
        <f t="shared" si="0"/>
        <v xml:space="preserve">6 Capacidad adaptativa y resiliencia urbana </v>
      </c>
      <c r="K24" s="198">
        <v>4.5</v>
      </c>
      <c r="L24" s="198" t="s">
        <v>5274</v>
      </c>
      <c r="M24" t="str">
        <f t="shared" si="1"/>
        <v>4.5 Atención de los impactos del cambio climático (CC) y su vínculo con la biodiversidad</v>
      </c>
    </row>
    <row r="25" spans="2:13" x14ac:dyDescent="0.2">
      <c r="B25" t="s">
        <v>4609</v>
      </c>
      <c r="F25" s="198">
        <v>6.1</v>
      </c>
      <c r="G25" s="200" t="s">
        <v>5230</v>
      </c>
      <c r="H25" t="str">
        <f t="shared" si="0"/>
        <v>6.1 Ordenamiento territorial equitativo e incluyente para una ciudad resiliente</v>
      </c>
      <c r="K25" s="198">
        <v>5</v>
      </c>
      <c r="L25" s="198" t="s">
        <v>5275</v>
      </c>
      <c r="M25" t="str">
        <f t="shared" si="1"/>
        <v>5 Manejo y uso sustentable</v>
      </c>
    </row>
    <row r="26" spans="2:13" x14ac:dyDescent="0.2">
      <c r="B26" t="s">
        <v>4610</v>
      </c>
      <c r="F26" s="198">
        <v>6.2</v>
      </c>
      <c r="G26" s="200" t="s">
        <v>5231</v>
      </c>
      <c r="H26" t="str">
        <f t="shared" si="0"/>
        <v>6.2 Sistemas de alerta temprana y estrategias de prevención y acción ante riesgos climáticos</v>
      </c>
      <c r="K26" s="198">
        <v>5.0999999999999996</v>
      </c>
      <c r="L26" s="198" t="s">
        <v>5276</v>
      </c>
      <c r="M26" t="str">
        <f t="shared" si="1"/>
        <v>5.1 Sustentabilidad y diversificación productiva</v>
      </c>
    </row>
    <row r="27" spans="2:13" x14ac:dyDescent="0.2">
      <c r="B27" t="s">
        <v>4611</v>
      </c>
      <c r="F27" s="198">
        <v>6.3</v>
      </c>
      <c r="G27" s="200" t="s">
        <v>5232</v>
      </c>
      <c r="H27" t="str">
        <f t="shared" si="0"/>
        <v xml:space="preserve">6.3 Transversalidad de los principios de adaptación y resiliencia </v>
      </c>
      <c r="K27" s="198">
        <v>5.2</v>
      </c>
      <c r="L27" s="198" t="s">
        <v>5277</v>
      </c>
      <c r="M27" t="str">
        <f t="shared" si="1"/>
        <v>5.2 Integración de la biodiversidad en actividades de comercio y servicios</v>
      </c>
    </row>
    <row r="28" spans="2:13" x14ac:dyDescent="0.2">
      <c r="B28" t="s">
        <v>4612</v>
      </c>
      <c r="F28" s="198">
        <v>7</v>
      </c>
      <c r="G28" s="200" t="s">
        <v>5233</v>
      </c>
      <c r="H28" t="str">
        <f t="shared" si="0"/>
        <v xml:space="preserve">7 Calidad del aire </v>
      </c>
      <c r="K28" s="198">
        <v>5.3</v>
      </c>
      <c r="L28" s="198" t="s">
        <v>5278</v>
      </c>
      <c r="M28" t="str">
        <f t="shared" si="1"/>
        <v>5.3 Fortalecimiento de capacidades y de mecanismos de retribución e incentivos</v>
      </c>
    </row>
    <row r="29" spans="2:13" x14ac:dyDescent="0.2">
      <c r="B29" t="s">
        <v>4613</v>
      </c>
      <c r="F29" s="198">
        <v>7.1</v>
      </c>
      <c r="G29" s="200" t="s">
        <v>5234</v>
      </c>
      <c r="H29" t="str">
        <f t="shared" si="0"/>
        <v>7.1 Acciones sinérgicas de calidad del aire, cambio climático y salud</v>
      </c>
      <c r="K29" s="198">
        <v>6</v>
      </c>
      <c r="L29" s="198" t="s">
        <v>5279</v>
      </c>
      <c r="M29" t="str">
        <f t="shared" si="1"/>
        <v>6 Transversalidad, participación y gobernanza</v>
      </c>
    </row>
    <row r="30" spans="2:13" x14ac:dyDescent="0.2">
      <c r="B30" t="s">
        <v>4614</v>
      </c>
      <c r="F30" s="198">
        <v>7.2</v>
      </c>
      <c r="G30" s="200" t="s">
        <v>5235</v>
      </c>
      <c r="H30" t="str">
        <f t="shared" si="0"/>
        <v>7.2 Investigación y desarrollo de capacidades, técnico y tecnológico para calidad del aire</v>
      </c>
      <c r="K30" s="198">
        <v>6.1</v>
      </c>
      <c r="L30" s="198" t="s">
        <v>5280</v>
      </c>
      <c r="M30" t="str">
        <f t="shared" si="1"/>
        <v>6.1 Fortalecimiento del marco normativo e institucional</v>
      </c>
    </row>
    <row r="31" spans="2:13" x14ac:dyDescent="0.2">
      <c r="B31" t="s">
        <v>4615</v>
      </c>
      <c r="F31" s="198">
        <v>8</v>
      </c>
      <c r="G31" s="200" t="s">
        <v>5236</v>
      </c>
      <c r="H31" t="str">
        <f t="shared" si="0"/>
        <v xml:space="preserve">8 Cultura climática </v>
      </c>
      <c r="K31" s="198">
        <v>6.2</v>
      </c>
      <c r="L31" s="198" t="s">
        <v>5281</v>
      </c>
      <c r="M31" t="str">
        <f t="shared" si="1"/>
        <v>6.2 Articulación de políticas públicas y financiamiento para la biodiversidad</v>
      </c>
    </row>
    <row r="32" spans="2:13" x14ac:dyDescent="0.2">
      <c r="B32" t="s">
        <v>4616</v>
      </c>
      <c r="F32" s="198">
        <v>8.1</v>
      </c>
      <c r="G32" s="200" t="s">
        <v>5237</v>
      </c>
      <c r="H32" t="str">
        <f t="shared" si="0"/>
        <v>8.1 Educación e investigación sobre cambio climático</v>
      </c>
      <c r="K32" s="198">
        <v>6.3</v>
      </c>
      <c r="L32" s="198" t="s">
        <v>5282</v>
      </c>
      <c r="M32" t="str">
        <f t="shared" si="1"/>
        <v>6.3 Participación y corresponsabilidad entre actores de la sociedad y el gobierno</v>
      </c>
    </row>
    <row r="33" spans="2:13" x14ac:dyDescent="0.2">
      <c r="B33" t="s">
        <v>4617</v>
      </c>
      <c r="F33" s="198">
        <v>8.1999999999999993</v>
      </c>
      <c r="G33" s="200" t="s">
        <v>5238</v>
      </c>
      <c r="H33" t="str">
        <f t="shared" si="0"/>
        <v xml:space="preserve">8.2 Patrones sustentables de consumo y producción </v>
      </c>
      <c r="K33" s="198">
        <v>6.4</v>
      </c>
      <c r="L33" s="198" t="s">
        <v>5283</v>
      </c>
      <c r="M33" t="str">
        <f t="shared" si="1"/>
        <v>6.4 Evaluación, transparencia y rendición de cuentas</v>
      </c>
    </row>
    <row r="34" spans="2:13" x14ac:dyDescent="0.2">
      <c r="B34" t="s">
        <v>4618</v>
      </c>
      <c r="F34" s="198">
        <v>9</v>
      </c>
      <c r="G34" s="200" t="s">
        <v>5239</v>
      </c>
      <c r="H34" t="str">
        <f t="shared" si="0"/>
        <v xml:space="preserve">9 Coordinación de la gestión pública </v>
      </c>
      <c r="K34" s="198">
        <v>6.5</v>
      </c>
      <c r="L34" s="198" t="s">
        <v>5284</v>
      </c>
      <c r="M34" t="str">
        <f t="shared" si="1"/>
        <v>6.5 Fortalecimiento de la colaboración regional</v>
      </c>
    </row>
    <row r="35" spans="2:13" x14ac:dyDescent="0.2">
      <c r="B35" t="s">
        <v>4619</v>
      </c>
      <c r="F35" s="198">
        <v>9.1</v>
      </c>
      <c r="G35" s="200" t="s">
        <v>5240</v>
      </c>
      <c r="H35" t="str">
        <f t="shared" si="0"/>
        <v>9.1 Actividades de coordinación entre niveles de gobierno y Zona Metropolitana del Valle de México</v>
      </c>
    </row>
    <row r="36" spans="2:13" x14ac:dyDescent="0.2">
      <c r="B36" t="s">
        <v>4620</v>
      </c>
      <c r="F36" s="198">
        <v>9.1999999999999993</v>
      </c>
      <c r="G36" s="200" t="s">
        <v>5241</v>
      </c>
      <c r="H36" t="str">
        <f t="shared" si="0"/>
        <v>9.2 Actividades de fortalecimiento de capacidades y coordinación interinstitucional en el Gobierno de la Ciudad de México</v>
      </c>
    </row>
    <row r="37" spans="2:13" x14ac:dyDescent="0.2">
      <c r="B37" t="s">
        <v>4621</v>
      </c>
      <c r="F37" s="198">
        <v>10</v>
      </c>
      <c r="G37" s="200" t="s">
        <v>5242</v>
      </c>
      <c r="H37" t="str">
        <f t="shared" si="0"/>
        <v>10 Fortalecimiento de marco legal y de planeación</v>
      </c>
    </row>
    <row r="38" spans="2:13" x14ac:dyDescent="0.2">
      <c r="B38" t="s">
        <v>4622</v>
      </c>
      <c r="F38" s="198">
        <v>10.1</v>
      </c>
      <c r="G38" s="200" t="s">
        <v>5243</v>
      </c>
      <c r="H38" t="str">
        <f t="shared" si="0"/>
        <v>10.1 Transversalidad de la acción climático en marco legal y regulatorio</v>
      </c>
    </row>
    <row r="39" spans="2:13" x14ac:dyDescent="0.2">
      <c r="B39" t="s">
        <v>4623</v>
      </c>
      <c r="F39" s="198">
        <v>10.199999999999999</v>
      </c>
      <c r="G39" s="200" t="s">
        <v>5244</v>
      </c>
      <c r="H39" t="str">
        <f t="shared" si="0"/>
        <v xml:space="preserve">10.2 Inclusión de criterios de cambio climático en instrumentos de planeación </v>
      </c>
    </row>
    <row r="40" spans="2:13" x14ac:dyDescent="0.2">
      <c r="B40" t="s">
        <v>4624</v>
      </c>
      <c r="F40" s="198">
        <v>11</v>
      </c>
      <c r="G40" s="200" t="s">
        <v>5245</v>
      </c>
      <c r="H40" t="str">
        <f t="shared" si="0"/>
        <v xml:space="preserve">11 Acción climática participativa </v>
      </c>
    </row>
    <row r="41" spans="2:13" x14ac:dyDescent="0.2">
      <c r="B41" t="s">
        <v>4625</v>
      </c>
      <c r="F41" s="198">
        <v>11.1</v>
      </c>
      <c r="G41" s="200" t="s">
        <v>5246</v>
      </c>
      <c r="H41" t="str">
        <f t="shared" si="0"/>
        <v xml:space="preserve">11.1 Creación y participación en alianzas multiactor </v>
      </c>
    </row>
    <row r="42" spans="2:13" x14ac:dyDescent="0.2">
      <c r="B42" t="s">
        <v>4626</v>
      </c>
      <c r="F42" s="198">
        <v>11.2</v>
      </c>
      <c r="G42" s="200" t="s">
        <v>5247</v>
      </c>
      <c r="H42" t="str">
        <f t="shared" si="0"/>
        <v>11.2 Uso de instrumentos de participación para acción climática</v>
      </c>
    </row>
    <row r="43" spans="2:13" x14ac:dyDescent="0.2">
      <c r="B43" t="s">
        <v>4627</v>
      </c>
      <c r="F43" s="198">
        <v>12</v>
      </c>
      <c r="G43" s="200" t="s">
        <v>5248</v>
      </c>
      <c r="H43" t="str">
        <f t="shared" si="0"/>
        <v>12 Transparencia climática</v>
      </c>
    </row>
    <row r="44" spans="2:13" x14ac:dyDescent="0.2">
      <c r="B44" t="s">
        <v>4628</v>
      </c>
      <c r="F44" s="198">
        <v>12.1</v>
      </c>
      <c r="G44" s="200" t="s">
        <v>5249</v>
      </c>
      <c r="H44" t="str">
        <f t="shared" si="0"/>
        <v>12.1 Seguimiento y evaluación de políticas climáticas</v>
      </c>
    </row>
    <row r="45" spans="2:13" x14ac:dyDescent="0.2">
      <c r="B45" t="s">
        <v>4629</v>
      </c>
      <c r="F45" s="198">
        <v>12.2</v>
      </c>
      <c r="G45" s="200" t="s">
        <v>5250</v>
      </c>
      <c r="H45" t="str">
        <f t="shared" si="0"/>
        <v xml:space="preserve">12.2 Difusión y comunicación sobre cambio climático </v>
      </c>
    </row>
    <row r="46" spans="2:13" x14ac:dyDescent="0.2">
      <c r="B46" t="s">
        <v>4630</v>
      </c>
      <c r="F46" s="198">
        <v>13</v>
      </c>
      <c r="G46" s="200" t="s">
        <v>5251</v>
      </c>
      <c r="H46" t="str">
        <f t="shared" si="0"/>
        <v xml:space="preserve">13 Financiamiento climático </v>
      </c>
    </row>
    <row r="47" spans="2:13" x14ac:dyDescent="0.2">
      <c r="B47" t="s">
        <v>4631</v>
      </c>
      <c r="F47" s="198">
        <v>13.1</v>
      </c>
      <c r="G47" s="200" t="s">
        <v>5252</v>
      </c>
      <c r="H47" t="str">
        <f t="shared" si="0"/>
        <v xml:space="preserve">13.1 Acceso y gestión de financiamiento climático </v>
      </c>
    </row>
    <row r="48" spans="2:13" x14ac:dyDescent="0.2">
      <c r="B48" t="s">
        <v>4632</v>
      </c>
    </row>
    <row r="49" spans="2:2" x14ac:dyDescent="0.2">
      <c r="B49" t="s">
        <v>4633</v>
      </c>
    </row>
    <row r="50" spans="2:2" x14ac:dyDescent="0.2">
      <c r="B50" t="s">
        <v>4634</v>
      </c>
    </row>
    <row r="51" spans="2:2" x14ac:dyDescent="0.2">
      <c r="B51" t="s">
        <v>4635</v>
      </c>
    </row>
    <row r="52" spans="2:2" x14ac:dyDescent="0.2">
      <c r="B52" t="s">
        <v>4636</v>
      </c>
    </row>
    <row r="53" spans="2:2" x14ac:dyDescent="0.2">
      <c r="B53" t="s">
        <v>4637</v>
      </c>
    </row>
    <row r="54" spans="2:2" x14ac:dyDescent="0.2">
      <c r="B54" t="s">
        <v>4638</v>
      </c>
    </row>
    <row r="55" spans="2:2" x14ac:dyDescent="0.2">
      <c r="B55" t="s">
        <v>4639</v>
      </c>
    </row>
    <row r="56" spans="2:2" x14ac:dyDescent="0.2">
      <c r="B56" t="s">
        <v>4640</v>
      </c>
    </row>
    <row r="57" spans="2:2" x14ac:dyDescent="0.2">
      <c r="B57" t="s">
        <v>4641</v>
      </c>
    </row>
    <row r="58" spans="2:2" x14ac:dyDescent="0.2">
      <c r="B58" t="s">
        <v>4642</v>
      </c>
    </row>
    <row r="59" spans="2:2" x14ac:dyDescent="0.2">
      <c r="B59" t="s">
        <v>4643</v>
      </c>
    </row>
    <row r="60" spans="2:2" x14ac:dyDescent="0.2">
      <c r="B60" t="s">
        <v>4644</v>
      </c>
    </row>
    <row r="61" spans="2:2" x14ac:dyDescent="0.2">
      <c r="B61" t="s">
        <v>4645</v>
      </c>
    </row>
    <row r="62" spans="2:2" x14ac:dyDescent="0.2">
      <c r="B62" t="s">
        <v>4646</v>
      </c>
    </row>
    <row r="63" spans="2:2" x14ac:dyDescent="0.2">
      <c r="B63" t="s">
        <v>4647</v>
      </c>
    </row>
    <row r="64" spans="2:2" x14ac:dyDescent="0.2">
      <c r="B64" t="s">
        <v>4648</v>
      </c>
    </row>
    <row r="65" spans="2:2" x14ac:dyDescent="0.2">
      <c r="B65" t="s">
        <v>4649</v>
      </c>
    </row>
    <row r="66" spans="2:2" x14ac:dyDescent="0.2">
      <c r="B66" t="s">
        <v>4650</v>
      </c>
    </row>
    <row r="67" spans="2:2" x14ac:dyDescent="0.2">
      <c r="B67" t="s">
        <v>4651</v>
      </c>
    </row>
    <row r="68" spans="2:2" x14ac:dyDescent="0.2">
      <c r="B68" t="s">
        <v>4652</v>
      </c>
    </row>
    <row r="69" spans="2:2" x14ac:dyDescent="0.2">
      <c r="B69" t="s">
        <v>4653</v>
      </c>
    </row>
    <row r="70" spans="2:2" x14ac:dyDescent="0.2">
      <c r="B70" t="s">
        <v>4654</v>
      </c>
    </row>
    <row r="71" spans="2:2" x14ac:dyDescent="0.2">
      <c r="B71" t="s">
        <v>4655</v>
      </c>
    </row>
    <row r="72" spans="2:2" x14ac:dyDescent="0.2">
      <c r="B72" t="s">
        <v>4656</v>
      </c>
    </row>
    <row r="73" spans="2:2" x14ac:dyDescent="0.2">
      <c r="B73" t="s">
        <v>4657</v>
      </c>
    </row>
    <row r="74" spans="2:2" x14ac:dyDescent="0.2">
      <c r="B74" t="s">
        <v>4658</v>
      </c>
    </row>
    <row r="75" spans="2:2" x14ac:dyDescent="0.2">
      <c r="B75" t="s">
        <v>4659</v>
      </c>
    </row>
    <row r="76" spans="2:2" x14ac:dyDescent="0.2">
      <c r="B76" t="s">
        <v>4660</v>
      </c>
    </row>
    <row r="77" spans="2:2" x14ac:dyDescent="0.2">
      <c r="B77" t="s">
        <v>4661</v>
      </c>
    </row>
    <row r="78" spans="2:2" x14ac:dyDescent="0.2">
      <c r="B78" t="s">
        <v>4679</v>
      </c>
    </row>
    <row r="79" spans="2:2" x14ac:dyDescent="0.2">
      <c r="B79" t="s">
        <v>4680</v>
      </c>
    </row>
    <row r="80" spans="2:2" x14ac:dyDescent="0.2">
      <c r="B80" t="s">
        <v>4681</v>
      </c>
    </row>
    <row r="81" spans="2:2" x14ac:dyDescent="0.2">
      <c r="B81" t="s">
        <v>4682</v>
      </c>
    </row>
    <row r="82" spans="2:2" x14ac:dyDescent="0.2">
      <c r="B82" t="s">
        <v>4683</v>
      </c>
    </row>
    <row r="83" spans="2:2" x14ac:dyDescent="0.2">
      <c r="B83" t="s">
        <v>4684</v>
      </c>
    </row>
    <row r="84" spans="2:2" x14ac:dyDescent="0.2">
      <c r="B84" t="s">
        <v>4685</v>
      </c>
    </row>
    <row r="85" spans="2:2" x14ac:dyDescent="0.2">
      <c r="B85" t="s">
        <v>4686</v>
      </c>
    </row>
    <row r="86" spans="2:2" x14ac:dyDescent="0.2">
      <c r="B86" t="s">
        <v>4687</v>
      </c>
    </row>
    <row r="87" spans="2:2" x14ac:dyDescent="0.2">
      <c r="B87" t="s">
        <v>4688</v>
      </c>
    </row>
    <row r="88" spans="2:2" x14ac:dyDescent="0.2">
      <c r="B88" t="s">
        <v>4689</v>
      </c>
    </row>
    <row r="89" spans="2:2" x14ac:dyDescent="0.2">
      <c r="B89" t="s">
        <v>4690</v>
      </c>
    </row>
    <row r="90" spans="2:2" x14ac:dyDescent="0.2">
      <c r="B90" t="s">
        <v>4691</v>
      </c>
    </row>
    <row r="91" spans="2:2" x14ac:dyDescent="0.2">
      <c r="B91" t="s">
        <v>4692</v>
      </c>
    </row>
    <row r="92" spans="2:2" x14ac:dyDescent="0.2">
      <c r="B92" t="s">
        <v>4693</v>
      </c>
    </row>
    <row r="93" spans="2:2" x14ac:dyDescent="0.2">
      <c r="B93" t="s">
        <v>4694</v>
      </c>
    </row>
    <row r="94" spans="2:2" x14ac:dyDescent="0.2">
      <c r="B94" t="s">
        <v>4695</v>
      </c>
    </row>
    <row r="95" spans="2:2" x14ac:dyDescent="0.2">
      <c r="B95" t="s">
        <v>4696</v>
      </c>
    </row>
    <row r="96" spans="2:2" x14ac:dyDescent="0.2">
      <c r="B96" t="s">
        <v>4697</v>
      </c>
    </row>
    <row r="97" spans="2:2" x14ac:dyDescent="0.2">
      <c r="B97" t="s">
        <v>4698</v>
      </c>
    </row>
    <row r="98" spans="2:2" x14ac:dyDescent="0.2">
      <c r="B98" t="s">
        <v>4699</v>
      </c>
    </row>
    <row r="99" spans="2:2" x14ac:dyDescent="0.2">
      <c r="B99" t="s">
        <v>4700</v>
      </c>
    </row>
    <row r="100" spans="2:2" x14ac:dyDescent="0.2">
      <c r="B100" t="s">
        <v>4701</v>
      </c>
    </row>
    <row r="101" spans="2:2" x14ac:dyDescent="0.2">
      <c r="B101" t="s">
        <v>4702</v>
      </c>
    </row>
    <row r="102" spans="2:2" x14ac:dyDescent="0.2">
      <c r="B102" t="s">
        <v>4703</v>
      </c>
    </row>
    <row r="103" spans="2:2" x14ac:dyDescent="0.2">
      <c r="B103" t="s">
        <v>4704</v>
      </c>
    </row>
    <row r="104" spans="2:2" x14ac:dyDescent="0.2">
      <c r="B104" t="s">
        <v>4705</v>
      </c>
    </row>
    <row r="105" spans="2:2" x14ac:dyDescent="0.2">
      <c r="B105" t="s">
        <v>4706</v>
      </c>
    </row>
    <row r="106" spans="2:2" x14ac:dyDescent="0.2">
      <c r="B106" t="s">
        <v>4707</v>
      </c>
    </row>
    <row r="107" spans="2:2" x14ac:dyDescent="0.2">
      <c r="B107" t="s">
        <v>4708</v>
      </c>
    </row>
    <row r="108" spans="2:2" x14ac:dyDescent="0.2">
      <c r="B108" t="s">
        <v>4709</v>
      </c>
    </row>
    <row r="109" spans="2:2" x14ac:dyDescent="0.2">
      <c r="B109" t="s">
        <v>4710</v>
      </c>
    </row>
    <row r="110" spans="2:2" x14ac:dyDescent="0.2">
      <c r="B110" t="s">
        <v>4711</v>
      </c>
    </row>
    <row r="111" spans="2:2" x14ac:dyDescent="0.2">
      <c r="B111" t="s">
        <v>4712</v>
      </c>
    </row>
    <row r="112" spans="2:2" x14ac:dyDescent="0.2">
      <c r="B112" t="s">
        <v>4713</v>
      </c>
    </row>
    <row r="113" spans="2:2" x14ac:dyDescent="0.2">
      <c r="B113" t="s">
        <v>4714</v>
      </c>
    </row>
    <row r="114" spans="2:2" x14ac:dyDescent="0.2">
      <c r="B114" t="s">
        <v>4715</v>
      </c>
    </row>
    <row r="115" spans="2:2" x14ac:dyDescent="0.2">
      <c r="B115" t="s">
        <v>4716</v>
      </c>
    </row>
    <row r="116" spans="2:2" x14ac:dyDescent="0.2">
      <c r="B116" t="s">
        <v>4717</v>
      </c>
    </row>
    <row r="117" spans="2:2" x14ac:dyDescent="0.2">
      <c r="B117" t="s">
        <v>4718</v>
      </c>
    </row>
    <row r="118" spans="2:2" x14ac:dyDescent="0.2">
      <c r="B118" t="s">
        <v>4719</v>
      </c>
    </row>
    <row r="119" spans="2:2" x14ac:dyDescent="0.2">
      <c r="B119" t="s">
        <v>4720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A1:A6"/>
  <sheetViews>
    <sheetView workbookViewId="0">
      <selection sqref="A1:A6"/>
    </sheetView>
  </sheetViews>
  <sheetFormatPr baseColWidth="10" defaultRowHeight="12.75" x14ac:dyDescent="0.2"/>
  <sheetData>
    <row r="1" spans="1:1" x14ac:dyDescent="0.2">
      <c r="A1" t="s">
        <v>3709</v>
      </c>
    </row>
    <row r="2" spans="1:1" x14ac:dyDescent="0.2">
      <c r="A2" t="s">
        <v>3710</v>
      </c>
    </row>
    <row r="3" spans="1:1" x14ac:dyDescent="0.2">
      <c r="A3" t="s">
        <v>3711</v>
      </c>
    </row>
    <row r="4" spans="1:1" x14ac:dyDescent="0.2">
      <c r="A4" t="s">
        <v>3712</v>
      </c>
    </row>
    <row r="5" spans="1:1" x14ac:dyDescent="0.2">
      <c r="A5" t="s">
        <v>3713</v>
      </c>
    </row>
    <row r="6" spans="1:1" x14ac:dyDescent="0.2">
      <c r="A6" t="s">
        <v>3714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Y1090"/>
  <sheetViews>
    <sheetView zoomScale="90" zoomScaleNormal="90" workbookViewId="0">
      <pane ySplit="1" topLeftCell="A2" activePane="bottomLeft" state="frozen"/>
      <selection pane="bottomLeft" activeCell="A1091" sqref="A1091"/>
    </sheetView>
  </sheetViews>
  <sheetFormatPr baseColWidth="10" defaultColWidth="11.42578125" defaultRowHeight="15.75" x14ac:dyDescent="0.2"/>
  <cols>
    <col min="1" max="1" width="15.85546875" style="39" customWidth="1"/>
    <col min="2" max="2" width="23.5703125" style="39" customWidth="1"/>
    <col min="3" max="3" width="12.42578125" style="39" customWidth="1"/>
    <col min="4" max="4" width="12.42578125" style="84" customWidth="1"/>
    <col min="5" max="5" width="22.42578125" style="39" customWidth="1"/>
    <col min="6" max="6" width="52" style="39" customWidth="1"/>
    <col min="7" max="7" width="7.140625" style="39" bestFit="1" customWidth="1"/>
    <col min="8" max="8" width="6.7109375" style="39" bestFit="1" customWidth="1"/>
    <col min="9" max="9" width="11.42578125" style="39"/>
    <col min="10" max="10" width="27.28515625" style="39" customWidth="1"/>
    <col min="11" max="11" width="11.42578125" style="54"/>
    <col min="12" max="12" width="11.42578125" style="52"/>
    <col min="13" max="13" width="11" style="52" customWidth="1"/>
    <col min="14" max="15" width="11.42578125" style="52"/>
    <col min="16" max="16" width="11.42578125" style="52" customWidth="1"/>
    <col min="17" max="20" width="11.42578125" style="39" customWidth="1"/>
    <col min="21" max="16384" width="11.42578125" style="39"/>
  </cols>
  <sheetData>
    <row r="1" spans="1:25" ht="47.25" customHeight="1" x14ac:dyDescent="0.2">
      <c r="A1" s="39" t="s">
        <v>749</v>
      </c>
      <c r="B1" s="46" t="s">
        <v>750</v>
      </c>
      <c r="C1" s="47" t="s">
        <v>547</v>
      </c>
      <c r="D1" s="48" t="s">
        <v>751</v>
      </c>
      <c r="E1" s="46" t="s">
        <v>752</v>
      </c>
      <c r="F1" s="46" t="s">
        <v>753</v>
      </c>
      <c r="G1" s="46" t="s">
        <v>0</v>
      </c>
      <c r="H1" s="46" t="s">
        <v>754</v>
      </c>
      <c r="I1" s="46" t="s">
        <v>1</v>
      </c>
      <c r="J1" s="46" t="s">
        <v>755</v>
      </c>
      <c r="K1" s="49" t="s">
        <v>751</v>
      </c>
      <c r="L1" s="50" t="s">
        <v>756</v>
      </c>
      <c r="M1" s="50" t="s">
        <v>757</v>
      </c>
      <c r="N1" s="50" t="s">
        <v>758</v>
      </c>
      <c r="O1" s="51" t="s">
        <v>759</v>
      </c>
      <c r="P1" s="51" t="s">
        <v>760</v>
      </c>
      <c r="W1" s="39" t="s">
        <v>761</v>
      </c>
    </row>
    <row r="2" spans="1:25" x14ac:dyDescent="0.2">
      <c r="A2" s="39" t="s">
        <v>2390</v>
      </c>
      <c r="B2" s="52" t="s">
        <v>762</v>
      </c>
      <c r="C2" s="52" t="s">
        <v>549</v>
      </c>
      <c r="D2" s="53">
        <v>2</v>
      </c>
      <c r="E2" s="39" t="s">
        <v>763</v>
      </c>
      <c r="F2" s="39" t="s">
        <v>764</v>
      </c>
      <c r="G2" s="90" t="s">
        <v>765</v>
      </c>
      <c r="H2" s="90" t="s">
        <v>766</v>
      </c>
      <c r="I2" s="90" t="s">
        <v>767</v>
      </c>
      <c r="J2" s="39" t="s">
        <v>768</v>
      </c>
      <c r="K2" s="90">
        <v>2</v>
      </c>
      <c r="L2" s="90">
        <v>1</v>
      </c>
      <c r="M2" s="90">
        <v>7</v>
      </c>
      <c r="N2" s="90">
        <v>5</v>
      </c>
      <c r="O2" s="52" t="s">
        <v>2391</v>
      </c>
      <c r="P2" s="52" t="s">
        <v>2391</v>
      </c>
      <c r="Q2" s="39">
        <v>2</v>
      </c>
      <c r="R2" s="39">
        <v>1</v>
      </c>
      <c r="S2" s="39">
        <v>7</v>
      </c>
      <c r="T2" s="39">
        <v>5</v>
      </c>
      <c r="U2" s="39" t="s">
        <v>2392</v>
      </c>
      <c r="V2" s="39" t="s">
        <v>2392</v>
      </c>
      <c r="W2" s="39">
        <v>1</v>
      </c>
      <c r="X2" s="39">
        <v>2</v>
      </c>
      <c r="Y2" s="39">
        <v>4</v>
      </c>
    </row>
    <row r="3" spans="1:25" x14ac:dyDescent="0.2">
      <c r="A3" s="39" t="s">
        <v>2393</v>
      </c>
      <c r="B3" s="52" t="s">
        <v>769</v>
      </c>
      <c r="C3" s="52" t="s">
        <v>549</v>
      </c>
      <c r="D3" s="52">
        <v>2</v>
      </c>
      <c r="E3" s="39" t="s">
        <v>763</v>
      </c>
      <c r="F3" s="39" t="s">
        <v>770</v>
      </c>
      <c r="G3" s="90" t="s">
        <v>765</v>
      </c>
      <c r="H3" s="90" t="s">
        <v>766</v>
      </c>
      <c r="I3" s="90" t="s">
        <v>767</v>
      </c>
      <c r="J3" s="39" t="s">
        <v>771</v>
      </c>
      <c r="K3" s="90">
        <v>2</v>
      </c>
      <c r="L3" s="90">
        <v>1</v>
      </c>
      <c r="M3" s="90">
        <v>7</v>
      </c>
      <c r="N3" s="90">
        <v>10</v>
      </c>
      <c r="O3" s="52" t="s">
        <v>2394</v>
      </c>
      <c r="P3" s="52" t="s">
        <v>2394</v>
      </c>
      <c r="Q3" s="39">
        <v>2</v>
      </c>
      <c r="R3" s="39">
        <v>1</v>
      </c>
      <c r="S3" s="39">
        <v>7</v>
      </c>
      <c r="T3" s="39">
        <v>10</v>
      </c>
      <c r="U3" s="39" t="s">
        <v>2392</v>
      </c>
      <c r="V3" s="39" t="s">
        <v>2392</v>
      </c>
      <c r="W3" s="39">
        <v>1</v>
      </c>
      <c r="X3" s="39">
        <v>2</v>
      </c>
      <c r="Y3" s="39">
        <v>4</v>
      </c>
    </row>
    <row r="4" spans="1:25" x14ac:dyDescent="0.2">
      <c r="A4" s="39" t="s">
        <v>2395</v>
      </c>
      <c r="B4" s="52" t="s">
        <v>772</v>
      </c>
      <c r="C4" s="52" t="s">
        <v>549</v>
      </c>
      <c r="D4" s="52">
        <v>2</v>
      </c>
      <c r="E4" s="39" t="s">
        <v>763</v>
      </c>
      <c r="F4" s="39" t="s">
        <v>773</v>
      </c>
      <c r="G4" s="90" t="s">
        <v>765</v>
      </c>
      <c r="H4" s="90" t="s">
        <v>774</v>
      </c>
      <c r="I4" s="90" t="s">
        <v>765</v>
      </c>
      <c r="J4" s="39" t="s">
        <v>775</v>
      </c>
      <c r="K4" s="90">
        <v>2</v>
      </c>
      <c r="L4" s="90">
        <v>2</v>
      </c>
      <c r="M4" s="90">
        <v>1</v>
      </c>
      <c r="N4" s="90">
        <v>16</v>
      </c>
      <c r="O4" s="52" t="s">
        <v>2396</v>
      </c>
      <c r="P4" s="52" t="s">
        <v>2396</v>
      </c>
      <c r="Q4" s="39">
        <v>2</v>
      </c>
      <c r="R4" s="39">
        <v>2</v>
      </c>
      <c r="S4" s="39">
        <v>1</v>
      </c>
      <c r="T4" s="39">
        <v>16</v>
      </c>
      <c r="U4" s="39" t="s">
        <v>2397</v>
      </c>
      <c r="V4" s="39" t="s">
        <v>2397</v>
      </c>
      <c r="W4" s="39">
        <v>1</v>
      </c>
      <c r="X4" s="39">
        <v>3</v>
      </c>
      <c r="Y4" s="39">
        <v>1</v>
      </c>
    </row>
    <row r="5" spans="1:25" x14ac:dyDescent="0.2">
      <c r="A5" s="39" t="s">
        <v>2398</v>
      </c>
      <c r="B5" s="52" t="s">
        <v>776</v>
      </c>
      <c r="C5" s="52" t="s">
        <v>549</v>
      </c>
      <c r="D5" s="52">
        <v>2</v>
      </c>
      <c r="E5" s="39" t="s">
        <v>763</v>
      </c>
      <c r="F5" s="39" t="s">
        <v>777</v>
      </c>
      <c r="G5" s="90" t="s">
        <v>765</v>
      </c>
      <c r="H5" s="90" t="s">
        <v>774</v>
      </c>
      <c r="I5" s="90" t="s">
        <v>778</v>
      </c>
      <c r="J5" s="39" t="s">
        <v>779</v>
      </c>
      <c r="K5" s="90">
        <v>2</v>
      </c>
      <c r="L5" s="90">
        <v>2</v>
      </c>
      <c r="M5" s="90">
        <v>1</v>
      </c>
      <c r="N5" s="90">
        <v>16</v>
      </c>
      <c r="O5" s="52" t="s">
        <v>2396</v>
      </c>
      <c r="P5" s="52" t="s">
        <v>2396</v>
      </c>
      <c r="Q5" s="39">
        <v>2</v>
      </c>
      <c r="R5" s="39">
        <v>2</v>
      </c>
      <c r="S5" s="39">
        <v>1</v>
      </c>
      <c r="T5" s="39">
        <v>16</v>
      </c>
      <c r="U5" s="39" t="s">
        <v>2399</v>
      </c>
      <c r="V5" s="39" t="s">
        <v>2399</v>
      </c>
      <c r="W5" s="39">
        <v>1</v>
      </c>
      <c r="X5" s="39">
        <v>3</v>
      </c>
      <c r="Y5" s="39">
        <v>9</v>
      </c>
    </row>
    <row r="6" spans="1:25" s="55" customFormat="1" x14ac:dyDescent="0.2">
      <c r="A6" s="55" t="s">
        <v>2400</v>
      </c>
      <c r="B6" s="56" t="s">
        <v>780</v>
      </c>
      <c r="C6" s="56" t="s">
        <v>549</v>
      </c>
      <c r="D6" s="56">
        <v>2</v>
      </c>
      <c r="E6" s="55" t="s">
        <v>763</v>
      </c>
      <c r="F6" s="55" t="s">
        <v>781</v>
      </c>
      <c r="G6" s="91" t="s">
        <v>765</v>
      </c>
      <c r="H6" s="91" t="s">
        <v>774</v>
      </c>
      <c r="I6" s="91" t="s">
        <v>778</v>
      </c>
      <c r="J6" s="55" t="s">
        <v>782</v>
      </c>
      <c r="K6" s="91">
        <v>2</v>
      </c>
      <c r="L6" s="91">
        <v>2</v>
      </c>
      <c r="M6" s="91">
        <v>1</v>
      </c>
      <c r="N6" s="91">
        <v>16</v>
      </c>
      <c r="O6" s="52" t="s">
        <v>2396</v>
      </c>
      <c r="P6" s="52" t="s">
        <v>2396</v>
      </c>
      <c r="Q6" s="39">
        <v>2</v>
      </c>
      <c r="R6" s="39">
        <v>2</v>
      </c>
      <c r="S6" s="39">
        <v>1</v>
      </c>
      <c r="T6" s="39">
        <v>16</v>
      </c>
      <c r="U6" s="39" t="s">
        <v>2399</v>
      </c>
      <c r="V6" s="39" t="s">
        <v>2399</v>
      </c>
      <c r="W6" s="39">
        <v>1</v>
      </c>
      <c r="X6" s="39">
        <v>3</v>
      </c>
      <c r="Y6" s="39">
        <v>9</v>
      </c>
    </row>
    <row r="7" spans="1:25" x14ac:dyDescent="0.2">
      <c r="A7" s="39" t="s">
        <v>2401</v>
      </c>
      <c r="B7" s="52" t="s">
        <v>783</v>
      </c>
      <c r="C7" s="52" t="s">
        <v>549</v>
      </c>
      <c r="D7" s="52">
        <v>2</v>
      </c>
      <c r="E7" s="39" t="s">
        <v>763</v>
      </c>
      <c r="F7" s="39" t="s">
        <v>784</v>
      </c>
      <c r="G7" s="90" t="s">
        <v>765</v>
      </c>
      <c r="H7" s="90" t="s">
        <v>785</v>
      </c>
      <c r="I7" s="90" t="s">
        <v>766</v>
      </c>
      <c r="J7" s="39" t="s">
        <v>786</v>
      </c>
      <c r="K7" s="90">
        <v>2</v>
      </c>
      <c r="L7" s="90">
        <v>2</v>
      </c>
      <c r="M7" s="90">
        <v>1</v>
      </c>
      <c r="N7" s="90">
        <v>16</v>
      </c>
      <c r="O7" s="52" t="s">
        <v>2396</v>
      </c>
      <c r="P7" s="52" t="s">
        <v>2396</v>
      </c>
      <c r="Q7" s="39">
        <v>2</v>
      </c>
      <c r="R7" s="39">
        <v>2</v>
      </c>
      <c r="S7" s="39">
        <v>1</v>
      </c>
      <c r="T7" s="39">
        <v>16</v>
      </c>
      <c r="U7" s="39" t="s">
        <v>2402</v>
      </c>
      <c r="V7" s="39" t="s">
        <v>2402</v>
      </c>
      <c r="W7" s="39">
        <v>1</v>
      </c>
      <c r="X7" s="39">
        <v>7</v>
      </c>
      <c r="Y7" s="39">
        <v>2</v>
      </c>
    </row>
    <row r="8" spans="1:25" x14ac:dyDescent="0.2">
      <c r="A8" s="39" t="s">
        <v>2403</v>
      </c>
      <c r="B8" s="52" t="s">
        <v>787</v>
      </c>
      <c r="C8" s="52" t="s">
        <v>549</v>
      </c>
      <c r="D8" s="52">
        <v>2</v>
      </c>
      <c r="E8" s="39" t="s">
        <v>763</v>
      </c>
      <c r="F8" s="39" t="s">
        <v>788</v>
      </c>
      <c r="G8" s="90" t="s">
        <v>766</v>
      </c>
      <c r="H8" s="90" t="s">
        <v>774</v>
      </c>
      <c r="I8" s="90" t="s">
        <v>766</v>
      </c>
      <c r="J8" s="39" t="s">
        <v>789</v>
      </c>
      <c r="K8" s="90">
        <v>2</v>
      </c>
      <c r="L8" s="90">
        <v>2</v>
      </c>
      <c r="M8" s="90">
        <v>1</v>
      </c>
      <c r="N8" s="90">
        <v>16</v>
      </c>
      <c r="O8" s="52" t="s">
        <v>2396</v>
      </c>
      <c r="P8" s="52" t="s">
        <v>2396</v>
      </c>
      <c r="Q8" s="39">
        <v>2</v>
      </c>
      <c r="R8" s="39">
        <v>2</v>
      </c>
      <c r="S8" s="39">
        <v>1</v>
      </c>
      <c r="T8" s="39">
        <v>16</v>
      </c>
      <c r="U8" s="39" t="s">
        <v>2404</v>
      </c>
      <c r="V8" s="39" t="s">
        <v>2404</v>
      </c>
      <c r="W8" s="39" t="s">
        <v>766</v>
      </c>
      <c r="X8" s="39">
        <v>3</v>
      </c>
      <c r="Y8" s="39" t="s">
        <v>766</v>
      </c>
    </row>
    <row r="9" spans="1:25" x14ac:dyDescent="0.2">
      <c r="A9" s="39" t="s">
        <v>2405</v>
      </c>
      <c r="B9" s="52" t="s">
        <v>790</v>
      </c>
      <c r="C9" s="52" t="s">
        <v>549</v>
      </c>
      <c r="D9" s="52">
        <v>2</v>
      </c>
      <c r="E9" s="39" t="s">
        <v>763</v>
      </c>
      <c r="F9" s="39" t="s">
        <v>791</v>
      </c>
      <c r="G9" s="90" t="s">
        <v>766</v>
      </c>
      <c r="H9" s="90" t="s">
        <v>792</v>
      </c>
      <c r="I9" s="90" t="s">
        <v>793</v>
      </c>
      <c r="J9" s="39" t="s">
        <v>794</v>
      </c>
      <c r="K9" s="90">
        <v>2</v>
      </c>
      <c r="L9" s="90">
        <v>1</v>
      </c>
      <c r="M9" s="90">
        <v>7</v>
      </c>
      <c r="N9" s="90">
        <v>10</v>
      </c>
      <c r="O9" s="52" t="s">
        <v>2394</v>
      </c>
      <c r="P9" s="52" t="s">
        <v>2394</v>
      </c>
      <c r="Q9" s="39">
        <v>2</v>
      </c>
      <c r="R9" s="39">
        <v>1</v>
      </c>
      <c r="S9" s="39">
        <v>7</v>
      </c>
      <c r="T9" s="39">
        <v>10</v>
      </c>
      <c r="U9" s="39" t="s">
        <v>2406</v>
      </c>
      <c r="V9" s="39" t="s">
        <v>2406</v>
      </c>
      <c r="W9" s="39" t="s">
        <v>766</v>
      </c>
      <c r="X9" s="39" t="s">
        <v>792</v>
      </c>
      <c r="Y9" s="39" t="s">
        <v>793</v>
      </c>
    </row>
    <row r="10" spans="1:25" x14ac:dyDescent="0.2">
      <c r="A10" s="39" t="s">
        <v>2407</v>
      </c>
      <c r="B10" s="52" t="s">
        <v>795</v>
      </c>
      <c r="C10" s="52" t="s">
        <v>550</v>
      </c>
      <c r="D10" s="52">
        <v>2</v>
      </c>
      <c r="E10" s="39" t="s">
        <v>763</v>
      </c>
      <c r="F10" s="39" t="s">
        <v>764</v>
      </c>
      <c r="G10" s="90" t="s">
        <v>765</v>
      </c>
      <c r="H10" s="90" t="s">
        <v>766</v>
      </c>
      <c r="I10" s="90" t="s">
        <v>767</v>
      </c>
      <c r="J10" s="39" t="s">
        <v>768</v>
      </c>
      <c r="K10" s="90">
        <v>2</v>
      </c>
      <c r="L10" s="90">
        <v>1</v>
      </c>
      <c r="M10" s="90">
        <v>7</v>
      </c>
      <c r="N10" s="90">
        <v>5</v>
      </c>
      <c r="O10" s="52" t="s">
        <v>2391</v>
      </c>
      <c r="P10" s="52" t="s">
        <v>2391</v>
      </c>
      <c r="Q10" s="39">
        <v>2</v>
      </c>
      <c r="R10" s="39">
        <v>1</v>
      </c>
      <c r="S10" s="39">
        <v>7</v>
      </c>
      <c r="T10" s="39">
        <v>5</v>
      </c>
      <c r="U10" s="39" t="s">
        <v>2392</v>
      </c>
      <c r="V10" s="39" t="s">
        <v>2392</v>
      </c>
      <c r="W10" s="39">
        <v>1</v>
      </c>
      <c r="X10" s="39">
        <v>2</v>
      </c>
      <c r="Y10" s="39">
        <v>4</v>
      </c>
    </row>
    <row r="11" spans="1:25" x14ac:dyDescent="0.2">
      <c r="A11" s="39" t="s">
        <v>2408</v>
      </c>
      <c r="B11" s="52" t="s">
        <v>796</v>
      </c>
      <c r="C11" s="52" t="s">
        <v>550</v>
      </c>
      <c r="D11" s="52">
        <v>2</v>
      </c>
      <c r="E11" s="39" t="s">
        <v>763</v>
      </c>
      <c r="F11" s="39" t="s">
        <v>770</v>
      </c>
      <c r="G11" s="90" t="s">
        <v>765</v>
      </c>
      <c r="H11" s="90" t="s">
        <v>766</v>
      </c>
      <c r="I11" s="90" t="s">
        <v>767</v>
      </c>
      <c r="J11" s="39" t="s">
        <v>771</v>
      </c>
      <c r="K11" s="90">
        <v>2</v>
      </c>
      <c r="L11" s="90">
        <v>1</v>
      </c>
      <c r="M11" s="90">
        <v>7</v>
      </c>
      <c r="N11" s="90">
        <v>10</v>
      </c>
      <c r="O11" s="52" t="s">
        <v>2394</v>
      </c>
      <c r="P11" s="52" t="s">
        <v>2394</v>
      </c>
      <c r="Q11" s="39">
        <v>2</v>
      </c>
      <c r="R11" s="39">
        <v>1</v>
      </c>
      <c r="S11" s="39">
        <v>7</v>
      </c>
      <c r="T11" s="39">
        <v>10</v>
      </c>
      <c r="U11" s="39" t="s">
        <v>2392</v>
      </c>
      <c r="V11" s="39" t="s">
        <v>2392</v>
      </c>
      <c r="W11" s="39">
        <v>1</v>
      </c>
      <c r="X11" s="39">
        <v>2</v>
      </c>
      <c r="Y11" s="39">
        <v>4</v>
      </c>
    </row>
    <row r="12" spans="1:25" x14ac:dyDescent="0.2">
      <c r="A12" s="39" t="s">
        <v>2409</v>
      </c>
      <c r="B12" s="52" t="s">
        <v>797</v>
      </c>
      <c r="C12" s="52" t="s">
        <v>550</v>
      </c>
      <c r="D12" s="52">
        <v>2</v>
      </c>
      <c r="E12" s="39" t="s">
        <v>763</v>
      </c>
      <c r="F12" s="39" t="s">
        <v>784</v>
      </c>
      <c r="G12" s="90" t="s">
        <v>765</v>
      </c>
      <c r="H12" s="90" t="s">
        <v>785</v>
      </c>
      <c r="I12" s="90" t="s">
        <v>766</v>
      </c>
      <c r="J12" s="39" t="s">
        <v>786</v>
      </c>
      <c r="K12" s="90">
        <v>2</v>
      </c>
      <c r="L12" s="90">
        <v>2</v>
      </c>
      <c r="M12" s="90">
        <v>1</v>
      </c>
      <c r="N12" s="90">
        <v>16</v>
      </c>
      <c r="O12" s="52" t="s">
        <v>2396</v>
      </c>
      <c r="P12" s="52" t="s">
        <v>2396</v>
      </c>
      <c r="Q12" s="39">
        <v>2</v>
      </c>
      <c r="R12" s="39">
        <v>2</v>
      </c>
      <c r="S12" s="39">
        <v>1</v>
      </c>
      <c r="T12" s="39">
        <v>16</v>
      </c>
      <c r="U12" s="39" t="s">
        <v>2402</v>
      </c>
      <c r="V12" s="39" t="s">
        <v>2402</v>
      </c>
      <c r="W12" s="39">
        <v>1</v>
      </c>
      <c r="X12" s="39">
        <v>7</v>
      </c>
      <c r="Y12" s="39">
        <v>2</v>
      </c>
    </row>
    <row r="13" spans="1:25" x14ac:dyDescent="0.2">
      <c r="A13" s="39" t="s">
        <v>2410</v>
      </c>
      <c r="B13" s="52" t="s">
        <v>798</v>
      </c>
      <c r="C13" s="52" t="s">
        <v>550</v>
      </c>
      <c r="D13" s="52">
        <v>2</v>
      </c>
      <c r="E13" s="39" t="s">
        <v>763</v>
      </c>
      <c r="F13" s="39" t="s">
        <v>799</v>
      </c>
      <c r="G13" s="90" t="s">
        <v>765</v>
      </c>
      <c r="H13" s="90" t="s">
        <v>785</v>
      </c>
      <c r="I13" s="90" t="s">
        <v>766</v>
      </c>
      <c r="J13" s="39" t="s">
        <v>800</v>
      </c>
      <c r="K13" s="90">
        <v>2</v>
      </c>
      <c r="L13" s="90">
        <v>2</v>
      </c>
      <c r="M13" s="90">
        <v>1</v>
      </c>
      <c r="N13" s="90">
        <v>16</v>
      </c>
      <c r="O13" s="52" t="s">
        <v>2396</v>
      </c>
      <c r="P13" s="52" t="s">
        <v>2396</v>
      </c>
      <c r="Q13" s="39">
        <v>2</v>
      </c>
      <c r="R13" s="39">
        <v>2</v>
      </c>
      <c r="S13" s="39">
        <v>1</v>
      </c>
      <c r="T13" s="39">
        <v>16</v>
      </c>
      <c r="U13" s="39" t="s">
        <v>2402</v>
      </c>
      <c r="V13" s="39" t="s">
        <v>2402</v>
      </c>
      <c r="W13" s="39">
        <v>1</v>
      </c>
      <c r="X13" s="39">
        <v>7</v>
      </c>
      <c r="Y13" s="39">
        <v>2</v>
      </c>
    </row>
    <row r="14" spans="1:25" x14ac:dyDescent="0.2">
      <c r="A14" s="39" t="s">
        <v>2411</v>
      </c>
      <c r="B14" s="52" t="s">
        <v>801</v>
      </c>
      <c r="C14" s="52" t="s">
        <v>550</v>
      </c>
      <c r="D14" s="52">
        <v>2</v>
      </c>
      <c r="E14" s="39" t="s">
        <v>763</v>
      </c>
      <c r="F14" s="39" t="s">
        <v>781</v>
      </c>
      <c r="G14" s="90" t="s">
        <v>765</v>
      </c>
      <c r="H14" s="90" t="s">
        <v>785</v>
      </c>
      <c r="I14" s="90" t="s">
        <v>766</v>
      </c>
      <c r="J14" s="39" t="s">
        <v>782</v>
      </c>
      <c r="K14" s="90">
        <v>2</v>
      </c>
      <c r="L14" s="90">
        <v>2</v>
      </c>
      <c r="M14" s="90">
        <v>1</v>
      </c>
      <c r="N14" s="90">
        <v>16</v>
      </c>
      <c r="O14" s="52" t="s">
        <v>2396</v>
      </c>
      <c r="P14" s="52" t="s">
        <v>2396</v>
      </c>
      <c r="Q14" s="39">
        <v>2</v>
      </c>
      <c r="R14" s="39">
        <v>2</v>
      </c>
      <c r="S14" s="39">
        <v>1</v>
      </c>
      <c r="T14" s="39">
        <v>16</v>
      </c>
      <c r="U14" s="39" t="s">
        <v>2402</v>
      </c>
      <c r="V14" s="39" t="s">
        <v>2402</v>
      </c>
      <c r="W14" s="39">
        <v>1</v>
      </c>
      <c r="X14" s="39">
        <v>7</v>
      </c>
      <c r="Y14" s="39">
        <v>2</v>
      </c>
    </row>
    <row r="15" spans="1:25" x14ac:dyDescent="0.2">
      <c r="A15" s="39" t="s">
        <v>2412</v>
      </c>
      <c r="B15" s="52" t="s">
        <v>802</v>
      </c>
      <c r="C15" s="52" t="s">
        <v>550</v>
      </c>
      <c r="D15" s="52">
        <v>2</v>
      </c>
      <c r="E15" s="39" t="s">
        <v>763</v>
      </c>
      <c r="F15" s="39" t="s">
        <v>788</v>
      </c>
      <c r="G15" s="90" t="s">
        <v>766</v>
      </c>
      <c r="H15" s="90" t="s">
        <v>774</v>
      </c>
      <c r="I15" s="90" t="s">
        <v>766</v>
      </c>
      <c r="J15" s="39" t="s">
        <v>789</v>
      </c>
      <c r="K15" s="90">
        <v>2</v>
      </c>
      <c r="L15" s="90">
        <v>2</v>
      </c>
      <c r="M15" s="90">
        <v>1</v>
      </c>
      <c r="N15" s="90">
        <v>16</v>
      </c>
      <c r="O15" s="52" t="s">
        <v>2396</v>
      </c>
      <c r="P15" s="52" t="s">
        <v>2396</v>
      </c>
      <c r="Q15" s="39">
        <v>2</v>
      </c>
      <c r="R15" s="39">
        <v>2</v>
      </c>
      <c r="S15" s="39">
        <v>1</v>
      </c>
      <c r="T15" s="39">
        <v>16</v>
      </c>
      <c r="U15" s="39" t="s">
        <v>2404</v>
      </c>
      <c r="V15" s="39" t="s">
        <v>2404</v>
      </c>
      <c r="W15" s="39" t="s">
        <v>766</v>
      </c>
      <c r="X15" s="39">
        <v>3</v>
      </c>
      <c r="Y15" s="39" t="s">
        <v>766</v>
      </c>
    </row>
    <row r="16" spans="1:25" x14ac:dyDescent="0.2">
      <c r="A16" s="39" t="s">
        <v>2413</v>
      </c>
      <c r="B16" s="52" t="s">
        <v>803</v>
      </c>
      <c r="C16" s="52" t="s">
        <v>550</v>
      </c>
      <c r="D16" s="52">
        <v>2</v>
      </c>
      <c r="E16" s="39" t="s">
        <v>763</v>
      </c>
      <c r="F16" s="39" t="s">
        <v>791</v>
      </c>
      <c r="G16" s="90" t="s">
        <v>766</v>
      </c>
      <c r="H16" s="90" t="s">
        <v>792</v>
      </c>
      <c r="I16" s="90" t="s">
        <v>793</v>
      </c>
      <c r="J16" s="39" t="s">
        <v>794</v>
      </c>
      <c r="K16" s="90">
        <v>2</v>
      </c>
      <c r="L16" s="90">
        <v>1</v>
      </c>
      <c r="M16" s="90">
        <v>7</v>
      </c>
      <c r="N16" s="90">
        <v>10</v>
      </c>
      <c r="O16" s="52" t="s">
        <v>2394</v>
      </c>
      <c r="P16" s="52" t="s">
        <v>2394</v>
      </c>
      <c r="Q16" s="39">
        <v>2</v>
      </c>
      <c r="R16" s="39">
        <v>1</v>
      </c>
      <c r="S16" s="39">
        <v>7</v>
      </c>
      <c r="T16" s="39">
        <v>10</v>
      </c>
      <c r="U16" s="39" t="s">
        <v>2406</v>
      </c>
      <c r="V16" s="39" t="s">
        <v>2406</v>
      </c>
      <c r="W16" s="39" t="s">
        <v>766</v>
      </c>
      <c r="X16" s="39" t="s">
        <v>792</v>
      </c>
      <c r="Y16" s="39" t="s">
        <v>793</v>
      </c>
    </row>
    <row r="17" spans="1:25" x14ac:dyDescent="0.2">
      <c r="A17" s="39" t="s">
        <v>2414</v>
      </c>
      <c r="B17" s="52" t="s">
        <v>804</v>
      </c>
      <c r="C17" s="52" t="s">
        <v>551</v>
      </c>
      <c r="D17" s="52">
        <v>6</v>
      </c>
      <c r="E17" s="39" t="s">
        <v>805</v>
      </c>
      <c r="F17" s="39" t="s">
        <v>764</v>
      </c>
      <c r="G17" s="90" t="s">
        <v>765</v>
      </c>
      <c r="H17" s="90" t="s">
        <v>766</v>
      </c>
      <c r="I17" s="90" t="s">
        <v>767</v>
      </c>
      <c r="J17" s="39" t="s">
        <v>768</v>
      </c>
      <c r="K17" s="90">
        <v>6</v>
      </c>
      <c r="L17" s="90" t="s">
        <v>814</v>
      </c>
      <c r="M17" s="90" t="s">
        <v>774</v>
      </c>
      <c r="N17" s="90">
        <v>5</v>
      </c>
      <c r="O17" s="52" t="s">
        <v>2415</v>
      </c>
      <c r="P17" s="52" t="s">
        <v>2415</v>
      </c>
      <c r="Q17" s="39">
        <v>6</v>
      </c>
      <c r="R17" s="39" t="s">
        <v>814</v>
      </c>
      <c r="S17" s="39" t="s">
        <v>774</v>
      </c>
      <c r="T17" s="39">
        <v>5</v>
      </c>
      <c r="U17" s="39" t="s">
        <v>2392</v>
      </c>
      <c r="V17" s="39" t="s">
        <v>2392</v>
      </c>
      <c r="W17" s="39">
        <v>1</v>
      </c>
      <c r="X17" s="39">
        <v>2</v>
      </c>
      <c r="Y17" s="39">
        <v>4</v>
      </c>
    </row>
    <row r="18" spans="1:25" x14ac:dyDescent="0.2">
      <c r="A18" s="39" t="s">
        <v>2416</v>
      </c>
      <c r="B18" s="52" t="s">
        <v>806</v>
      </c>
      <c r="C18" s="52" t="s">
        <v>551</v>
      </c>
      <c r="D18" s="52">
        <v>6</v>
      </c>
      <c r="E18" s="39" t="s">
        <v>805</v>
      </c>
      <c r="F18" s="39" t="s">
        <v>770</v>
      </c>
      <c r="G18" s="90" t="s">
        <v>765</v>
      </c>
      <c r="H18" s="90" t="s">
        <v>766</v>
      </c>
      <c r="I18" s="90" t="s">
        <v>767</v>
      </c>
      <c r="J18" s="39" t="s">
        <v>771</v>
      </c>
      <c r="K18" s="90">
        <v>6</v>
      </c>
      <c r="L18" s="90" t="s">
        <v>774</v>
      </c>
      <c r="M18" s="90" t="s">
        <v>765</v>
      </c>
      <c r="N18" s="90">
        <v>10</v>
      </c>
      <c r="O18" s="52" t="s">
        <v>2417</v>
      </c>
      <c r="P18" s="52" t="s">
        <v>2417</v>
      </c>
      <c r="Q18" s="39">
        <v>6</v>
      </c>
      <c r="R18" s="39" t="s">
        <v>774</v>
      </c>
      <c r="S18" s="39" t="s">
        <v>765</v>
      </c>
      <c r="T18" s="39">
        <v>10</v>
      </c>
      <c r="U18" s="39" t="s">
        <v>2392</v>
      </c>
      <c r="V18" s="39" t="s">
        <v>2392</v>
      </c>
      <c r="W18" s="39">
        <v>1</v>
      </c>
      <c r="X18" s="39">
        <v>2</v>
      </c>
      <c r="Y18" s="39">
        <v>4</v>
      </c>
    </row>
    <row r="19" spans="1:25" x14ac:dyDescent="0.2">
      <c r="A19" s="39" t="s">
        <v>2418</v>
      </c>
      <c r="B19" s="52" t="s">
        <v>807</v>
      </c>
      <c r="C19" s="52" t="s">
        <v>551</v>
      </c>
      <c r="D19" s="52">
        <v>6</v>
      </c>
      <c r="E19" s="39" t="s">
        <v>805</v>
      </c>
      <c r="F19" s="39" t="s">
        <v>784</v>
      </c>
      <c r="G19" s="90" t="s">
        <v>765</v>
      </c>
      <c r="H19" s="90" t="s">
        <v>785</v>
      </c>
      <c r="I19" s="90" t="s">
        <v>766</v>
      </c>
      <c r="J19" s="39" t="s">
        <v>786</v>
      </c>
      <c r="K19" s="90">
        <v>6</v>
      </c>
      <c r="L19" s="90">
        <v>5</v>
      </c>
      <c r="M19" s="90">
        <v>1</v>
      </c>
      <c r="N19" s="90">
        <v>16</v>
      </c>
      <c r="O19" s="52" t="s">
        <v>2419</v>
      </c>
      <c r="P19" s="52" t="s">
        <v>2419</v>
      </c>
      <c r="Q19" s="39">
        <v>6</v>
      </c>
      <c r="R19" s="39">
        <v>5</v>
      </c>
      <c r="S19" s="39">
        <v>1</v>
      </c>
      <c r="T19" s="39">
        <v>16</v>
      </c>
      <c r="U19" s="39" t="s">
        <v>2402</v>
      </c>
      <c r="V19" s="39" t="s">
        <v>2402</v>
      </c>
      <c r="W19" s="39">
        <v>1</v>
      </c>
      <c r="X19" s="39">
        <v>7</v>
      </c>
      <c r="Y19" s="39">
        <v>2</v>
      </c>
    </row>
    <row r="20" spans="1:25" x14ac:dyDescent="0.2">
      <c r="A20" s="39" t="s">
        <v>2420</v>
      </c>
      <c r="B20" s="52" t="s">
        <v>808</v>
      </c>
      <c r="C20" s="52" t="s">
        <v>551</v>
      </c>
      <c r="D20" s="52">
        <v>6</v>
      </c>
      <c r="E20" s="39" t="s">
        <v>805</v>
      </c>
      <c r="F20" s="39" t="s">
        <v>809</v>
      </c>
      <c r="G20" s="90" t="s">
        <v>765</v>
      </c>
      <c r="H20" s="90" t="s">
        <v>793</v>
      </c>
      <c r="I20" s="90" t="s">
        <v>767</v>
      </c>
      <c r="J20" s="39" t="s">
        <v>810</v>
      </c>
      <c r="K20" s="90">
        <v>6</v>
      </c>
      <c r="L20" s="90">
        <v>1</v>
      </c>
      <c r="M20" s="90">
        <v>3</v>
      </c>
      <c r="N20" s="90">
        <v>16</v>
      </c>
      <c r="O20" s="52" t="s">
        <v>2421</v>
      </c>
      <c r="P20" s="52" t="s">
        <v>2421</v>
      </c>
      <c r="Q20" s="39">
        <v>6</v>
      </c>
      <c r="R20" s="39">
        <v>1</v>
      </c>
      <c r="S20" s="39">
        <v>3</v>
      </c>
      <c r="T20" s="39">
        <v>16</v>
      </c>
      <c r="U20" s="39" t="s">
        <v>2422</v>
      </c>
      <c r="V20" s="39" t="s">
        <v>2422</v>
      </c>
      <c r="W20" s="39">
        <v>1</v>
      </c>
      <c r="X20" s="39">
        <v>8</v>
      </c>
      <c r="Y20" s="39">
        <v>4</v>
      </c>
    </row>
    <row r="21" spans="1:25" x14ac:dyDescent="0.2">
      <c r="A21" s="39" t="s">
        <v>2423</v>
      </c>
      <c r="B21" s="52" t="s">
        <v>811</v>
      </c>
      <c r="C21" s="52" t="s">
        <v>551</v>
      </c>
      <c r="D21" s="52">
        <v>6</v>
      </c>
      <c r="E21" s="39" t="s">
        <v>805</v>
      </c>
      <c r="F21" s="39" t="s">
        <v>781</v>
      </c>
      <c r="G21" s="90" t="s">
        <v>765</v>
      </c>
      <c r="H21" s="90" t="s">
        <v>793</v>
      </c>
      <c r="I21" s="90" t="s">
        <v>767</v>
      </c>
      <c r="J21" s="39" t="s">
        <v>782</v>
      </c>
      <c r="K21" s="90">
        <v>6</v>
      </c>
      <c r="L21" s="90" t="s">
        <v>765</v>
      </c>
      <c r="M21" s="90" t="s">
        <v>814</v>
      </c>
      <c r="N21" s="90">
        <v>16</v>
      </c>
      <c r="O21" s="52" t="s">
        <v>2424</v>
      </c>
      <c r="P21" s="52" t="s">
        <v>2424</v>
      </c>
      <c r="Q21" s="39">
        <v>6</v>
      </c>
      <c r="R21" s="39" t="s">
        <v>765</v>
      </c>
      <c r="S21" s="39" t="s">
        <v>814</v>
      </c>
      <c r="T21" s="39">
        <v>16</v>
      </c>
      <c r="U21" s="39" t="s">
        <v>2422</v>
      </c>
      <c r="V21" s="39" t="s">
        <v>2422</v>
      </c>
      <c r="W21" s="39">
        <v>1</v>
      </c>
      <c r="X21" s="39">
        <v>8</v>
      </c>
      <c r="Y21" s="39">
        <v>4</v>
      </c>
    </row>
    <row r="22" spans="1:25" x14ac:dyDescent="0.2">
      <c r="A22" s="39" t="s">
        <v>2425</v>
      </c>
      <c r="B22" s="52" t="s">
        <v>812</v>
      </c>
      <c r="C22" s="52" t="s">
        <v>551</v>
      </c>
      <c r="D22" s="52">
        <v>6</v>
      </c>
      <c r="E22" s="39" t="s">
        <v>805</v>
      </c>
      <c r="F22" s="39" t="s">
        <v>813</v>
      </c>
      <c r="G22" s="90" t="s">
        <v>765</v>
      </c>
      <c r="H22" s="90" t="s">
        <v>793</v>
      </c>
      <c r="I22" s="90" t="s">
        <v>814</v>
      </c>
      <c r="J22" s="39" t="s">
        <v>815</v>
      </c>
      <c r="K22" s="90">
        <v>6</v>
      </c>
      <c r="L22" s="90">
        <v>4</v>
      </c>
      <c r="M22" s="90">
        <v>1</v>
      </c>
      <c r="N22" s="90">
        <v>16</v>
      </c>
      <c r="O22" s="52" t="s">
        <v>2426</v>
      </c>
      <c r="P22" s="52" t="s">
        <v>2426</v>
      </c>
      <c r="Q22" s="39">
        <v>6</v>
      </c>
      <c r="R22" s="39">
        <v>4</v>
      </c>
      <c r="S22" s="39">
        <v>1</v>
      </c>
      <c r="T22" s="39">
        <v>16</v>
      </c>
      <c r="U22" s="39" t="s">
        <v>2427</v>
      </c>
      <c r="V22" s="39" t="s">
        <v>2427</v>
      </c>
      <c r="W22" s="39">
        <v>1</v>
      </c>
      <c r="X22" s="39">
        <v>8</v>
      </c>
      <c r="Y22" s="39">
        <v>5</v>
      </c>
    </row>
    <row r="23" spans="1:25" x14ac:dyDescent="0.2">
      <c r="A23" s="39" t="s">
        <v>2428</v>
      </c>
      <c r="B23" s="52" t="s">
        <v>816</v>
      </c>
      <c r="C23" s="52" t="s">
        <v>551</v>
      </c>
      <c r="D23" s="52">
        <v>6</v>
      </c>
      <c r="E23" s="39" t="s">
        <v>805</v>
      </c>
      <c r="F23" s="39" t="s">
        <v>788</v>
      </c>
      <c r="G23" s="90" t="s">
        <v>766</v>
      </c>
      <c r="H23" s="90" t="s">
        <v>774</v>
      </c>
      <c r="I23" s="90" t="s">
        <v>766</v>
      </c>
      <c r="J23" s="39" t="s">
        <v>789</v>
      </c>
      <c r="K23" s="90">
        <v>6</v>
      </c>
      <c r="L23" s="90">
        <v>3</v>
      </c>
      <c r="M23" s="90">
        <v>2</v>
      </c>
      <c r="N23" s="90">
        <v>16</v>
      </c>
      <c r="O23" s="52" t="s">
        <v>2429</v>
      </c>
      <c r="P23" s="52" t="s">
        <v>2429</v>
      </c>
      <c r="Q23" s="39">
        <v>6</v>
      </c>
      <c r="R23" s="39">
        <v>3</v>
      </c>
      <c r="S23" s="39">
        <v>2</v>
      </c>
      <c r="T23" s="39">
        <v>16</v>
      </c>
      <c r="U23" s="39" t="s">
        <v>2404</v>
      </c>
      <c r="V23" s="39" t="s">
        <v>2404</v>
      </c>
      <c r="W23" s="39" t="s">
        <v>766</v>
      </c>
      <c r="X23" s="39">
        <v>3</v>
      </c>
      <c r="Y23" s="39" t="s">
        <v>766</v>
      </c>
    </row>
    <row r="24" spans="1:25" x14ac:dyDescent="0.2">
      <c r="A24" s="39" t="s">
        <v>2430</v>
      </c>
      <c r="B24" s="52" t="s">
        <v>817</v>
      </c>
      <c r="C24" s="52" t="s">
        <v>551</v>
      </c>
      <c r="D24" s="52">
        <v>6</v>
      </c>
      <c r="E24" s="39" t="s">
        <v>805</v>
      </c>
      <c r="F24" s="39" t="s">
        <v>791</v>
      </c>
      <c r="G24" s="90" t="s">
        <v>766</v>
      </c>
      <c r="H24" s="90" t="s">
        <v>792</v>
      </c>
      <c r="I24" s="90" t="s">
        <v>793</v>
      </c>
      <c r="J24" s="39" t="s">
        <v>794</v>
      </c>
      <c r="K24" s="90">
        <v>6</v>
      </c>
      <c r="L24" s="90">
        <v>2</v>
      </c>
      <c r="M24" s="90">
        <v>3</v>
      </c>
      <c r="N24" s="90">
        <v>10</v>
      </c>
      <c r="O24" s="52" t="s">
        <v>2431</v>
      </c>
      <c r="P24" s="52" t="s">
        <v>2431</v>
      </c>
      <c r="Q24" s="39">
        <v>6</v>
      </c>
      <c r="R24" s="39">
        <v>2</v>
      </c>
      <c r="S24" s="39">
        <v>3</v>
      </c>
      <c r="T24" s="39">
        <v>10</v>
      </c>
      <c r="U24" s="39" t="s">
        <v>2406</v>
      </c>
      <c r="V24" s="39" t="s">
        <v>2406</v>
      </c>
      <c r="W24" s="39" t="s">
        <v>766</v>
      </c>
      <c r="X24" s="39" t="s">
        <v>792</v>
      </c>
      <c r="Y24" s="39" t="s">
        <v>793</v>
      </c>
    </row>
    <row r="25" spans="1:25" x14ac:dyDescent="0.2">
      <c r="A25" s="39" t="s">
        <v>2432</v>
      </c>
      <c r="B25" s="52" t="s">
        <v>818</v>
      </c>
      <c r="C25" s="52" t="s">
        <v>552</v>
      </c>
      <c r="D25" s="52">
        <v>2</v>
      </c>
      <c r="E25" s="39" t="s">
        <v>763</v>
      </c>
      <c r="F25" s="39" t="s">
        <v>764</v>
      </c>
      <c r="G25" s="90" t="s">
        <v>765</v>
      </c>
      <c r="H25" s="90" t="s">
        <v>766</v>
      </c>
      <c r="I25" s="90" t="s">
        <v>767</v>
      </c>
      <c r="J25" s="39" t="s">
        <v>768</v>
      </c>
      <c r="K25" s="90">
        <v>2</v>
      </c>
      <c r="L25" s="90">
        <v>1</v>
      </c>
      <c r="M25" s="90">
        <v>7</v>
      </c>
      <c r="N25" s="90">
        <v>5</v>
      </c>
      <c r="O25" s="52" t="s">
        <v>2391</v>
      </c>
      <c r="P25" s="52" t="s">
        <v>2391</v>
      </c>
      <c r="Q25" s="39">
        <v>2</v>
      </c>
      <c r="R25" s="39">
        <v>1</v>
      </c>
      <c r="S25" s="39">
        <v>7</v>
      </c>
      <c r="T25" s="39">
        <v>5</v>
      </c>
      <c r="U25" s="39" t="s">
        <v>2392</v>
      </c>
      <c r="V25" s="39" t="s">
        <v>2392</v>
      </c>
      <c r="W25" s="39">
        <v>1</v>
      </c>
      <c r="X25" s="39">
        <v>2</v>
      </c>
      <c r="Y25" s="39">
        <v>4</v>
      </c>
    </row>
    <row r="26" spans="1:25" x14ac:dyDescent="0.2">
      <c r="A26" s="39" t="s">
        <v>2433</v>
      </c>
      <c r="B26" s="52" t="s">
        <v>819</v>
      </c>
      <c r="C26" s="52" t="s">
        <v>552</v>
      </c>
      <c r="D26" s="52">
        <v>2</v>
      </c>
      <c r="E26" s="39" t="s">
        <v>763</v>
      </c>
      <c r="F26" s="39" t="s">
        <v>770</v>
      </c>
      <c r="G26" s="90" t="s">
        <v>765</v>
      </c>
      <c r="H26" s="90" t="s">
        <v>766</v>
      </c>
      <c r="I26" s="90" t="s">
        <v>767</v>
      </c>
      <c r="J26" s="39" t="s">
        <v>771</v>
      </c>
      <c r="K26" s="90">
        <v>2</v>
      </c>
      <c r="L26" s="90">
        <v>1</v>
      </c>
      <c r="M26" s="90">
        <v>7</v>
      </c>
      <c r="N26" s="90">
        <v>10</v>
      </c>
      <c r="O26" s="52" t="s">
        <v>2394</v>
      </c>
      <c r="P26" s="52" t="s">
        <v>2394</v>
      </c>
      <c r="Q26" s="39">
        <v>2</v>
      </c>
      <c r="R26" s="39">
        <v>1</v>
      </c>
      <c r="S26" s="39">
        <v>7</v>
      </c>
      <c r="T26" s="39">
        <v>10</v>
      </c>
      <c r="U26" s="39" t="s">
        <v>2392</v>
      </c>
      <c r="V26" s="39" t="s">
        <v>2392</v>
      </c>
      <c r="W26" s="39">
        <v>1</v>
      </c>
      <c r="X26" s="39">
        <v>2</v>
      </c>
      <c r="Y26" s="39">
        <v>4</v>
      </c>
    </row>
    <row r="27" spans="1:25" x14ac:dyDescent="0.2">
      <c r="A27" s="39" t="s">
        <v>2434</v>
      </c>
      <c r="B27" s="52" t="s">
        <v>820</v>
      </c>
      <c r="C27" s="52" t="s">
        <v>552</v>
      </c>
      <c r="D27" s="52">
        <v>2</v>
      </c>
      <c r="E27" s="39" t="s">
        <v>763</v>
      </c>
      <c r="F27" s="39" t="s">
        <v>784</v>
      </c>
      <c r="G27" s="90" t="s">
        <v>765</v>
      </c>
      <c r="H27" s="90" t="s">
        <v>785</v>
      </c>
      <c r="I27" s="90" t="s">
        <v>766</v>
      </c>
      <c r="J27" s="39" t="s">
        <v>786</v>
      </c>
      <c r="K27" s="90">
        <v>2</v>
      </c>
      <c r="L27" s="90">
        <v>2</v>
      </c>
      <c r="M27" s="90">
        <v>1</v>
      </c>
      <c r="N27" s="90">
        <v>16</v>
      </c>
      <c r="O27" s="52" t="s">
        <v>2396</v>
      </c>
      <c r="P27" s="52" t="s">
        <v>2396</v>
      </c>
      <c r="Q27" s="39">
        <v>2</v>
      </c>
      <c r="R27" s="39">
        <v>2</v>
      </c>
      <c r="S27" s="39">
        <v>1</v>
      </c>
      <c r="T27" s="39">
        <v>16</v>
      </c>
      <c r="U27" s="39" t="s">
        <v>2402</v>
      </c>
      <c r="V27" s="39" t="s">
        <v>2402</v>
      </c>
      <c r="W27" s="39">
        <v>1</v>
      </c>
      <c r="X27" s="39">
        <v>7</v>
      </c>
      <c r="Y27" s="39">
        <v>2</v>
      </c>
    </row>
    <row r="28" spans="1:25" x14ac:dyDescent="0.2">
      <c r="A28" s="39" t="s">
        <v>2435</v>
      </c>
      <c r="B28" s="52" t="s">
        <v>821</v>
      </c>
      <c r="C28" s="52" t="s">
        <v>552</v>
      </c>
      <c r="D28" s="52">
        <v>2</v>
      </c>
      <c r="E28" s="39" t="s">
        <v>763</v>
      </c>
      <c r="F28" s="39" t="s">
        <v>788</v>
      </c>
      <c r="G28" s="90" t="s">
        <v>766</v>
      </c>
      <c r="H28" s="90" t="s">
        <v>774</v>
      </c>
      <c r="I28" s="90" t="s">
        <v>766</v>
      </c>
      <c r="J28" s="39" t="s">
        <v>789</v>
      </c>
      <c r="K28" s="90">
        <v>2</v>
      </c>
      <c r="L28" s="90">
        <v>1</v>
      </c>
      <c r="M28" s="90">
        <v>3</v>
      </c>
      <c r="N28" s="90">
        <v>16</v>
      </c>
      <c r="O28" s="52" t="s">
        <v>2436</v>
      </c>
      <c r="P28" s="52" t="s">
        <v>2436</v>
      </c>
      <c r="Q28" s="39">
        <v>2</v>
      </c>
      <c r="R28" s="39">
        <v>1</v>
      </c>
      <c r="S28" s="39">
        <v>3</v>
      </c>
      <c r="T28" s="39">
        <v>16</v>
      </c>
      <c r="U28" s="39" t="s">
        <v>2404</v>
      </c>
      <c r="V28" s="39" t="s">
        <v>2404</v>
      </c>
      <c r="W28" s="39" t="s">
        <v>766</v>
      </c>
      <c r="X28" s="39">
        <v>3</v>
      </c>
      <c r="Y28" s="39" t="s">
        <v>766</v>
      </c>
    </row>
    <row r="29" spans="1:25" x14ac:dyDescent="0.2">
      <c r="A29" s="39" t="s">
        <v>2437</v>
      </c>
      <c r="B29" s="52" t="s">
        <v>822</v>
      </c>
      <c r="C29" s="52" t="s">
        <v>552</v>
      </c>
      <c r="D29" s="52">
        <v>2</v>
      </c>
      <c r="E29" s="39" t="s">
        <v>763</v>
      </c>
      <c r="F29" s="39" t="s">
        <v>791</v>
      </c>
      <c r="G29" s="90" t="s">
        <v>766</v>
      </c>
      <c r="H29" s="90" t="s">
        <v>792</v>
      </c>
      <c r="I29" s="90" t="s">
        <v>793</v>
      </c>
      <c r="J29" s="39" t="s">
        <v>794</v>
      </c>
      <c r="K29" s="90">
        <v>2</v>
      </c>
      <c r="L29" s="90">
        <v>1</v>
      </c>
      <c r="M29" s="90">
        <v>7</v>
      </c>
      <c r="N29" s="90">
        <v>10</v>
      </c>
      <c r="O29" s="52" t="s">
        <v>2394</v>
      </c>
      <c r="P29" s="52" t="s">
        <v>2394</v>
      </c>
      <c r="Q29" s="39">
        <v>2</v>
      </c>
      <c r="R29" s="39">
        <v>1</v>
      </c>
      <c r="S29" s="39">
        <v>7</v>
      </c>
      <c r="T29" s="39">
        <v>10</v>
      </c>
      <c r="U29" s="39" t="s">
        <v>2406</v>
      </c>
      <c r="V29" s="39" t="s">
        <v>2406</v>
      </c>
      <c r="W29" s="39" t="s">
        <v>766</v>
      </c>
      <c r="X29" s="39" t="s">
        <v>792</v>
      </c>
      <c r="Y29" s="39" t="s">
        <v>793</v>
      </c>
    </row>
    <row r="30" spans="1:25" x14ac:dyDescent="0.2">
      <c r="A30" s="39" t="s">
        <v>2438</v>
      </c>
      <c r="B30" s="52" t="s">
        <v>823</v>
      </c>
      <c r="C30" s="52" t="s">
        <v>552</v>
      </c>
      <c r="D30" s="52">
        <v>2</v>
      </c>
      <c r="E30" s="39" t="s">
        <v>763</v>
      </c>
      <c r="F30" s="39" t="s">
        <v>824</v>
      </c>
      <c r="G30" s="90" t="s">
        <v>774</v>
      </c>
      <c r="H30" s="90" t="s">
        <v>765</v>
      </c>
      <c r="I30" s="90" t="s">
        <v>765</v>
      </c>
      <c r="J30" s="39" t="s">
        <v>825</v>
      </c>
      <c r="K30" s="90">
        <v>2</v>
      </c>
      <c r="L30" s="90">
        <v>1</v>
      </c>
      <c r="M30" s="90">
        <v>1</v>
      </c>
      <c r="N30" s="90">
        <v>11</v>
      </c>
      <c r="O30" s="52" t="s">
        <v>2439</v>
      </c>
      <c r="P30" s="52" t="s">
        <v>2439</v>
      </c>
      <c r="Q30" s="39">
        <v>2</v>
      </c>
      <c r="R30" s="39">
        <v>1</v>
      </c>
      <c r="S30" s="39">
        <v>1</v>
      </c>
      <c r="T30" s="39">
        <v>11</v>
      </c>
      <c r="U30" s="39" t="s">
        <v>2440</v>
      </c>
      <c r="V30" s="39" t="s">
        <v>2440</v>
      </c>
      <c r="W30" s="39">
        <v>3</v>
      </c>
      <c r="X30" s="39">
        <v>1</v>
      </c>
      <c r="Y30" s="39">
        <v>1</v>
      </c>
    </row>
    <row r="31" spans="1:25" x14ac:dyDescent="0.2">
      <c r="A31" s="39" t="s">
        <v>2441</v>
      </c>
      <c r="B31" s="52" t="s">
        <v>826</v>
      </c>
      <c r="C31" s="52" t="s">
        <v>552</v>
      </c>
      <c r="D31" s="52">
        <v>2</v>
      </c>
      <c r="E31" s="39" t="s">
        <v>763</v>
      </c>
      <c r="F31" s="39" t="s">
        <v>781</v>
      </c>
      <c r="G31" s="90" t="s">
        <v>774</v>
      </c>
      <c r="H31" s="90" t="s">
        <v>765</v>
      </c>
      <c r="I31" s="90" t="s">
        <v>765</v>
      </c>
      <c r="J31" s="39" t="s">
        <v>782</v>
      </c>
      <c r="K31" s="90">
        <v>2</v>
      </c>
      <c r="L31" s="90">
        <v>1</v>
      </c>
      <c r="M31" s="90">
        <v>1</v>
      </c>
      <c r="N31" s="90">
        <v>16</v>
      </c>
      <c r="O31" s="52" t="s">
        <v>2442</v>
      </c>
      <c r="P31" s="52" t="s">
        <v>2442</v>
      </c>
      <c r="Q31" s="39">
        <v>2</v>
      </c>
      <c r="R31" s="39">
        <v>1</v>
      </c>
      <c r="S31" s="39">
        <v>1</v>
      </c>
      <c r="T31" s="39">
        <v>16</v>
      </c>
      <c r="U31" s="39" t="s">
        <v>2440</v>
      </c>
      <c r="V31" s="39" t="s">
        <v>2440</v>
      </c>
      <c r="W31" s="39">
        <v>3</v>
      </c>
      <c r="X31" s="39">
        <v>1</v>
      </c>
      <c r="Y31" s="39">
        <v>1</v>
      </c>
    </row>
    <row r="32" spans="1:25" x14ac:dyDescent="0.2">
      <c r="A32" s="39" t="s">
        <v>2443</v>
      </c>
      <c r="B32" s="52" t="s">
        <v>827</v>
      </c>
      <c r="C32" s="52" t="s">
        <v>553</v>
      </c>
      <c r="D32" s="52">
        <v>1</v>
      </c>
      <c r="E32" s="39" t="s">
        <v>828</v>
      </c>
      <c r="F32" s="39" t="s">
        <v>829</v>
      </c>
      <c r="G32" s="90" t="s">
        <v>765</v>
      </c>
      <c r="H32" s="90" t="s">
        <v>766</v>
      </c>
      <c r="I32" s="90" t="s">
        <v>774</v>
      </c>
      <c r="J32" s="39" t="s">
        <v>830</v>
      </c>
      <c r="K32" s="90">
        <v>1</v>
      </c>
      <c r="L32" s="90">
        <v>6</v>
      </c>
      <c r="M32" s="90">
        <v>0</v>
      </c>
      <c r="N32" s="90">
        <v>16</v>
      </c>
      <c r="O32" s="52" t="s">
        <v>2444</v>
      </c>
      <c r="P32" s="52" t="s">
        <v>2444</v>
      </c>
      <c r="Q32" s="39">
        <v>1</v>
      </c>
      <c r="R32" s="39">
        <v>6</v>
      </c>
      <c r="S32" s="39">
        <v>0</v>
      </c>
      <c r="T32" s="39">
        <v>16</v>
      </c>
      <c r="U32" s="39" t="s">
        <v>2445</v>
      </c>
      <c r="V32" s="39" t="s">
        <v>2445</v>
      </c>
      <c r="W32" s="39">
        <v>1</v>
      </c>
      <c r="X32" s="39">
        <v>2</v>
      </c>
      <c r="Y32" s="39">
        <v>3</v>
      </c>
    </row>
    <row r="33" spans="1:25" x14ac:dyDescent="0.2">
      <c r="A33" s="39" t="s">
        <v>2446</v>
      </c>
      <c r="B33" s="52" t="s">
        <v>831</v>
      </c>
      <c r="C33" s="52" t="s">
        <v>553</v>
      </c>
      <c r="D33" s="52">
        <v>1</v>
      </c>
      <c r="E33" s="39" t="s">
        <v>828</v>
      </c>
      <c r="F33" s="39" t="s">
        <v>832</v>
      </c>
      <c r="G33" s="90" t="s">
        <v>765</v>
      </c>
      <c r="H33" s="90" t="s">
        <v>766</v>
      </c>
      <c r="I33" s="90" t="s">
        <v>774</v>
      </c>
      <c r="J33" s="39" t="s">
        <v>833</v>
      </c>
      <c r="K33" s="90">
        <v>1</v>
      </c>
      <c r="L33" s="90" t="s">
        <v>792</v>
      </c>
      <c r="M33" s="90" t="s">
        <v>792</v>
      </c>
      <c r="N33" s="90">
        <v>16</v>
      </c>
      <c r="O33" s="52" t="s">
        <v>2447</v>
      </c>
      <c r="P33" s="52" t="s">
        <v>2447</v>
      </c>
      <c r="Q33" s="39">
        <v>1</v>
      </c>
      <c r="R33" s="39" t="s">
        <v>792</v>
      </c>
      <c r="S33" s="39" t="s">
        <v>792</v>
      </c>
      <c r="T33" s="39">
        <v>16</v>
      </c>
      <c r="U33" s="39" t="s">
        <v>2445</v>
      </c>
      <c r="V33" s="39" t="s">
        <v>2445</v>
      </c>
      <c r="W33" s="39">
        <v>1</v>
      </c>
      <c r="X33" s="39">
        <v>2</v>
      </c>
      <c r="Y33" s="39">
        <v>3</v>
      </c>
    </row>
    <row r="34" spans="1:25" x14ac:dyDescent="0.2">
      <c r="A34" s="39" t="s">
        <v>2448</v>
      </c>
      <c r="B34" s="52" t="s">
        <v>834</v>
      </c>
      <c r="C34" s="52" t="s">
        <v>553</v>
      </c>
      <c r="D34" s="52">
        <v>1</v>
      </c>
      <c r="E34" s="39" t="s">
        <v>828</v>
      </c>
      <c r="F34" s="39" t="s">
        <v>835</v>
      </c>
      <c r="G34" s="90" t="s">
        <v>765</v>
      </c>
      <c r="H34" s="90" t="s">
        <v>766</v>
      </c>
      <c r="I34" s="90" t="s">
        <v>774</v>
      </c>
      <c r="J34" s="39" t="s">
        <v>833</v>
      </c>
      <c r="K34" s="90">
        <v>1</v>
      </c>
      <c r="L34" s="90" t="s">
        <v>792</v>
      </c>
      <c r="M34" s="90" t="s">
        <v>792</v>
      </c>
      <c r="N34" s="90">
        <v>16</v>
      </c>
      <c r="O34" s="52" t="s">
        <v>2447</v>
      </c>
      <c r="P34" s="52" t="s">
        <v>2447</v>
      </c>
      <c r="Q34" s="39">
        <v>1</v>
      </c>
      <c r="R34" s="39" t="s">
        <v>792</v>
      </c>
      <c r="S34" s="39" t="s">
        <v>792</v>
      </c>
      <c r="T34" s="39">
        <v>16</v>
      </c>
      <c r="U34" s="39" t="s">
        <v>2445</v>
      </c>
      <c r="V34" s="39" t="s">
        <v>2445</v>
      </c>
      <c r="W34" s="39">
        <v>1</v>
      </c>
      <c r="X34" s="39">
        <v>2</v>
      </c>
      <c r="Y34" s="39">
        <v>3</v>
      </c>
    </row>
    <row r="35" spans="1:25" x14ac:dyDescent="0.2">
      <c r="A35" s="39" t="s">
        <v>2449</v>
      </c>
      <c r="B35" s="52" t="s">
        <v>836</v>
      </c>
      <c r="C35" s="52" t="s">
        <v>553</v>
      </c>
      <c r="D35" s="52">
        <v>1</v>
      </c>
      <c r="E35" s="39" t="s">
        <v>828</v>
      </c>
      <c r="F35" s="39" t="s">
        <v>837</v>
      </c>
      <c r="G35" s="90" t="s">
        <v>765</v>
      </c>
      <c r="H35" s="90" t="s">
        <v>766</v>
      </c>
      <c r="I35" s="90" t="s">
        <v>774</v>
      </c>
      <c r="J35" s="39" t="s">
        <v>833</v>
      </c>
      <c r="K35" s="90">
        <v>1</v>
      </c>
      <c r="L35" s="90" t="s">
        <v>792</v>
      </c>
      <c r="M35" s="90" t="s">
        <v>792</v>
      </c>
      <c r="N35" s="90">
        <v>10</v>
      </c>
      <c r="O35" s="52" t="s">
        <v>2450</v>
      </c>
      <c r="P35" s="52" t="s">
        <v>2450</v>
      </c>
      <c r="Q35" s="39">
        <v>1</v>
      </c>
      <c r="R35" s="39" t="s">
        <v>792</v>
      </c>
      <c r="S35" s="39" t="s">
        <v>792</v>
      </c>
      <c r="T35" s="39">
        <v>10</v>
      </c>
      <c r="U35" s="39" t="s">
        <v>2445</v>
      </c>
      <c r="V35" s="39" t="s">
        <v>2445</v>
      </c>
      <c r="W35" s="39">
        <v>1</v>
      </c>
      <c r="X35" s="39">
        <v>2</v>
      </c>
      <c r="Y35" s="39">
        <v>3</v>
      </c>
    </row>
    <row r="36" spans="1:25" x14ac:dyDescent="0.2">
      <c r="A36" s="39" t="s">
        <v>2451</v>
      </c>
      <c r="B36" s="52" t="s">
        <v>838</v>
      </c>
      <c r="C36" s="52" t="s">
        <v>553</v>
      </c>
      <c r="D36" s="52">
        <v>1</v>
      </c>
      <c r="E36" s="39" t="s">
        <v>828</v>
      </c>
      <c r="F36" s="39" t="s">
        <v>781</v>
      </c>
      <c r="G36" s="90" t="s">
        <v>765</v>
      </c>
      <c r="H36" s="90" t="s">
        <v>766</v>
      </c>
      <c r="I36" s="90" t="s">
        <v>774</v>
      </c>
      <c r="J36" s="39" t="s">
        <v>782</v>
      </c>
      <c r="K36" s="90">
        <v>1</v>
      </c>
      <c r="L36" s="90">
        <v>5</v>
      </c>
      <c r="M36" s="90">
        <v>0</v>
      </c>
      <c r="N36" s="90">
        <v>16</v>
      </c>
      <c r="O36" s="52" t="s">
        <v>2452</v>
      </c>
      <c r="P36" s="52" t="s">
        <v>2452</v>
      </c>
      <c r="Q36" s="39">
        <v>1</v>
      </c>
      <c r="R36" s="39">
        <v>5</v>
      </c>
      <c r="S36" s="39">
        <v>0</v>
      </c>
      <c r="T36" s="39">
        <v>16</v>
      </c>
      <c r="U36" s="39" t="s">
        <v>2445</v>
      </c>
      <c r="V36" s="39" t="s">
        <v>2445</v>
      </c>
      <c r="W36" s="39">
        <v>1</v>
      </c>
      <c r="X36" s="39">
        <v>2</v>
      </c>
      <c r="Y36" s="39">
        <v>3</v>
      </c>
    </row>
    <row r="37" spans="1:25" x14ac:dyDescent="0.2">
      <c r="A37" s="39" t="s">
        <v>2453</v>
      </c>
      <c r="B37" s="52" t="s">
        <v>839</v>
      </c>
      <c r="C37" s="52" t="s">
        <v>553</v>
      </c>
      <c r="D37" s="52">
        <v>1</v>
      </c>
      <c r="E37" s="39" t="s">
        <v>828</v>
      </c>
      <c r="F37" s="39" t="s">
        <v>764</v>
      </c>
      <c r="G37" s="90" t="s">
        <v>765</v>
      </c>
      <c r="H37" s="90" t="s">
        <v>766</v>
      </c>
      <c r="I37" s="90" t="s">
        <v>767</v>
      </c>
      <c r="J37" s="39" t="s">
        <v>768</v>
      </c>
      <c r="K37" s="90">
        <v>1</v>
      </c>
      <c r="L37" s="90">
        <v>5</v>
      </c>
      <c r="M37" s="90">
        <v>0</v>
      </c>
      <c r="N37" s="90">
        <v>5</v>
      </c>
      <c r="O37" s="52" t="s">
        <v>2454</v>
      </c>
      <c r="P37" s="52" t="s">
        <v>2454</v>
      </c>
      <c r="Q37" s="39">
        <v>1</v>
      </c>
      <c r="R37" s="39">
        <v>5</v>
      </c>
      <c r="S37" s="39">
        <v>0</v>
      </c>
      <c r="T37" s="39">
        <v>5</v>
      </c>
      <c r="U37" s="39" t="s">
        <v>2392</v>
      </c>
      <c r="V37" s="39" t="s">
        <v>2392</v>
      </c>
      <c r="W37" s="39">
        <v>1</v>
      </c>
      <c r="X37" s="39">
        <v>2</v>
      </c>
      <c r="Y37" s="39">
        <v>4</v>
      </c>
    </row>
    <row r="38" spans="1:25" x14ac:dyDescent="0.2">
      <c r="A38" s="39" t="s">
        <v>2455</v>
      </c>
      <c r="B38" s="52" t="s">
        <v>840</v>
      </c>
      <c r="C38" s="52" t="s">
        <v>553</v>
      </c>
      <c r="D38" s="52">
        <v>1</v>
      </c>
      <c r="E38" s="39" t="s">
        <v>828</v>
      </c>
      <c r="F38" s="39" t="s">
        <v>770</v>
      </c>
      <c r="G38" s="90" t="s">
        <v>765</v>
      </c>
      <c r="H38" s="90" t="s">
        <v>766</v>
      </c>
      <c r="I38" s="90" t="s">
        <v>767</v>
      </c>
      <c r="J38" s="39" t="s">
        <v>771</v>
      </c>
      <c r="K38" s="90">
        <v>1</v>
      </c>
      <c r="L38" s="90">
        <v>6</v>
      </c>
      <c r="M38" s="90">
        <v>0</v>
      </c>
      <c r="N38" s="90">
        <v>10</v>
      </c>
      <c r="O38" s="52" t="s">
        <v>2456</v>
      </c>
      <c r="P38" s="52" t="s">
        <v>2456</v>
      </c>
      <c r="Q38" s="39">
        <v>1</v>
      </c>
      <c r="R38" s="39">
        <v>6</v>
      </c>
      <c r="S38" s="39">
        <v>0</v>
      </c>
      <c r="T38" s="39">
        <v>10</v>
      </c>
      <c r="U38" s="39" t="s">
        <v>2392</v>
      </c>
      <c r="V38" s="39" t="s">
        <v>2392</v>
      </c>
      <c r="W38" s="39">
        <v>1</v>
      </c>
      <c r="X38" s="39">
        <v>2</v>
      </c>
      <c r="Y38" s="39">
        <v>4</v>
      </c>
    </row>
    <row r="39" spans="1:25" x14ac:dyDescent="0.2">
      <c r="A39" s="39" t="s">
        <v>2457</v>
      </c>
      <c r="B39" s="52" t="s">
        <v>841</v>
      </c>
      <c r="C39" s="52" t="s">
        <v>553</v>
      </c>
      <c r="D39" s="52">
        <v>1</v>
      </c>
      <c r="E39" s="39" t="s">
        <v>828</v>
      </c>
      <c r="F39" s="39" t="s">
        <v>842</v>
      </c>
      <c r="G39" s="90" t="s">
        <v>765</v>
      </c>
      <c r="H39" s="90" t="s">
        <v>774</v>
      </c>
      <c r="I39" s="90" t="s">
        <v>778</v>
      </c>
      <c r="J39" s="39" t="s">
        <v>843</v>
      </c>
      <c r="K39" s="90">
        <v>1</v>
      </c>
      <c r="L39" s="90" t="s">
        <v>765</v>
      </c>
      <c r="M39" s="90" t="s">
        <v>814</v>
      </c>
      <c r="N39" s="90">
        <v>16</v>
      </c>
      <c r="O39" s="52" t="s">
        <v>2458</v>
      </c>
      <c r="P39" s="52" t="s">
        <v>2458</v>
      </c>
      <c r="Q39" s="39">
        <v>1</v>
      </c>
      <c r="R39" s="39" t="s">
        <v>765</v>
      </c>
      <c r="S39" s="39" t="s">
        <v>814</v>
      </c>
      <c r="T39" s="39">
        <v>16</v>
      </c>
      <c r="U39" s="39" t="s">
        <v>2399</v>
      </c>
      <c r="V39" s="39" t="s">
        <v>2399</v>
      </c>
      <c r="W39" s="39">
        <v>1</v>
      </c>
      <c r="X39" s="39">
        <v>3</v>
      </c>
      <c r="Y39" s="39">
        <v>9</v>
      </c>
    </row>
    <row r="40" spans="1:25" x14ac:dyDescent="0.2">
      <c r="A40" s="39" t="s">
        <v>2459</v>
      </c>
      <c r="B40" s="52" t="s">
        <v>844</v>
      </c>
      <c r="C40" s="52" t="s">
        <v>553</v>
      </c>
      <c r="D40" s="52">
        <v>1</v>
      </c>
      <c r="E40" s="39" t="s">
        <v>828</v>
      </c>
      <c r="F40" s="39" t="s">
        <v>784</v>
      </c>
      <c r="G40" s="90" t="s">
        <v>765</v>
      </c>
      <c r="H40" s="90" t="s">
        <v>785</v>
      </c>
      <c r="I40" s="90" t="s">
        <v>766</v>
      </c>
      <c r="J40" s="39" t="s">
        <v>786</v>
      </c>
      <c r="K40" s="90">
        <v>1</v>
      </c>
      <c r="L40" s="90" t="s">
        <v>767</v>
      </c>
      <c r="M40" s="90" t="s">
        <v>765</v>
      </c>
      <c r="N40" s="90">
        <v>16</v>
      </c>
      <c r="O40" s="52" t="s">
        <v>2460</v>
      </c>
      <c r="P40" s="52" t="s">
        <v>2460</v>
      </c>
      <c r="Q40" s="39">
        <v>1</v>
      </c>
      <c r="R40" s="39" t="s">
        <v>767</v>
      </c>
      <c r="S40" s="39" t="s">
        <v>765</v>
      </c>
      <c r="T40" s="39">
        <v>16</v>
      </c>
      <c r="U40" s="39" t="s">
        <v>2402</v>
      </c>
      <c r="V40" s="39" t="s">
        <v>2402</v>
      </c>
      <c r="W40" s="39">
        <v>1</v>
      </c>
      <c r="X40" s="39">
        <v>7</v>
      </c>
      <c r="Y40" s="39">
        <v>2</v>
      </c>
    </row>
    <row r="41" spans="1:25" x14ac:dyDescent="0.2">
      <c r="A41" s="39" t="s">
        <v>2461</v>
      </c>
      <c r="B41" s="52" t="s">
        <v>845</v>
      </c>
      <c r="C41" s="52" t="s">
        <v>553</v>
      </c>
      <c r="D41" s="52">
        <v>1</v>
      </c>
      <c r="E41" s="39" t="s">
        <v>828</v>
      </c>
      <c r="F41" s="39" t="s">
        <v>846</v>
      </c>
      <c r="G41" s="90" t="s">
        <v>765</v>
      </c>
      <c r="H41" s="90" t="s">
        <v>785</v>
      </c>
      <c r="I41" s="90" t="s">
        <v>774</v>
      </c>
      <c r="J41" s="39" t="s">
        <v>847</v>
      </c>
      <c r="K41" s="90">
        <v>1</v>
      </c>
      <c r="L41" s="90" t="s">
        <v>792</v>
      </c>
      <c r="M41" s="90" t="s">
        <v>793</v>
      </c>
      <c r="N41" s="90">
        <v>16</v>
      </c>
      <c r="O41" s="52" t="s">
        <v>2462</v>
      </c>
      <c r="P41" s="52" t="s">
        <v>2462</v>
      </c>
      <c r="Q41" s="39">
        <v>1</v>
      </c>
      <c r="R41" s="39" t="s">
        <v>792</v>
      </c>
      <c r="S41" s="39" t="s">
        <v>793</v>
      </c>
      <c r="T41" s="39">
        <v>16</v>
      </c>
      <c r="U41" s="39" t="s">
        <v>2463</v>
      </c>
      <c r="V41" s="39" t="s">
        <v>2463</v>
      </c>
      <c r="W41" s="39">
        <v>1</v>
      </c>
      <c r="X41" s="39">
        <v>7</v>
      </c>
      <c r="Y41" s="39">
        <v>3</v>
      </c>
    </row>
    <row r="42" spans="1:25" x14ac:dyDescent="0.2">
      <c r="A42" s="39" t="s">
        <v>2464</v>
      </c>
      <c r="B42" s="52" t="s">
        <v>848</v>
      </c>
      <c r="C42" s="52" t="s">
        <v>553</v>
      </c>
      <c r="D42" s="52">
        <v>1</v>
      </c>
      <c r="E42" s="39" t="s">
        <v>828</v>
      </c>
      <c r="F42" s="39" t="s">
        <v>849</v>
      </c>
      <c r="G42" s="90" t="s">
        <v>765</v>
      </c>
      <c r="H42" s="90" t="s">
        <v>785</v>
      </c>
      <c r="I42" s="90" t="s">
        <v>774</v>
      </c>
      <c r="J42" s="39" t="s">
        <v>850</v>
      </c>
      <c r="K42" s="90">
        <v>1</v>
      </c>
      <c r="L42" s="90" t="s">
        <v>792</v>
      </c>
      <c r="M42" s="90" t="s">
        <v>2465</v>
      </c>
      <c r="N42" s="90">
        <v>16</v>
      </c>
      <c r="O42" s="52" t="s">
        <v>2444</v>
      </c>
      <c r="P42" s="52" t="s">
        <v>2444</v>
      </c>
      <c r="Q42" s="39">
        <v>1</v>
      </c>
      <c r="R42" s="39" t="s">
        <v>792</v>
      </c>
      <c r="S42" s="39" t="s">
        <v>2465</v>
      </c>
      <c r="T42" s="39">
        <v>16</v>
      </c>
      <c r="U42" s="39" t="s">
        <v>2463</v>
      </c>
      <c r="V42" s="39" t="s">
        <v>2463</v>
      </c>
      <c r="W42" s="39">
        <v>1</v>
      </c>
      <c r="X42" s="39">
        <v>7</v>
      </c>
      <c r="Y42" s="39">
        <v>3</v>
      </c>
    </row>
    <row r="43" spans="1:25" x14ac:dyDescent="0.2">
      <c r="A43" s="39" t="s">
        <v>2466</v>
      </c>
      <c r="B43" s="52" t="s">
        <v>851</v>
      </c>
      <c r="C43" s="52" t="s">
        <v>553</v>
      </c>
      <c r="D43" s="52">
        <v>1</v>
      </c>
      <c r="E43" s="39" t="s">
        <v>828</v>
      </c>
      <c r="F43" s="39" t="s">
        <v>852</v>
      </c>
      <c r="G43" s="90" t="s">
        <v>766</v>
      </c>
      <c r="H43" s="90" t="s">
        <v>766</v>
      </c>
      <c r="I43" s="90" t="s">
        <v>765</v>
      </c>
      <c r="J43" s="39" t="s">
        <v>853</v>
      </c>
      <c r="K43" s="90">
        <v>1</v>
      </c>
      <c r="L43" s="90">
        <v>7</v>
      </c>
      <c r="M43" s="90">
        <v>0</v>
      </c>
      <c r="N43" s="90">
        <v>16</v>
      </c>
      <c r="O43" s="52" t="s">
        <v>2467</v>
      </c>
      <c r="P43" s="52" t="s">
        <v>2467</v>
      </c>
      <c r="Q43" s="39">
        <v>1</v>
      </c>
      <c r="R43" s="39">
        <v>7</v>
      </c>
      <c r="S43" s="39">
        <v>0</v>
      </c>
      <c r="T43" s="39">
        <v>16</v>
      </c>
      <c r="U43" s="39" t="s">
        <v>2468</v>
      </c>
      <c r="V43" s="39" t="s">
        <v>2468</v>
      </c>
      <c r="W43" s="39">
        <v>2</v>
      </c>
      <c r="X43" s="39">
        <v>2</v>
      </c>
      <c r="Y43" s="39">
        <v>1</v>
      </c>
    </row>
    <row r="44" spans="1:25" x14ac:dyDescent="0.2">
      <c r="A44" s="39" t="s">
        <v>2469</v>
      </c>
      <c r="B44" s="52" t="s">
        <v>854</v>
      </c>
      <c r="C44" s="52" t="s">
        <v>553</v>
      </c>
      <c r="D44" s="52">
        <v>1</v>
      </c>
      <c r="E44" s="39" t="s">
        <v>828</v>
      </c>
      <c r="F44" s="39" t="s">
        <v>788</v>
      </c>
      <c r="G44" s="90" t="s">
        <v>766</v>
      </c>
      <c r="H44" s="90" t="s">
        <v>774</v>
      </c>
      <c r="I44" s="90" t="s">
        <v>766</v>
      </c>
      <c r="J44" s="39" t="s">
        <v>789</v>
      </c>
      <c r="K44" s="90">
        <v>1</v>
      </c>
      <c r="L44" s="90">
        <v>5</v>
      </c>
      <c r="M44" s="90">
        <v>0</v>
      </c>
      <c r="N44" s="90">
        <v>16</v>
      </c>
      <c r="O44" s="52" t="s">
        <v>2452</v>
      </c>
      <c r="P44" s="52" t="s">
        <v>2452</v>
      </c>
      <c r="Q44" s="39">
        <v>1</v>
      </c>
      <c r="R44" s="39">
        <v>5</v>
      </c>
      <c r="S44" s="39">
        <v>0</v>
      </c>
      <c r="T44" s="39">
        <v>16</v>
      </c>
      <c r="U44" s="39" t="s">
        <v>2404</v>
      </c>
      <c r="V44" s="39" t="s">
        <v>2404</v>
      </c>
      <c r="W44" s="39" t="s">
        <v>766</v>
      </c>
      <c r="X44" s="39">
        <v>3</v>
      </c>
      <c r="Y44" s="39" t="s">
        <v>766</v>
      </c>
    </row>
    <row r="45" spans="1:25" x14ac:dyDescent="0.2">
      <c r="A45" s="39" t="s">
        <v>2470</v>
      </c>
      <c r="B45" s="52" t="s">
        <v>855</v>
      </c>
      <c r="C45" s="52" t="s">
        <v>553</v>
      </c>
      <c r="D45" s="52">
        <v>1</v>
      </c>
      <c r="E45" s="39" t="s">
        <v>828</v>
      </c>
      <c r="F45" s="39" t="s">
        <v>856</v>
      </c>
      <c r="G45" s="90" t="s">
        <v>766</v>
      </c>
      <c r="H45" s="90" t="s">
        <v>814</v>
      </c>
      <c r="I45" s="90" t="s">
        <v>774</v>
      </c>
      <c r="J45" s="39" t="s">
        <v>857</v>
      </c>
      <c r="K45" s="90">
        <v>1</v>
      </c>
      <c r="L45" s="90">
        <v>6</v>
      </c>
      <c r="M45" s="90">
        <v>8</v>
      </c>
      <c r="N45" s="90">
        <v>16</v>
      </c>
      <c r="O45" s="52" t="s">
        <v>2462</v>
      </c>
      <c r="P45" s="52" t="s">
        <v>2462</v>
      </c>
      <c r="Q45" s="39">
        <v>1</v>
      </c>
      <c r="R45" s="39">
        <v>6</v>
      </c>
      <c r="S45" s="39">
        <v>8</v>
      </c>
      <c r="T45" s="39">
        <v>16</v>
      </c>
      <c r="U45" s="39" t="s">
        <v>2471</v>
      </c>
      <c r="V45" s="39" t="s">
        <v>2471</v>
      </c>
      <c r="W45" s="39">
        <v>2</v>
      </c>
      <c r="X45" s="39">
        <v>5</v>
      </c>
      <c r="Y45" s="39">
        <v>3</v>
      </c>
    </row>
    <row r="46" spans="1:25" x14ac:dyDescent="0.2">
      <c r="A46" s="39" t="s">
        <v>2472</v>
      </c>
      <c r="B46" s="52" t="s">
        <v>858</v>
      </c>
      <c r="C46" s="52" t="s">
        <v>553</v>
      </c>
      <c r="D46" s="52">
        <v>1</v>
      </c>
      <c r="E46" s="39" t="s">
        <v>828</v>
      </c>
      <c r="F46" s="39" t="s">
        <v>859</v>
      </c>
      <c r="G46" s="90" t="s">
        <v>766</v>
      </c>
      <c r="H46" s="90" t="s">
        <v>792</v>
      </c>
      <c r="I46" s="90" t="s">
        <v>793</v>
      </c>
      <c r="J46" s="39" t="s">
        <v>860</v>
      </c>
      <c r="K46" s="90">
        <v>1</v>
      </c>
      <c r="L46" s="90" t="s">
        <v>792</v>
      </c>
      <c r="M46" s="90" t="s">
        <v>766</v>
      </c>
      <c r="N46" s="90">
        <v>16</v>
      </c>
      <c r="O46" s="52" t="s">
        <v>2473</v>
      </c>
      <c r="P46" s="52" t="s">
        <v>2473</v>
      </c>
      <c r="Q46" s="39">
        <v>1</v>
      </c>
      <c r="R46" s="39" t="s">
        <v>792</v>
      </c>
      <c r="S46" s="39" t="s">
        <v>766</v>
      </c>
      <c r="T46" s="39">
        <v>16</v>
      </c>
      <c r="U46" s="39" t="s">
        <v>2406</v>
      </c>
      <c r="V46" s="39" t="s">
        <v>2406</v>
      </c>
      <c r="W46" s="39">
        <v>2</v>
      </c>
      <c r="X46" s="39">
        <v>6</v>
      </c>
      <c r="Y46" s="39">
        <v>8</v>
      </c>
    </row>
    <row r="47" spans="1:25" x14ac:dyDescent="0.2">
      <c r="A47" s="39" t="s">
        <v>2474</v>
      </c>
      <c r="B47" s="52" t="s">
        <v>861</v>
      </c>
      <c r="C47" s="52" t="s">
        <v>559</v>
      </c>
      <c r="D47" s="52">
        <v>2</v>
      </c>
      <c r="E47" s="39" t="s">
        <v>763</v>
      </c>
      <c r="F47" s="39" t="s">
        <v>781</v>
      </c>
      <c r="G47" s="90" t="s">
        <v>765</v>
      </c>
      <c r="H47" s="90" t="s">
        <v>766</v>
      </c>
      <c r="I47" s="90" t="s">
        <v>765</v>
      </c>
      <c r="J47" s="39" t="s">
        <v>782</v>
      </c>
      <c r="K47" s="90">
        <v>2</v>
      </c>
      <c r="L47" s="90" t="s">
        <v>766</v>
      </c>
      <c r="M47" s="90" t="s">
        <v>765</v>
      </c>
      <c r="N47" s="90">
        <v>16</v>
      </c>
      <c r="O47" s="52" t="s">
        <v>2396</v>
      </c>
      <c r="P47" s="52" t="s">
        <v>2396</v>
      </c>
      <c r="Q47" s="39">
        <v>2</v>
      </c>
      <c r="R47" s="39" t="s">
        <v>766</v>
      </c>
      <c r="S47" s="39" t="s">
        <v>765</v>
      </c>
      <c r="T47" s="39">
        <v>16</v>
      </c>
      <c r="U47" s="39" t="s">
        <v>2475</v>
      </c>
      <c r="V47" s="39" t="s">
        <v>2476</v>
      </c>
      <c r="W47" s="39" t="s">
        <v>766</v>
      </c>
      <c r="X47" s="39" t="s">
        <v>766</v>
      </c>
      <c r="Y47" s="39" t="s">
        <v>774</v>
      </c>
    </row>
    <row r="48" spans="1:25" x14ac:dyDescent="0.2">
      <c r="A48" s="39" t="s">
        <v>2477</v>
      </c>
      <c r="B48" s="52" t="s">
        <v>862</v>
      </c>
      <c r="C48" s="52" t="s">
        <v>559</v>
      </c>
      <c r="D48" s="52">
        <v>1</v>
      </c>
      <c r="E48" s="39" t="s">
        <v>828</v>
      </c>
      <c r="F48" s="39" t="s">
        <v>764</v>
      </c>
      <c r="G48" s="90" t="s">
        <v>765</v>
      </c>
      <c r="H48" s="90" t="s">
        <v>766</v>
      </c>
      <c r="I48" s="90" t="s">
        <v>767</v>
      </c>
      <c r="J48" s="39" t="s">
        <v>768</v>
      </c>
      <c r="K48" s="90">
        <v>1</v>
      </c>
      <c r="L48" s="90">
        <v>5</v>
      </c>
      <c r="M48" s="90">
        <v>0</v>
      </c>
      <c r="N48" s="90">
        <v>5</v>
      </c>
      <c r="O48" s="52" t="s">
        <v>2454</v>
      </c>
      <c r="P48" s="52" t="s">
        <v>2454</v>
      </c>
      <c r="Q48" s="39">
        <v>1</v>
      </c>
      <c r="R48" s="39">
        <v>5</v>
      </c>
      <c r="S48" s="39">
        <v>0</v>
      </c>
      <c r="T48" s="39">
        <v>5</v>
      </c>
      <c r="U48" s="39" t="s">
        <v>2392</v>
      </c>
      <c r="V48" s="39" t="s">
        <v>2392</v>
      </c>
      <c r="W48" s="39">
        <v>1</v>
      </c>
      <c r="X48" s="39">
        <v>2</v>
      </c>
      <c r="Y48" s="39">
        <v>4</v>
      </c>
    </row>
    <row r="49" spans="1:25" x14ac:dyDescent="0.2">
      <c r="A49" s="39" t="s">
        <v>2478</v>
      </c>
      <c r="B49" s="52" t="s">
        <v>863</v>
      </c>
      <c r="C49" s="52" t="s">
        <v>559</v>
      </c>
      <c r="D49" s="52">
        <v>1</v>
      </c>
      <c r="E49" s="39" t="s">
        <v>828</v>
      </c>
      <c r="F49" s="39" t="s">
        <v>770</v>
      </c>
      <c r="G49" s="90" t="s">
        <v>765</v>
      </c>
      <c r="H49" s="90" t="s">
        <v>766</v>
      </c>
      <c r="I49" s="90" t="s">
        <v>767</v>
      </c>
      <c r="J49" s="39" t="s">
        <v>771</v>
      </c>
      <c r="K49" s="90">
        <v>1</v>
      </c>
      <c r="L49" s="90">
        <v>6</v>
      </c>
      <c r="M49" s="90">
        <v>0</v>
      </c>
      <c r="N49" s="90">
        <v>10</v>
      </c>
      <c r="O49" s="52" t="s">
        <v>2456</v>
      </c>
      <c r="P49" s="52" t="s">
        <v>2456</v>
      </c>
      <c r="Q49" s="39">
        <v>1</v>
      </c>
      <c r="R49" s="39">
        <v>6</v>
      </c>
      <c r="S49" s="39">
        <v>0</v>
      </c>
      <c r="T49" s="39">
        <v>10</v>
      </c>
      <c r="U49" s="39" t="s">
        <v>2392</v>
      </c>
      <c r="V49" s="39" t="s">
        <v>2392</v>
      </c>
      <c r="W49" s="39">
        <v>1</v>
      </c>
      <c r="X49" s="39">
        <v>2</v>
      </c>
      <c r="Y49" s="39">
        <v>4</v>
      </c>
    </row>
    <row r="50" spans="1:25" x14ac:dyDescent="0.2">
      <c r="A50" s="39" t="s">
        <v>2479</v>
      </c>
      <c r="B50" s="52" t="s">
        <v>864</v>
      </c>
      <c r="C50" s="52" t="s">
        <v>559</v>
      </c>
      <c r="D50" s="52">
        <v>6</v>
      </c>
      <c r="E50" s="39" t="s">
        <v>805</v>
      </c>
      <c r="F50" s="39" t="s">
        <v>788</v>
      </c>
      <c r="G50" s="90" t="s">
        <v>765</v>
      </c>
      <c r="H50" s="90" t="s">
        <v>774</v>
      </c>
      <c r="I50" s="90" t="s">
        <v>767</v>
      </c>
      <c r="J50" s="39" t="s">
        <v>789</v>
      </c>
      <c r="K50" s="90">
        <v>6</v>
      </c>
      <c r="L50" s="90">
        <v>3</v>
      </c>
      <c r="M50" s="90">
        <v>2</v>
      </c>
      <c r="N50" s="90">
        <v>16</v>
      </c>
      <c r="O50" s="52" t="s">
        <v>2429</v>
      </c>
      <c r="P50" s="52" t="s">
        <v>2429</v>
      </c>
      <c r="Q50" s="39">
        <v>6</v>
      </c>
      <c r="R50" s="39">
        <v>3</v>
      </c>
      <c r="S50" s="39">
        <v>2</v>
      </c>
      <c r="T50" s="39">
        <v>16</v>
      </c>
      <c r="U50" s="39" t="s">
        <v>2480</v>
      </c>
      <c r="V50" s="39" t="s">
        <v>2480</v>
      </c>
      <c r="W50" s="39">
        <v>1</v>
      </c>
      <c r="X50" s="39">
        <v>3</v>
      </c>
      <c r="Y50" s="39">
        <v>4</v>
      </c>
    </row>
    <row r="51" spans="1:25" x14ac:dyDescent="0.2">
      <c r="A51" s="39" t="s">
        <v>2481</v>
      </c>
      <c r="B51" s="52" t="s">
        <v>865</v>
      </c>
      <c r="C51" s="52" t="s">
        <v>559</v>
      </c>
      <c r="D51" s="52">
        <v>5</v>
      </c>
      <c r="E51" s="39" t="s">
        <v>866</v>
      </c>
      <c r="F51" s="39" t="s">
        <v>867</v>
      </c>
      <c r="G51" s="90" t="s">
        <v>765</v>
      </c>
      <c r="H51" s="90" t="s">
        <v>785</v>
      </c>
      <c r="I51" s="90" t="s">
        <v>765</v>
      </c>
      <c r="J51" s="39" t="s">
        <v>868</v>
      </c>
      <c r="K51" s="90">
        <v>5</v>
      </c>
      <c r="L51" s="90">
        <v>1</v>
      </c>
      <c r="M51" s="90">
        <v>11</v>
      </c>
      <c r="N51" s="90">
        <v>16</v>
      </c>
      <c r="O51" s="52" t="s">
        <v>2482</v>
      </c>
      <c r="P51" s="52" t="s">
        <v>2482</v>
      </c>
      <c r="Q51" s="39">
        <v>5</v>
      </c>
      <c r="R51" s="39">
        <v>1</v>
      </c>
      <c r="S51" s="39">
        <v>11</v>
      </c>
      <c r="T51" s="39">
        <v>16</v>
      </c>
      <c r="U51" s="39" t="s">
        <v>2483</v>
      </c>
      <c r="V51" s="39" t="s">
        <v>2483</v>
      </c>
      <c r="W51" s="39">
        <v>1</v>
      </c>
      <c r="X51" s="39">
        <v>7</v>
      </c>
      <c r="Y51" s="39">
        <v>1</v>
      </c>
    </row>
    <row r="52" spans="1:25" x14ac:dyDescent="0.2">
      <c r="A52" s="39" t="s">
        <v>2484</v>
      </c>
      <c r="B52" s="52" t="s">
        <v>869</v>
      </c>
      <c r="C52" s="52" t="s">
        <v>559</v>
      </c>
      <c r="D52" s="52">
        <v>5</v>
      </c>
      <c r="E52" s="39" t="s">
        <v>866</v>
      </c>
      <c r="F52" s="39" t="s">
        <v>784</v>
      </c>
      <c r="G52" s="90" t="s">
        <v>765</v>
      </c>
      <c r="H52" s="90" t="s">
        <v>785</v>
      </c>
      <c r="I52" s="90" t="s">
        <v>766</v>
      </c>
      <c r="J52" s="39" t="s">
        <v>786</v>
      </c>
      <c r="K52" s="90">
        <v>5</v>
      </c>
      <c r="L52" s="90">
        <v>3</v>
      </c>
      <c r="M52" s="90">
        <v>1</v>
      </c>
      <c r="N52" s="90">
        <v>16</v>
      </c>
      <c r="O52" s="52" t="s">
        <v>2485</v>
      </c>
      <c r="P52" s="52" t="s">
        <v>2485</v>
      </c>
      <c r="Q52" s="39">
        <v>5</v>
      </c>
      <c r="R52" s="39">
        <v>3</v>
      </c>
      <c r="S52" s="39">
        <v>1</v>
      </c>
      <c r="T52" s="39">
        <v>16</v>
      </c>
      <c r="U52" s="39" t="s">
        <v>2402</v>
      </c>
      <c r="V52" s="39" t="s">
        <v>2402</v>
      </c>
      <c r="W52" s="39">
        <v>1</v>
      </c>
      <c r="X52" s="39">
        <v>7</v>
      </c>
      <c r="Y52" s="39">
        <v>2</v>
      </c>
    </row>
    <row r="53" spans="1:25" x14ac:dyDescent="0.2">
      <c r="A53" s="39" t="s">
        <v>2486</v>
      </c>
      <c r="B53" s="52" t="s">
        <v>870</v>
      </c>
      <c r="C53" s="52" t="s">
        <v>559</v>
      </c>
      <c r="D53" s="52">
        <v>2</v>
      </c>
      <c r="E53" s="39" t="s">
        <v>763</v>
      </c>
      <c r="F53" s="39" t="s">
        <v>871</v>
      </c>
      <c r="G53" s="90" t="s">
        <v>766</v>
      </c>
      <c r="H53" s="90" t="s">
        <v>765</v>
      </c>
      <c r="I53" s="90" t="s">
        <v>765</v>
      </c>
      <c r="J53" s="39" t="s">
        <v>872</v>
      </c>
      <c r="K53" s="90">
        <v>2</v>
      </c>
      <c r="L53" s="90">
        <v>3</v>
      </c>
      <c r="M53" s="90">
        <v>3</v>
      </c>
      <c r="N53" s="90">
        <v>11</v>
      </c>
      <c r="O53" s="52" t="s">
        <v>2487</v>
      </c>
      <c r="P53" s="52" t="s">
        <v>2487</v>
      </c>
      <c r="Q53" s="39">
        <v>2</v>
      </c>
      <c r="R53" s="39">
        <v>3</v>
      </c>
      <c r="S53" s="39">
        <v>3</v>
      </c>
      <c r="T53" s="39">
        <v>11</v>
      </c>
      <c r="U53" s="39" t="s">
        <v>2488</v>
      </c>
      <c r="V53" s="39" t="s">
        <v>2488</v>
      </c>
      <c r="W53" s="39">
        <v>2</v>
      </c>
      <c r="X53" s="39">
        <v>1</v>
      </c>
      <c r="Y53" s="39">
        <v>1</v>
      </c>
    </row>
    <row r="54" spans="1:25" x14ac:dyDescent="0.2">
      <c r="A54" s="39" t="s">
        <v>2489</v>
      </c>
      <c r="B54" s="52" t="s">
        <v>873</v>
      </c>
      <c r="C54" s="52" t="s">
        <v>559</v>
      </c>
      <c r="D54" s="52">
        <v>2</v>
      </c>
      <c r="E54" s="39" t="s">
        <v>763</v>
      </c>
      <c r="F54" s="39" t="s">
        <v>874</v>
      </c>
      <c r="G54" s="90" t="s">
        <v>766</v>
      </c>
      <c r="H54" s="90" t="s">
        <v>765</v>
      </c>
      <c r="I54" s="90" t="s">
        <v>767</v>
      </c>
      <c r="J54" s="39" t="s">
        <v>875</v>
      </c>
      <c r="K54" s="90">
        <v>2</v>
      </c>
      <c r="L54" s="90">
        <v>3</v>
      </c>
      <c r="M54" s="90">
        <v>4</v>
      </c>
      <c r="N54" s="90">
        <v>15</v>
      </c>
      <c r="O54" s="52" t="s">
        <v>2490</v>
      </c>
      <c r="P54" s="52" t="s">
        <v>2490</v>
      </c>
      <c r="Q54" s="39">
        <v>2</v>
      </c>
      <c r="R54" s="39">
        <v>3</v>
      </c>
      <c r="S54" s="39">
        <v>4</v>
      </c>
      <c r="T54" s="39">
        <v>15</v>
      </c>
      <c r="U54" s="39" t="s">
        <v>2491</v>
      </c>
      <c r="V54" s="39" t="s">
        <v>2491</v>
      </c>
      <c r="W54" s="39">
        <v>2</v>
      </c>
      <c r="X54" s="39">
        <v>1</v>
      </c>
      <c r="Y54" s="39" t="s">
        <v>767</v>
      </c>
    </row>
    <row r="55" spans="1:25" x14ac:dyDescent="0.2">
      <c r="A55" s="39" t="s">
        <v>2474</v>
      </c>
      <c r="B55" s="52" t="s">
        <v>876</v>
      </c>
      <c r="C55" s="52" t="s">
        <v>559</v>
      </c>
      <c r="D55" s="52">
        <v>2</v>
      </c>
      <c r="E55" s="39" t="s">
        <v>763</v>
      </c>
      <c r="F55" s="39" t="s">
        <v>781</v>
      </c>
      <c r="G55" s="90" t="s">
        <v>766</v>
      </c>
      <c r="H55" s="90" t="s">
        <v>766</v>
      </c>
      <c r="I55" s="90" t="s">
        <v>765</v>
      </c>
      <c r="J55" s="39" t="s">
        <v>782</v>
      </c>
      <c r="K55" s="90">
        <v>2</v>
      </c>
      <c r="L55" s="90" t="s">
        <v>766</v>
      </c>
      <c r="M55" s="90" t="s">
        <v>765</v>
      </c>
      <c r="N55" s="90">
        <v>16</v>
      </c>
      <c r="O55" s="52" t="s">
        <v>2396</v>
      </c>
      <c r="P55" s="52" t="s">
        <v>2396</v>
      </c>
      <c r="Q55" s="39">
        <v>2</v>
      </c>
      <c r="R55" s="39" t="s">
        <v>766</v>
      </c>
      <c r="S55" s="39" t="s">
        <v>765</v>
      </c>
      <c r="T55" s="39">
        <v>16</v>
      </c>
      <c r="U55" s="39" t="s">
        <v>2468</v>
      </c>
      <c r="V55" s="39" t="s">
        <v>2476</v>
      </c>
      <c r="W55" s="39" t="s">
        <v>766</v>
      </c>
      <c r="X55" s="39" t="s">
        <v>766</v>
      </c>
      <c r="Y55" s="39" t="s">
        <v>774</v>
      </c>
    </row>
    <row r="56" spans="1:25" x14ac:dyDescent="0.2">
      <c r="A56" s="39" t="s">
        <v>2492</v>
      </c>
      <c r="B56" s="52" t="s">
        <v>877</v>
      </c>
      <c r="C56" s="52" t="s">
        <v>559</v>
      </c>
      <c r="D56" s="52">
        <v>2</v>
      </c>
      <c r="E56" s="39" t="s">
        <v>763</v>
      </c>
      <c r="F56" s="39" t="s">
        <v>878</v>
      </c>
      <c r="G56" s="90" t="s">
        <v>766</v>
      </c>
      <c r="H56" s="90" t="s">
        <v>766</v>
      </c>
      <c r="I56" s="90" t="s">
        <v>765</v>
      </c>
      <c r="J56" s="39" t="s">
        <v>879</v>
      </c>
      <c r="K56" s="90">
        <v>2</v>
      </c>
      <c r="L56" s="90">
        <v>2</v>
      </c>
      <c r="M56" s="90">
        <v>3</v>
      </c>
      <c r="N56" s="90">
        <v>11</v>
      </c>
      <c r="O56" s="52" t="s">
        <v>2493</v>
      </c>
      <c r="P56" s="52" t="s">
        <v>2493</v>
      </c>
      <c r="Q56" s="39">
        <v>2</v>
      </c>
      <c r="R56" s="39">
        <v>2</v>
      </c>
      <c r="S56" s="39">
        <v>3</v>
      </c>
      <c r="T56" s="39">
        <v>11</v>
      </c>
      <c r="U56" s="39" t="s">
        <v>2468</v>
      </c>
      <c r="V56" s="39" t="s">
        <v>2468</v>
      </c>
      <c r="W56" s="39">
        <v>2</v>
      </c>
      <c r="X56" s="39">
        <v>2</v>
      </c>
      <c r="Y56" s="39">
        <v>1</v>
      </c>
    </row>
    <row r="57" spans="1:25" x14ac:dyDescent="0.2">
      <c r="A57" s="39" t="s">
        <v>2494</v>
      </c>
      <c r="B57" s="52" t="s">
        <v>880</v>
      </c>
      <c r="C57" s="52" t="s">
        <v>559</v>
      </c>
      <c r="D57" s="52">
        <v>2</v>
      </c>
      <c r="E57" s="39" t="s">
        <v>763</v>
      </c>
      <c r="F57" s="39" t="s">
        <v>881</v>
      </c>
      <c r="G57" s="90" t="s">
        <v>766</v>
      </c>
      <c r="H57" s="90" t="s">
        <v>766</v>
      </c>
      <c r="I57" s="90" t="s">
        <v>765</v>
      </c>
      <c r="J57" s="39" t="s">
        <v>882</v>
      </c>
      <c r="K57" s="90">
        <v>2</v>
      </c>
      <c r="L57" s="90">
        <v>2</v>
      </c>
      <c r="M57" s="90">
        <v>2</v>
      </c>
      <c r="N57" s="90">
        <v>11</v>
      </c>
      <c r="O57" s="52" t="s">
        <v>2495</v>
      </c>
      <c r="P57" s="52" t="s">
        <v>2495</v>
      </c>
      <c r="Q57" s="39">
        <v>2</v>
      </c>
      <c r="R57" s="39">
        <v>2</v>
      </c>
      <c r="S57" s="39">
        <v>2</v>
      </c>
      <c r="T57" s="39">
        <v>11</v>
      </c>
      <c r="U57" s="39" t="s">
        <v>2468</v>
      </c>
      <c r="V57" s="39" t="s">
        <v>2468</v>
      </c>
      <c r="W57" s="39">
        <v>2</v>
      </c>
      <c r="X57" s="39">
        <v>2</v>
      </c>
      <c r="Y57" s="39">
        <v>1</v>
      </c>
    </row>
    <row r="58" spans="1:25" x14ac:dyDescent="0.2">
      <c r="A58" s="39" t="s">
        <v>2474</v>
      </c>
      <c r="B58" s="52" t="s">
        <v>883</v>
      </c>
      <c r="C58" s="52" t="s">
        <v>559</v>
      </c>
      <c r="D58" s="52">
        <v>2</v>
      </c>
      <c r="E58" s="39" t="s">
        <v>763</v>
      </c>
      <c r="F58" s="39" t="s">
        <v>781</v>
      </c>
      <c r="G58" s="90" t="s">
        <v>766</v>
      </c>
      <c r="H58" s="90" t="s">
        <v>766</v>
      </c>
      <c r="I58" s="90" t="s">
        <v>774</v>
      </c>
      <c r="J58" s="39" t="s">
        <v>782</v>
      </c>
      <c r="K58" s="90">
        <v>2</v>
      </c>
      <c r="L58" s="90" t="s">
        <v>766</v>
      </c>
      <c r="M58" s="90" t="s">
        <v>765</v>
      </c>
      <c r="N58" s="90">
        <v>16</v>
      </c>
      <c r="O58" s="52" t="s">
        <v>2396</v>
      </c>
      <c r="P58" s="52" t="s">
        <v>2396</v>
      </c>
      <c r="Q58" s="39">
        <v>2</v>
      </c>
      <c r="R58" s="39" t="s">
        <v>766</v>
      </c>
      <c r="S58" s="39" t="s">
        <v>765</v>
      </c>
      <c r="T58" s="39">
        <v>16</v>
      </c>
      <c r="U58" s="39" t="s">
        <v>2476</v>
      </c>
      <c r="V58" s="39" t="s">
        <v>2476</v>
      </c>
      <c r="W58" s="39" t="s">
        <v>766</v>
      </c>
      <c r="X58" s="39" t="s">
        <v>766</v>
      </c>
      <c r="Y58" s="39" t="s">
        <v>774</v>
      </c>
    </row>
    <row r="59" spans="1:25" x14ac:dyDescent="0.2">
      <c r="A59" s="39" t="s">
        <v>2496</v>
      </c>
      <c r="B59" s="52" t="s">
        <v>884</v>
      </c>
      <c r="C59" s="52" t="s">
        <v>559</v>
      </c>
      <c r="D59" s="52">
        <v>2</v>
      </c>
      <c r="E59" s="39" t="s">
        <v>763</v>
      </c>
      <c r="F59" s="39" t="s">
        <v>885</v>
      </c>
      <c r="G59" s="90" t="s">
        <v>766</v>
      </c>
      <c r="H59" s="90" t="s">
        <v>766</v>
      </c>
      <c r="I59" s="90" t="s">
        <v>774</v>
      </c>
      <c r="J59" s="39" t="s">
        <v>886</v>
      </c>
      <c r="K59" s="90">
        <v>2</v>
      </c>
      <c r="L59" s="90">
        <v>3</v>
      </c>
      <c r="M59" s="90">
        <v>2</v>
      </c>
      <c r="N59" s="90">
        <v>6</v>
      </c>
      <c r="O59" s="52" t="s">
        <v>2497</v>
      </c>
      <c r="P59" s="52" t="s">
        <v>2497</v>
      </c>
      <c r="Q59" s="39">
        <v>2</v>
      </c>
      <c r="R59" s="39">
        <v>3</v>
      </c>
      <c r="S59" s="39">
        <v>2</v>
      </c>
      <c r="T59" s="39">
        <v>6</v>
      </c>
      <c r="U59" s="39" t="s">
        <v>2476</v>
      </c>
      <c r="V59" s="39" t="s">
        <v>2476</v>
      </c>
      <c r="W59" s="39" t="s">
        <v>766</v>
      </c>
      <c r="X59" s="39">
        <v>2</v>
      </c>
      <c r="Y59" s="39" t="s">
        <v>774</v>
      </c>
    </row>
    <row r="60" spans="1:25" x14ac:dyDescent="0.2">
      <c r="A60" s="39" t="s">
        <v>2474</v>
      </c>
      <c r="B60" s="52" t="s">
        <v>887</v>
      </c>
      <c r="C60" s="52" t="s">
        <v>559</v>
      </c>
      <c r="D60" s="52">
        <v>2</v>
      </c>
      <c r="E60" s="39" t="s">
        <v>763</v>
      </c>
      <c r="F60" s="39" t="s">
        <v>781</v>
      </c>
      <c r="G60" s="90" t="s">
        <v>766</v>
      </c>
      <c r="H60" s="90" t="s">
        <v>766</v>
      </c>
      <c r="I60" s="90" t="s">
        <v>767</v>
      </c>
      <c r="J60" s="39" t="s">
        <v>782</v>
      </c>
      <c r="K60" s="90">
        <v>2</v>
      </c>
      <c r="L60" s="90" t="s">
        <v>766</v>
      </c>
      <c r="M60" s="90" t="s">
        <v>765</v>
      </c>
      <c r="N60" s="90">
        <v>16</v>
      </c>
      <c r="O60" s="52" t="s">
        <v>2396</v>
      </c>
      <c r="P60" s="52" t="s">
        <v>2396</v>
      </c>
      <c r="Q60" s="39">
        <v>2</v>
      </c>
      <c r="R60" s="39" t="s">
        <v>766</v>
      </c>
      <c r="S60" s="39" t="s">
        <v>765</v>
      </c>
      <c r="T60" s="39">
        <v>16</v>
      </c>
      <c r="U60" s="39" t="s">
        <v>2498</v>
      </c>
      <c r="V60" s="39" t="s">
        <v>2476</v>
      </c>
      <c r="W60" s="39" t="s">
        <v>766</v>
      </c>
      <c r="X60" s="39" t="s">
        <v>766</v>
      </c>
      <c r="Y60" s="39" t="s">
        <v>774</v>
      </c>
    </row>
    <row r="61" spans="1:25" x14ac:dyDescent="0.2">
      <c r="A61" s="39" t="s">
        <v>2474</v>
      </c>
      <c r="B61" s="52" t="s">
        <v>888</v>
      </c>
      <c r="C61" s="52" t="s">
        <v>559</v>
      </c>
      <c r="D61" s="52">
        <v>2</v>
      </c>
      <c r="E61" s="39" t="s">
        <v>763</v>
      </c>
      <c r="F61" s="39" t="s">
        <v>781</v>
      </c>
      <c r="G61" s="90" t="s">
        <v>766</v>
      </c>
      <c r="H61" s="90" t="s">
        <v>766</v>
      </c>
      <c r="I61" s="90" t="s">
        <v>814</v>
      </c>
      <c r="J61" s="39" t="s">
        <v>782</v>
      </c>
      <c r="K61" s="90">
        <v>2</v>
      </c>
      <c r="L61" s="90" t="s">
        <v>766</v>
      </c>
      <c r="M61" s="90" t="s">
        <v>765</v>
      </c>
      <c r="N61" s="90">
        <v>16</v>
      </c>
      <c r="O61" s="52" t="s">
        <v>2396</v>
      </c>
      <c r="P61" s="52" t="s">
        <v>2396</v>
      </c>
      <c r="Q61" s="39">
        <v>2</v>
      </c>
      <c r="R61" s="39" t="s">
        <v>766</v>
      </c>
      <c r="S61" s="39" t="s">
        <v>765</v>
      </c>
      <c r="T61" s="39">
        <v>16</v>
      </c>
      <c r="U61" s="39" t="s">
        <v>2499</v>
      </c>
      <c r="V61" s="39" t="s">
        <v>2476</v>
      </c>
      <c r="W61" s="39" t="s">
        <v>766</v>
      </c>
      <c r="X61" s="39" t="s">
        <v>766</v>
      </c>
      <c r="Y61" s="39" t="s">
        <v>774</v>
      </c>
    </row>
    <row r="62" spans="1:25" x14ac:dyDescent="0.2">
      <c r="A62" s="39" t="s">
        <v>2500</v>
      </c>
      <c r="B62" s="52" t="s">
        <v>889</v>
      </c>
      <c r="C62" s="52" t="s">
        <v>559</v>
      </c>
      <c r="D62" s="52">
        <v>2</v>
      </c>
      <c r="E62" s="39" t="s">
        <v>763</v>
      </c>
      <c r="F62" s="39" t="s">
        <v>890</v>
      </c>
      <c r="G62" s="90" t="s">
        <v>766</v>
      </c>
      <c r="H62" s="90" t="s">
        <v>766</v>
      </c>
      <c r="I62" s="90" t="s">
        <v>792</v>
      </c>
      <c r="J62" s="39" t="s">
        <v>891</v>
      </c>
      <c r="K62" s="90">
        <v>2</v>
      </c>
      <c r="L62" s="90">
        <v>2</v>
      </c>
      <c r="M62" s="90">
        <v>1</v>
      </c>
      <c r="N62" s="90">
        <v>11</v>
      </c>
      <c r="O62" s="52" t="s">
        <v>2501</v>
      </c>
      <c r="P62" s="52" t="s">
        <v>2501</v>
      </c>
      <c r="Q62" s="39">
        <v>2</v>
      </c>
      <c r="R62" s="39">
        <v>2</v>
      </c>
      <c r="S62" s="39">
        <v>1</v>
      </c>
      <c r="T62" s="39">
        <v>11</v>
      </c>
      <c r="U62" s="39" t="s">
        <v>2502</v>
      </c>
      <c r="V62" s="39" t="s">
        <v>2502</v>
      </c>
      <c r="W62" s="39" t="s">
        <v>766</v>
      </c>
      <c r="X62" s="39" t="s">
        <v>766</v>
      </c>
      <c r="Y62" s="39" t="s">
        <v>792</v>
      </c>
    </row>
    <row r="63" spans="1:25" x14ac:dyDescent="0.2">
      <c r="A63" s="39" t="s">
        <v>2503</v>
      </c>
      <c r="B63" s="52" t="s">
        <v>892</v>
      </c>
      <c r="C63" s="52" t="s">
        <v>559</v>
      </c>
      <c r="D63" s="52">
        <v>1</v>
      </c>
      <c r="E63" s="39" t="s">
        <v>828</v>
      </c>
      <c r="F63" s="39" t="s">
        <v>893</v>
      </c>
      <c r="G63" s="90" t="s">
        <v>766</v>
      </c>
      <c r="H63" s="90" t="s">
        <v>766</v>
      </c>
      <c r="I63" s="90" t="s">
        <v>792</v>
      </c>
      <c r="J63" s="39" t="s">
        <v>894</v>
      </c>
      <c r="K63" s="90">
        <v>1</v>
      </c>
      <c r="L63" s="90">
        <v>6</v>
      </c>
      <c r="M63" s="90" t="s">
        <v>766</v>
      </c>
      <c r="N63" s="90">
        <v>10</v>
      </c>
      <c r="O63" s="52" t="s">
        <v>2504</v>
      </c>
      <c r="P63" s="52" t="s">
        <v>2504</v>
      </c>
      <c r="Q63" s="39">
        <v>1</v>
      </c>
      <c r="R63" s="39">
        <v>6</v>
      </c>
      <c r="S63" s="39" t="s">
        <v>766</v>
      </c>
      <c r="T63" s="39">
        <v>10</v>
      </c>
      <c r="U63" s="39" t="s">
        <v>2502</v>
      </c>
      <c r="V63" s="39" t="s">
        <v>2502</v>
      </c>
      <c r="W63" s="39">
        <v>2</v>
      </c>
      <c r="X63" s="39">
        <v>2</v>
      </c>
      <c r="Y63" s="39">
        <v>6</v>
      </c>
    </row>
    <row r="64" spans="1:25" x14ac:dyDescent="0.2">
      <c r="A64" s="39" t="s">
        <v>2505</v>
      </c>
      <c r="B64" s="52" t="s">
        <v>895</v>
      </c>
      <c r="C64" s="52" t="s">
        <v>559</v>
      </c>
      <c r="D64" s="52">
        <v>2</v>
      </c>
      <c r="E64" s="39" t="s">
        <v>763</v>
      </c>
      <c r="F64" s="39" t="s">
        <v>896</v>
      </c>
      <c r="G64" s="90" t="s">
        <v>766</v>
      </c>
      <c r="H64" s="90" t="s">
        <v>766</v>
      </c>
      <c r="I64" s="90" t="s">
        <v>792</v>
      </c>
      <c r="J64" s="39" t="s">
        <v>897</v>
      </c>
      <c r="K64" s="90">
        <v>2</v>
      </c>
      <c r="L64" s="90">
        <v>2</v>
      </c>
      <c r="M64" s="90">
        <v>2</v>
      </c>
      <c r="N64" s="90">
        <v>11</v>
      </c>
      <c r="O64" s="52" t="s">
        <v>2495</v>
      </c>
      <c r="P64" s="52" t="s">
        <v>2495</v>
      </c>
      <c r="Q64" s="39">
        <v>2</v>
      </c>
      <c r="R64" s="39">
        <v>2</v>
      </c>
      <c r="S64" s="39">
        <v>2</v>
      </c>
      <c r="T64" s="39">
        <v>11</v>
      </c>
      <c r="U64" s="39" t="s">
        <v>2502</v>
      </c>
      <c r="V64" s="39" t="s">
        <v>2502</v>
      </c>
      <c r="W64" s="39">
        <v>2</v>
      </c>
      <c r="X64" s="39">
        <v>2</v>
      </c>
      <c r="Y64" s="39">
        <v>6</v>
      </c>
    </row>
    <row r="65" spans="1:25" x14ac:dyDescent="0.2">
      <c r="A65" s="39" t="s">
        <v>2506</v>
      </c>
      <c r="B65" s="52" t="s">
        <v>898</v>
      </c>
      <c r="C65" s="52" t="s">
        <v>559</v>
      </c>
      <c r="D65" s="52">
        <v>1</v>
      </c>
      <c r="E65" s="39" t="s">
        <v>828</v>
      </c>
      <c r="F65" s="39" t="s">
        <v>899</v>
      </c>
      <c r="G65" s="90" t="s">
        <v>766</v>
      </c>
      <c r="H65" s="90" t="s">
        <v>774</v>
      </c>
      <c r="I65" s="90" t="s">
        <v>814</v>
      </c>
      <c r="J65" s="39" t="s">
        <v>900</v>
      </c>
      <c r="K65" s="90">
        <v>1</v>
      </c>
      <c r="L65" s="90">
        <v>2</v>
      </c>
      <c r="M65" s="90">
        <v>4</v>
      </c>
      <c r="N65" s="90">
        <v>3</v>
      </c>
      <c r="O65" s="52" t="s">
        <v>2507</v>
      </c>
      <c r="P65" s="52" t="s">
        <v>2507</v>
      </c>
      <c r="Q65" s="39">
        <v>1</v>
      </c>
      <c r="R65" s="39">
        <v>2</v>
      </c>
      <c r="S65" s="39">
        <v>4</v>
      </c>
      <c r="T65" s="39">
        <v>3</v>
      </c>
      <c r="U65" s="39" t="s">
        <v>2508</v>
      </c>
      <c r="V65" s="39" t="s">
        <v>2508</v>
      </c>
      <c r="W65" s="39">
        <v>2</v>
      </c>
      <c r="X65" s="39">
        <v>3</v>
      </c>
      <c r="Y65" s="39">
        <v>5</v>
      </c>
    </row>
    <row r="66" spans="1:25" x14ac:dyDescent="0.2">
      <c r="A66" s="39" t="s">
        <v>2509</v>
      </c>
      <c r="B66" s="52" t="s">
        <v>901</v>
      </c>
      <c r="C66" s="52" t="s">
        <v>559</v>
      </c>
      <c r="D66" s="52">
        <v>1</v>
      </c>
      <c r="E66" s="39" t="s">
        <v>828</v>
      </c>
      <c r="F66" s="39" t="s">
        <v>902</v>
      </c>
      <c r="G66" s="90" t="s">
        <v>766</v>
      </c>
      <c r="H66" s="90" t="s">
        <v>767</v>
      </c>
      <c r="I66" s="90" t="s">
        <v>765</v>
      </c>
      <c r="J66" s="39" t="s">
        <v>903</v>
      </c>
      <c r="K66" s="90">
        <v>1</v>
      </c>
      <c r="L66" s="90">
        <v>3</v>
      </c>
      <c r="M66" s="90">
        <v>1</v>
      </c>
      <c r="N66" s="90">
        <v>3</v>
      </c>
      <c r="O66" s="52" t="s">
        <v>2510</v>
      </c>
      <c r="P66" s="52" t="s">
        <v>2510</v>
      </c>
      <c r="Q66" s="39">
        <v>1</v>
      </c>
      <c r="R66" s="39">
        <v>3</v>
      </c>
      <c r="S66" s="39">
        <v>1</v>
      </c>
      <c r="T66" s="39">
        <v>3</v>
      </c>
      <c r="U66" s="39" t="s">
        <v>2511</v>
      </c>
      <c r="V66" s="39" t="s">
        <v>2511</v>
      </c>
      <c r="W66" s="39">
        <v>2</v>
      </c>
      <c r="X66" s="39">
        <v>4</v>
      </c>
      <c r="Y66" s="39">
        <v>1</v>
      </c>
    </row>
    <row r="67" spans="1:25" x14ac:dyDescent="0.2">
      <c r="A67" s="39" t="s">
        <v>2512</v>
      </c>
      <c r="B67" s="52" t="s">
        <v>904</v>
      </c>
      <c r="C67" s="52" t="s">
        <v>559</v>
      </c>
      <c r="D67" s="52">
        <v>4</v>
      </c>
      <c r="E67" s="39" t="s">
        <v>905</v>
      </c>
      <c r="F67" s="39" t="s">
        <v>906</v>
      </c>
      <c r="G67" s="90" t="s">
        <v>766</v>
      </c>
      <c r="H67" s="90" t="s">
        <v>767</v>
      </c>
      <c r="I67" s="90" t="s">
        <v>766</v>
      </c>
      <c r="J67" s="39" t="s">
        <v>907</v>
      </c>
      <c r="K67" s="90">
        <v>4</v>
      </c>
      <c r="L67" s="90">
        <v>4</v>
      </c>
      <c r="M67" s="90">
        <v>0</v>
      </c>
      <c r="N67" s="90">
        <v>4</v>
      </c>
      <c r="O67" s="52" t="s">
        <v>2513</v>
      </c>
      <c r="P67" s="52" t="s">
        <v>2513</v>
      </c>
      <c r="Q67" s="39">
        <v>4</v>
      </c>
      <c r="R67" s="39">
        <v>4</v>
      </c>
      <c r="S67" s="39">
        <v>0</v>
      </c>
      <c r="T67" s="39">
        <v>4</v>
      </c>
      <c r="U67" s="39" t="s">
        <v>2514</v>
      </c>
      <c r="V67" s="39" t="s">
        <v>2514</v>
      </c>
      <c r="W67" s="39">
        <v>2</v>
      </c>
      <c r="X67" s="39">
        <v>4</v>
      </c>
      <c r="Y67" s="39">
        <v>2</v>
      </c>
    </row>
    <row r="68" spans="1:25" x14ac:dyDescent="0.2">
      <c r="A68" s="39" t="s">
        <v>2515</v>
      </c>
      <c r="B68" s="52" t="s">
        <v>908</v>
      </c>
      <c r="C68" s="52" t="s">
        <v>559</v>
      </c>
      <c r="D68" s="52">
        <v>1</v>
      </c>
      <c r="E68" s="39" t="s">
        <v>828</v>
      </c>
      <c r="F68" s="39" t="s">
        <v>909</v>
      </c>
      <c r="G68" s="90" t="s">
        <v>766</v>
      </c>
      <c r="H68" s="90" t="s">
        <v>814</v>
      </c>
      <c r="I68" s="90" t="s">
        <v>765</v>
      </c>
      <c r="J68" s="39" t="s">
        <v>910</v>
      </c>
      <c r="K68" s="90">
        <v>1</v>
      </c>
      <c r="L68" s="90">
        <v>1</v>
      </c>
      <c r="M68" s="90">
        <v>1</v>
      </c>
      <c r="N68" s="90">
        <v>4</v>
      </c>
      <c r="O68" s="52" t="s">
        <v>2516</v>
      </c>
      <c r="P68" s="52" t="s">
        <v>2516</v>
      </c>
      <c r="Q68" s="39">
        <v>1</v>
      </c>
      <c r="R68" s="39">
        <v>1</v>
      </c>
      <c r="S68" s="39">
        <v>1</v>
      </c>
      <c r="T68" s="39">
        <v>4</v>
      </c>
      <c r="U68" s="39" t="s">
        <v>2517</v>
      </c>
      <c r="V68" s="39" t="s">
        <v>2517</v>
      </c>
      <c r="W68" s="39">
        <v>2</v>
      </c>
      <c r="X68" s="39">
        <v>5</v>
      </c>
      <c r="Y68" s="39">
        <v>1</v>
      </c>
    </row>
    <row r="69" spans="1:25" x14ac:dyDescent="0.2">
      <c r="A69" s="39" t="s">
        <v>2518</v>
      </c>
      <c r="B69" s="52" t="s">
        <v>911</v>
      </c>
      <c r="C69" s="52" t="s">
        <v>559</v>
      </c>
      <c r="D69" s="52">
        <v>1</v>
      </c>
      <c r="E69" s="39" t="s">
        <v>828</v>
      </c>
      <c r="F69" s="39" t="s">
        <v>912</v>
      </c>
      <c r="G69" s="90" t="s">
        <v>766</v>
      </c>
      <c r="H69" s="90" t="s">
        <v>792</v>
      </c>
      <c r="I69" s="90" t="s">
        <v>766</v>
      </c>
      <c r="J69" s="39" t="s">
        <v>860</v>
      </c>
      <c r="K69" s="90">
        <v>1</v>
      </c>
      <c r="L69" s="90">
        <v>6</v>
      </c>
      <c r="M69" s="90">
        <v>0</v>
      </c>
      <c r="N69" s="90">
        <v>10</v>
      </c>
      <c r="O69" s="52" t="s">
        <v>2456</v>
      </c>
      <c r="P69" s="52" t="s">
        <v>2456</v>
      </c>
      <c r="Q69" s="39">
        <v>1</v>
      </c>
      <c r="R69" s="39">
        <v>6</v>
      </c>
      <c r="S69" s="39">
        <v>0</v>
      </c>
      <c r="T69" s="39">
        <v>10</v>
      </c>
      <c r="U69" s="39" t="s">
        <v>2519</v>
      </c>
      <c r="V69" s="39" t="s">
        <v>2519</v>
      </c>
      <c r="W69" s="39">
        <v>2</v>
      </c>
      <c r="X69" s="39">
        <v>6</v>
      </c>
      <c r="Y69" s="39" t="s">
        <v>766</v>
      </c>
    </row>
    <row r="70" spans="1:25" x14ac:dyDescent="0.2">
      <c r="A70" s="39" t="s">
        <v>2520</v>
      </c>
      <c r="B70" s="52" t="s">
        <v>913</v>
      </c>
      <c r="C70" s="52" t="s">
        <v>559</v>
      </c>
      <c r="D70" s="52">
        <v>1</v>
      </c>
      <c r="E70" s="39" t="s">
        <v>828</v>
      </c>
      <c r="F70" s="39" t="s">
        <v>914</v>
      </c>
      <c r="G70" s="90" t="s">
        <v>766</v>
      </c>
      <c r="H70" s="90" t="s">
        <v>792</v>
      </c>
      <c r="I70" s="90" t="s">
        <v>793</v>
      </c>
      <c r="J70" s="39" t="s">
        <v>915</v>
      </c>
      <c r="K70" s="90">
        <v>1</v>
      </c>
      <c r="L70" s="90">
        <v>6</v>
      </c>
      <c r="M70" s="90">
        <v>0</v>
      </c>
      <c r="N70" s="90">
        <v>10</v>
      </c>
      <c r="O70" s="52" t="s">
        <v>2456</v>
      </c>
      <c r="P70" s="52" t="s">
        <v>2456</v>
      </c>
      <c r="Q70" s="39">
        <v>1</v>
      </c>
      <c r="R70" s="39">
        <v>6</v>
      </c>
      <c r="S70" s="39">
        <v>0</v>
      </c>
      <c r="T70" s="39">
        <v>10</v>
      </c>
      <c r="U70" s="39" t="s">
        <v>2406</v>
      </c>
      <c r="V70" s="39" t="s">
        <v>2406</v>
      </c>
      <c r="W70" s="39">
        <v>2</v>
      </c>
      <c r="X70" s="39" t="s">
        <v>792</v>
      </c>
      <c r="Y70" s="39" t="s">
        <v>793</v>
      </c>
    </row>
    <row r="71" spans="1:25" x14ac:dyDescent="0.2">
      <c r="A71" s="39" t="s">
        <v>2521</v>
      </c>
      <c r="B71" s="52" t="s">
        <v>916</v>
      </c>
      <c r="C71" s="52" t="s">
        <v>559</v>
      </c>
      <c r="D71" s="52">
        <v>1</v>
      </c>
      <c r="E71" s="39" t="s">
        <v>828</v>
      </c>
      <c r="F71" s="39" t="s">
        <v>791</v>
      </c>
      <c r="G71" s="90" t="s">
        <v>766</v>
      </c>
      <c r="H71" s="90" t="s">
        <v>792</v>
      </c>
      <c r="I71" s="90" t="s">
        <v>793</v>
      </c>
      <c r="J71" s="39" t="s">
        <v>794</v>
      </c>
      <c r="K71" s="90">
        <v>1</v>
      </c>
      <c r="L71" s="90">
        <v>6</v>
      </c>
      <c r="M71" s="90" t="s">
        <v>765</v>
      </c>
      <c r="N71" s="90">
        <v>10</v>
      </c>
      <c r="O71" s="52" t="s">
        <v>2522</v>
      </c>
      <c r="P71" s="52" t="s">
        <v>2522</v>
      </c>
      <c r="Q71" s="39">
        <v>1</v>
      </c>
      <c r="R71" s="39">
        <v>6</v>
      </c>
      <c r="S71" s="39" t="s">
        <v>765</v>
      </c>
      <c r="T71" s="39">
        <v>10</v>
      </c>
      <c r="U71" s="39" t="s">
        <v>2406</v>
      </c>
      <c r="V71" s="39" t="s">
        <v>2406</v>
      </c>
      <c r="W71" s="39" t="s">
        <v>766</v>
      </c>
      <c r="X71" s="39" t="s">
        <v>792</v>
      </c>
      <c r="Y71" s="39" t="s">
        <v>793</v>
      </c>
    </row>
    <row r="72" spans="1:25" x14ac:dyDescent="0.2">
      <c r="A72" s="39" t="s">
        <v>2523</v>
      </c>
      <c r="B72" s="52" t="s">
        <v>917</v>
      </c>
      <c r="C72" s="52" t="s">
        <v>559</v>
      </c>
      <c r="D72" s="52">
        <v>2</v>
      </c>
      <c r="E72" s="39" t="s">
        <v>763</v>
      </c>
      <c r="F72" s="39" t="s">
        <v>918</v>
      </c>
      <c r="G72" s="90" t="s">
        <v>774</v>
      </c>
      <c r="H72" s="90" t="s">
        <v>766</v>
      </c>
      <c r="I72" s="90" t="s">
        <v>765</v>
      </c>
      <c r="J72" s="39" t="s">
        <v>919</v>
      </c>
      <c r="K72" s="90">
        <v>2</v>
      </c>
      <c r="L72" s="90">
        <v>1</v>
      </c>
      <c r="M72" s="90">
        <v>3</v>
      </c>
      <c r="N72" s="90">
        <v>12</v>
      </c>
      <c r="O72" s="52" t="s">
        <v>2524</v>
      </c>
      <c r="P72" s="52" t="s">
        <v>2524</v>
      </c>
      <c r="Q72" s="39">
        <v>2</v>
      </c>
      <c r="R72" s="39">
        <v>1</v>
      </c>
      <c r="S72" s="39">
        <v>3</v>
      </c>
      <c r="T72" s="39">
        <v>12</v>
      </c>
      <c r="U72" s="39" t="s">
        <v>2525</v>
      </c>
      <c r="V72" s="39" t="s">
        <v>2525</v>
      </c>
      <c r="W72" s="39">
        <v>3</v>
      </c>
      <c r="X72" s="39">
        <v>2</v>
      </c>
      <c r="Y72" s="39">
        <v>1</v>
      </c>
    </row>
    <row r="73" spans="1:25" x14ac:dyDescent="0.2">
      <c r="A73" s="39" t="s">
        <v>2526</v>
      </c>
      <c r="B73" s="52" t="s">
        <v>920</v>
      </c>
      <c r="C73" s="52" t="s">
        <v>561</v>
      </c>
      <c r="D73" s="52">
        <v>2</v>
      </c>
      <c r="E73" s="39" t="s">
        <v>763</v>
      </c>
      <c r="F73" s="39" t="s">
        <v>781</v>
      </c>
      <c r="G73" s="90" t="s">
        <v>765</v>
      </c>
      <c r="H73" s="90" t="s">
        <v>766</v>
      </c>
      <c r="I73" s="90" t="s">
        <v>765</v>
      </c>
      <c r="J73" s="39" t="s">
        <v>782</v>
      </c>
      <c r="K73" s="90">
        <v>2</v>
      </c>
      <c r="L73" s="90" t="s">
        <v>766</v>
      </c>
      <c r="M73" s="90" t="s">
        <v>765</v>
      </c>
      <c r="N73" s="90" t="s">
        <v>2527</v>
      </c>
      <c r="O73" s="52" t="s">
        <v>2528</v>
      </c>
      <c r="P73" s="52" t="s">
        <v>2528</v>
      </c>
      <c r="Q73" s="39">
        <v>2</v>
      </c>
      <c r="R73" s="39" t="s">
        <v>766</v>
      </c>
      <c r="S73" s="39" t="s">
        <v>765</v>
      </c>
      <c r="T73" s="39" t="s">
        <v>2527</v>
      </c>
      <c r="U73" s="39" t="s">
        <v>2475</v>
      </c>
      <c r="V73" s="39" t="s">
        <v>2476</v>
      </c>
      <c r="W73" s="39" t="s">
        <v>766</v>
      </c>
      <c r="X73" s="39" t="s">
        <v>766</v>
      </c>
      <c r="Y73" s="39" t="s">
        <v>774</v>
      </c>
    </row>
    <row r="74" spans="1:25" x14ac:dyDescent="0.2">
      <c r="A74" s="39" t="s">
        <v>2529</v>
      </c>
      <c r="B74" s="52" t="s">
        <v>921</v>
      </c>
      <c r="C74" s="52" t="s">
        <v>561</v>
      </c>
      <c r="D74" s="52">
        <v>1</v>
      </c>
      <c r="E74" s="39" t="s">
        <v>828</v>
      </c>
      <c r="F74" s="39" t="s">
        <v>764</v>
      </c>
      <c r="G74" s="90" t="s">
        <v>765</v>
      </c>
      <c r="H74" s="90" t="s">
        <v>766</v>
      </c>
      <c r="I74" s="90" t="s">
        <v>767</v>
      </c>
      <c r="J74" s="39" t="s">
        <v>768</v>
      </c>
      <c r="K74" s="90">
        <v>1</v>
      </c>
      <c r="L74" s="90">
        <v>5</v>
      </c>
      <c r="M74" s="90">
        <v>0</v>
      </c>
      <c r="N74" s="90">
        <v>5</v>
      </c>
      <c r="O74" s="52" t="s">
        <v>2454</v>
      </c>
      <c r="P74" s="52" t="s">
        <v>2454</v>
      </c>
      <c r="Q74" s="39">
        <v>1</v>
      </c>
      <c r="R74" s="39">
        <v>5</v>
      </c>
      <c r="S74" s="39">
        <v>0</v>
      </c>
      <c r="T74" s="39">
        <v>5</v>
      </c>
      <c r="U74" s="39" t="s">
        <v>2392</v>
      </c>
      <c r="V74" s="39" t="s">
        <v>2392</v>
      </c>
      <c r="W74" s="39">
        <v>1</v>
      </c>
      <c r="X74" s="39">
        <v>2</v>
      </c>
      <c r="Y74" s="39">
        <v>4</v>
      </c>
    </row>
    <row r="75" spans="1:25" x14ac:dyDescent="0.2">
      <c r="A75" s="39" t="s">
        <v>2530</v>
      </c>
      <c r="B75" s="52" t="s">
        <v>922</v>
      </c>
      <c r="C75" s="52" t="s">
        <v>561</v>
      </c>
      <c r="D75" s="52">
        <v>1</v>
      </c>
      <c r="E75" s="39" t="s">
        <v>828</v>
      </c>
      <c r="F75" s="39" t="s">
        <v>770</v>
      </c>
      <c r="G75" s="90" t="s">
        <v>765</v>
      </c>
      <c r="H75" s="90" t="s">
        <v>766</v>
      </c>
      <c r="I75" s="90" t="s">
        <v>767</v>
      </c>
      <c r="J75" s="39" t="s">
        <v>771</v>
      </c>
      <c r="K75" s="90">
        <v>1</v>
      </c>
      <c r="L75" s="90">
        <v>6</v>
      </c>
      <c r="M75" s="90">
        <v>0</v>
      </c>
      <c r="N75" s="90">
        <v>10</v>
      </c>
      <c r="O75" s="52" t="s">
        <v>2456</v>
      </c>
      <c r="P75" s="52" t="s">
        <v>2456</v>
      </c>
      <c r="Q75" s="39">
        <v>1</v>
      </c>
      <c r="R75" s="39">
        <v>6</v>
      </c>
      <c r="S75" s="39">
        <v>0</v>
      </c>
      <c r="T75" s="39">
        <v>10</v>
      </c>
      <c r="U75" s="39" t="s">
        <v>2392</v>
      </c>
      <c r="V75" s="39" t="s">
        <v>2392</v>
      </c>
      <c r="W75" s="39">
        <v>1</v>
      </c>
      <c r="X75" s="39">
        <v>2</v>
      </c>
      <c r="Y75" s="39">
        <v>4</v>
      </c>
    </row>
    <row r="76" spans="1:25" x14ac:dyDescent="0.2">
      <c r="A76" s="39" t="s">
        <v>2531</v>
      </c>
      <c r="B76" s="52" t="s">
        <v>923</v>
      </c>
      <c r="C76" s="52" t="s">
        <v>561</v>
      </c>
      <c r="D76" s="52">
        <v>1</v>
      </c>
      <c r="E76" s="39" t="s">
        <v>828</v>
      </c>
      <c r="F76" s="39" t="s">
        <v>924</v>
      </c>
      <c r="G76" s="90" t="s">
        <v>765</v>
      </c>
      <c r="H76" s="90" t="s">
        <v>766</v>
      </c>
      <c r="I76" s="90" t="s">
        <v>767</v>
      </c>
      <c r="J76" s="39" t="s">
        <v>925</v>
      </c>
      <c r="K76" s="90">
        <v>1</v>
      </c>
      <c r="L76" s="90">
        <v>5</v>
      </c>
      <c r="M76" s="90">
        <v>0</v>
      </c>
      <c r="N76" s="90">
        <v>5</v>
      </c>
      <c r="O76" s="52" t="s">
        <v>2454</v>
      </c>
      <c r="P76" s="52" t="s">
        <v>2454</v>
      </c>
      <c r="Q76" s="39">
        <v>1</v>
      </c>
      <c r="R76" s="39">
        <v>5</v>
      </c>
      <c r="S76" s="39">
        <v>0</v>
      </c>
      <c r="T76" s="39">
        <v>5</v>
      </c>
      <c r="U76" s="39" t="s">
        <v>2392</v>
      </c>
      <c r="V76" s="39" t="s">
        <v>2392</v>
      </c>
      <c r="W76" s="39">
        <v>1</v>
      </c>
      <c r="X76" s="39">
        <v>2</v>
      </c>
      <c r="Y76" s="39">
        <v>4</v>
      </c>
    </row>
    <row r="77" spans="1:25" x14ac:dyDescent="0.2">
      <c r="A77" s="39" t="s">
        <v>2532</v>
      </c>
      <c r="B77" s="52" t="s">
        <v>926</v>
      </c>
      <c r="C77" s="52" t="s">
        <v>561</v>
      </c>
      <c r="D77" s="52">
        <v>6</v>
      </c>
      <c r="E77" s="39" t="s">
        <v>805</v>
      </c>
      <c r="F77" s="39" t="s">
        <v>927</v>
      </c>
      <c r="G77" s="90" t="s">
        <v>765</v>
      </c>
      <c r="H77" s="90" t="s">
        <v>774</v>
      </c>
      <c r="I77" s="90" t="s">
        <v>766</v>
      </c>
      <c r="J77" s="39" t="s">
        <v>928</v>
      </c>
      <c r="K77" s="90">
        <v>6</v>
      </c>
      <c r="L77" s="90">
        <v>3</v>
      </c>
      <c r="M77" s="90">
        <v>2</v>
      </c>
      <c r="N77" s="90">
        <v>11</v>
      </c>
      <c r="O77" s="52" t="s">
        <v>2533</v>
      </c>
      <c r="P77" s="52" t="s">
        <v>2533</v>
      </c>
      <c r="Q77" s="39">
        <v>6</v>
      </c>
      <c r="R77" s="39">
        <v>3</v>
      </c>
      <c r="S77" s="39">
        <v>2</v>
      </c>
      <c r="T77" s="39">
        <v>11</v>
      </c>
      <c r="U77" s="39" t="s">
        <v>2534</v>
      </c>
      <c r="V77" s="39" t="s">
        <v>2534</v>
      </c>
      <c r="W77" s="39">
        <v>1</v>
      </c>
      <c r="X77" s="39">
        <v>3</v>
      </c>
      <c r="Y77" s="39">
        <v>2</v>
      </c>
    </row>
    <row r="78" spans="1:25" x14ac:dyDescent="0.2">
      <c r="A78" s="39" t="s">
        <v>2535</v>
      </c>
      <c r="B78" s="52" t="s">
        <v>929</v>
      </c>
      <c r="C78" s="52" t="s">
        <v>561</v>
      </c>
      <c r="D78" s="52">
        <v>6</v>
      </c>
      <c r="E78" s="39" t="s">
        <v>805</v>
      </c>
      <c r="F78" s="39" t="s">
        <v>930</v>
      </c>
      <c r="G78" s="90" t="s">
        <v>765</v>
      </c>
      <c r="H78" s="90" t="s">
        <v>774</v>
      </c>
      <c r="I78" s="90" t="s">
        <v>814</v>
      </c>
      <c r="J78" s="39" t="s">
        <v>931</v>
      </c>
      <c r="K78" s="90">
        <v>6</v>
      </c>
      <c r="L78" s="90">
        <v>3</v>
      </c>
      <c r="M78" s="90">
        <v>2</v>
      </c>
      <c r="N78" s="90">
        <v>16</v>
      </c>
      <c r="O78" s="52" t="s">
        <v>2429</v>
      </c>
      <c r="P78" s="52" t="s">
        <v>2429</v>
      </c>
      <c r="Q78" s="39">
        <v>6</v>
      </c>
      <c r="R78" s="39">
        <v>3</v>
      </c>
      <c r="S78" s="39">
        <v>2</v>
      </c>
      <c r="T78" s="39">
        <v>16</v>
      </c>
      <c r="U78" s="39" t="s">
        <v>2536</v>
      </c>
      <c r="V78" s="39" t="s">
        <v>2536</v>
      </c>
      <c r="W78" s="39">
        <v>1</v>
      </c>
      <c r="X78" s="39">
        <v>3</v>
      </c>
      <c r="Y78" s="39">
        <v>5</v>
      </c>
    </row>
    <row r="79" spans="1:25" x14ac:dyDescent="0.2">
      <c r="A79" s="39" t="s">
        <v>2537</v>
      </c>
      <c r="B79" s="52" t="s">
        <v>932</v>
      </c>
      <c r="C79" s="52" t="s">
        <v>561</v>
      </c>
      <c r="D79" s="52">
        <v>5</v>
      </c>
      <c r="E79" s="39" t="s">
        <v>866</v>
      </c>
      <c r="F79" s="39" t="s">
        <v>867</v>
      </c>
      <c r="G79" s="90" t="s">
        <v>765</v>
      </c>
      <c r="H79" s="90" t="s">
        <v>785</v>
      </c>
      <c r="I79" s="90" t="s">
        <v>765</v>
      </c>
      <c r="J79" s="39" t="s">
        <v>868</v>
      </c>
      <c r="K79" s="90">
        <v>5</v>
      </c>
      <c r="L79" s="90">
        <v>1</v>
      </c>
      <c r="M79" s="90">
        <v>11</v>
      </c>
      <c r="N79" s="90">
        <v>16</v>
      </c>
      <c r="O79" s="52" t="s">
        <v>2482</v>
      </c>
      <c r="P79" s="52" t="s">
        <v>2482</v>
      </c>
      <c r="Q79" s="39">
        <v>5</v>
      </c>
      <c r="R79" s="39">
        <v>1</v>
      </c>
      <c r="S79" s="39">
        <v>11</v>
      </c>
      <c r="T79" s="39">
        <v>16</v>
      </c>
      <c r="U79" s="39" t="s">
        <v>2483</v>
      </c>
      <c r="V79" s="39" t="s">
        <v>2483</v>
      </c>
      <c r="W79" s="39">
        <v>1</v>
      </c>
      <c r="X79" s="39">
        <v>7</v>
      </c>
      <c r="Y79" s="39">
        <v>1</v>
      </c>
    </row>
    <row r="80" spans="1:25" x14ac:dyDescent="0.2">
      <c r="A80" s="39" t="s">
        <v>2538</v>
      </c>
      <c r="B80" s="52" t="s">
        <v>933</v>
      </c>
      <c r="C80" s="52" t="s">
        <v>561</v>
      </c>
      <c r="D80" s="52">
        <v>5</v>
      </c>
      <c r="E80" s="39" t="s">
        <v>866</v>
      </c>
      <c r="F80" s="39" t="s">
        <v>784</v>
      </c>
      <c r="G80" s="90" t="s">
        <v>765</v>
      </c>
      <c r="H80" s="90" t="s">
        <v>785</v>
      </c>
      <c r="I80" s="90" t="s">
        <v>766</v>
      </c>
      <c r="J80" s="39" t="s">
        <v>786</v>
      </c>
      <c r="K80" s="90">
        <v>5</v>
      </c>
      <c r="L80" s="90">
        <v>3</v>
      </c>
      <c r="M80" s="90">
        <v>1</v>
      </c>
      <c r="N80" s="90">
        <v>16</v>
      </c>
      <c r="O80" s="52" t="s">
        <v>2485</v>
      </c>
      <c r="P80" s="52" t="s">
        <v>2485</v>
      </c>
      <c r="Q80" s="39">
        <v>5</v>
      </c>
      <c r="R80" s="39">
        <v>3</v>
      </c>
      <c r="S80" s="39">
        <v>1</v>
      </c>
      <c r="T80" s="39">
        <v>16</v>
      </c>
      <c r="U80" s="39" t="s">
        <v>2402</v>
      </c>
      <c r="V80" s="39" t="s">
        <v>2402</v>
      </c>
      <c r="W80" s="39">
        <v>1</v>
      </c>
      <c r="X80" s="39">
        <v>7</v>
      </c>
      <c r="Y80" s="39">
        <v>2</v>
      </c>
    </row>
    <row r="81" spans="1:25" x14ac:dyDescent="0.2">
      <c r="A81" s="39" t="s">
        <v>2539</v>
      </c>
      <c r="B81" s="52" t="s">
        <v>934</v>
      </c>
      <c r="C81" s="52" t="s">
        <v>561</v>
      </c>
      <c r="D81" s="52">
        <v>2</v>
      </c>
      <c r="E81" s="39" t="s">
        <v>763</v>
      </c>
      <c r="F81" s="39" t="s">
        <v>871</v>
      </c>
      <c r="G81" s="90" t="s">
        <v>766</v>
      </c>
      <c r="H81" s="90" t="s">
        <v>765</v>
      </c>
      <c r="I81" s="90" t="s">
        <v>765</v>
      </c>
      <c r="J81" s="39" t="s">
        <v>872</v>
      </c>
      <c r="K81" s="90">
        <v>2</v>
      </c>
      <c r="L81" s="90">
        <v>3</v>
      </c>
      <c r="M81" s="90">
        <v>3</v>
      </c>
      <c r="N81" s="90">
        <v>11</v>
      </c>
      <c r="O81" s="52" t="s">
        <v>2487</v>
      </c>
      <c r="P81" s="52" t="s">
        <v>2487</v>
      </c>
      <c r="Q81" s="39">
        <v>2</v>
      </c>
      <c r="R81" s="39">
        <v>3</v>
      </c>
      <c r="S81" s="39">
        <v>3</v>
      </c>
      <c r="T81" s="39">
        <v>11</v>
      </c>
      <c r="U81" s="39" t="s">
        <v>2488</v>
      </c>
      <c r="V81" s="39" t="s">
        <v>2488</v>
      </c>
      <c r="W81" s="39">
        <v>2</v>
      </c>
      <c r="X81" s="39">
        <v>1</v>
      </c>
      <c r="Y81" s="39">
        <v>1</v>
      </c>
    </row>
    <row r="82" spans="1:25" x14ac:dyDescent="0.2">
      <c r="A82" s="39" t="s">
        <v>2540</v>
      </c>
      <c r="B82" s="52" t="s">
        <v>935</v>
      </c>
      <c r="C82" s="52" t="s">
        <v>561</v>
      </c>
      <c r="D82" s="52">
        <v>2</v>
      </c>
      <c r="E82" s="39" t="s">
        <v>763</v>
      </c>
      <c r="F82" s="39" t="s">
        <v>936</v>
      </c>
      <c r="G82" s="90" t="s">
        <v>766</v>
      </c>
      <c r="H82" s="90" t="s">
        <v>765</v>
      </c>
      <c r="I82" s="90" t="s">
        <v>792</v>
      </c>
      <c r="J82" s="39" t="s">
        <v>937</v>
      </c>
      <c r="K82" s="90">
        <v>2</v>
      </c>
      <c r="L82" s="90">
        <v>3</v>
      </c>
      <c r="M82" s="90">
        <v>4</v>
      </c>
      <c r="N82" s="90">
        <v>15</v>
      </c>
      <c r="O82" s="52" t="s">
        <v>2490</v>
      </c>
      <c r="P82" s="52" t="s">
        <v>2490</v>
      </c>
      <c r="Q82" s="39">
        <v>2</v>
      </c>
      <c r="R82" s="39">
        <v>3</v>
      </c>
      <c r="S82" s="39">
        <v>4</v>
      </c>
      <c r="T82" s="39">
        <v>15</v>
      </c>
      <c r="U82" s="39" t="s">
        <v>2541</v>
      </c>
      <c r="V82" s="39" t="s">
        <v>2541</v>
      </c>
      <c r="W82" s="39">
        <v>2</v>
      </c>
      <c r="X82" s="39">
        <v>1</v>
      </c>
      <c r="Y82" s="39">
        <v>6</v>
      </c>
    </row>
    <row r="83" spans="1:25" x14ac:dyDescent="0.2">
      <c r="A83" s="39" t="s">
        <v>2542</v>
      </c>
      <c r="B83" s="52" t="s">
        <v>938</v>
      </c>
      <c r="C83" s="52" t="s">
        <v>561</v>
      </c>
      <c r="D83" s="52">
        <v>3</v>
      </c>
      <c r="E83" s="39" t="s">
        <v>939</v>
      </c>
      <c r="F83" s="39" t="s">
        <v>940</v>
      </c>
      <c r="G83" s="90" t="s">
        <v>766</v>
      </c>
      <c r="H83" s="90" t="s">
        <v>766</v>
      </c>
      <c r="I83" s="90" t="s">
        <v>765</v>
      </c>
      <c r="J83" s="39" t="s">
        <v>941</v>
      </c>
      <c r="K83" s="90">
        <v>3</v>
      </c>
      <c r="L83" s="90" t="s">
        <v>765</v>
      </c>
      <c r="M83" s="90">
        <v>1</v>
      </c>
      <c r="N83" s="90">
        <v>11</v>
      </c>
      <c r="O83" s="52" t="s">
        <v>2543</v>
      </c>
      <c r="P83" s="52" t="s">
        <v>2543</v>
      </c>
      <c r="Q83" s="39">
        <v>3</v>
      </c>
      <c r="R83" s="39" t="s">
        <v>765</v>
      </c>
      <c r="S83" s="39">
        <v>1</v>
      </c>
      <c r="T83" s="39">
        <v>11</v>
      </c>
      <c r="U83" s="39" t="s">
        <v>2468</v>
      </c>
      <c r="V83" s="39" t="s">
        <v>2468</v>
      </c>
      <c r="W83" s="39">
        <v>2</v>
      </c>
      <c r="X83" s="39">
        <v>2</v>
      </c>
      <c r="Y83" s="39">
        <v>1</v>
      </c>
    </row>
    <row r="84" spans="1:25" x14ac:dyDescent="0.2">
      <c r="A84" s="39" t="s">
        <v>2544</v>
      </c>
      <c r="B84" s="52" t="s">
        <v>942</v>
      </c>
      <c r="C84" s="52" t="s">
        <v>561</v>
      </c>
      <c r="D84" s="52">
        <v>2</v>
      </c>
      <c r="E84" s="39" t="s">
        <v>763</v>
      </c>
      <c r="F84" s="39" t="s">
        <v>943</v>
      </c>
      <c r="G84" s="90" t="s">
        <v>766</v>
      </c>
      <c r="H84" s="90" t="s">
        <v>766</v>
      </c>
      <c r="I84" s="90" t="s">
        <v>765</v>
      </c>
      <c r="J84" s="39" t="s">
        <v>941</v>
      </c>
      <c r="K84" s="90">
        <v>2</v>
      </c>
      <c r="L84" s="90">
        <v>2</v>
      </c>
      <c r="M84" s="90">
        <v>2</v>
      </c>
      <c r="N84" s="90">
        <v>15</v>
      </c>
      <c r="O84" s="52" t="s">
        <v>2545</v>
      </c>
      <c r="P84" s="52" t="s">
        <v>2545</v>
      </c>
      <c r="Q84" s="39">
        <v>2</v>
      </c>
      <c r="R84" s="39">
        <v>2</v>
      </c>
      <c r="S84" s="39">
        <v>2</v>
      </c>
      <c r="T84" s="39">
        <v>15</v>
      </c>
      <c r="U84" s="39" t="s">
        <v>2468</v>
      </c>
      <c r="V84" s="39" t="s">
        <v>2468</v>
      </c>
      <c r="W84" s="39">
        <v>2</v>
      </c>
      <c r="X84" s="39">
        <v>2</v>
      </c>
      <c r="Y84" s="39">
        <v>1</v>
      </c>
    </row>
    <row r="85" spans="1:25" x14ac:dyDescent="0.2">
      <c r="A85" s="39" t="s">
        <v>2526</v>
      </c>
      <c r="B85" s="52" t="s">
        <v>944</v>
      </c>
      <c r="C85" s="52" t="s">
        <v>561</v>
      </c>
      <c r="D85" s="52">
        <v>2</v>
      </c>
      <c r="E85" s="39" t="s">
        <v>763</v>
      </c>
      <c r="F85" s="39" t="s">
        <v>781</v>
      </c>
      <c r="G85" s="90" t="s">
        <v>766</v>
      </c>
      <c r="H85" s="90" t="s">
        <v>766</v>
      </c>
      <c r="I85" s="90" t="s">
        <v>765</v>
      </c>
      <c r="J85" s="39" t="s">
        <v>782</v>
      </c>
      <c r="K85" s="90">
        <v>2</v>
      </c>
      <c r="L85" s="90" t="s">
        <v>766</v>
      </c>
      <c r="M85" s="90" t="s">
        <v>765</v>
      </c>
      <c r="N85" s="90" t="s">
        <v>2527</v>
      </c>
      <c r="O85" s="52" t="s">
        <v>2528</v>
      </c>
      <c r="P85" s="52" t="s">
        <v>2528</v>
      </c>
      <c r="Q85" s="39">
        <v>2</v>
      </c>
      <c r="R85" s="39" t="s">
        <v>766</v>
      </c>
      <c r="S85" s="39" t="s">
        <v>765</v>
      </c>
      <c r="T85" s="39" t="s">
        <v>2527</v>
      </c>
      <c r="U85" s="39" t="s">
        <v>2468</v>
      </c>
      <c r="V85" s="39" t="s">
        <v>2476</v>
      </c>
      <c r="W85" s="39" t="s">
        <v>766</v>
      </c>
      <c r="X85" s="39" t="s">
        <v>766</v>
      </c>
      <c r="Y85" s="39" t="s">
        <v>774</v>
      </c>
    </row>
    <row r="86" spans="1:25" x14ac:dyDescent="0.2">
      <c r="A86" s="39" t="s">
        <v>2546</v>
      </c>
      <c r="B86" s="52" t="s">
        <v>945</v>
      </c>
      <c r="C86" s="52" t="s">
        <v>561</v>
      </c>
      <c r="D86" s="52">
        <v>2</v>
      </c>
      <c r="E86" s="39" t="s">
        <v>763</v>
      </c>
      <c r="F86" s="39" t="s">
        <v>881</v>
      </c>
      <c r="G86" s="90" t="s">
        <v>766</v>
      </c>
      <c r="H86" s="90" t="s">
        <v>766</v>
      </c>
      <c r="I86" s="90" t="s">
        <v>765</v>
      </c>
      <c r="J86" s="39" t="s">
        <v>882</v>
      </c>
      <c r="K86" s="90">
        <v>2</v>
      </c>
      <c r="L86" s="90">
        <v>2</v>
      </c>
      <c r="M86" s="90">
        <v>2</v>
      </c>
      <c r="N86" s="90">
        <v>11</v>
      </c>
      <c r="O86" s="52" t="s">
        <v>2495</v>
      </c>
      <c r="P86" s="52" t="s">
        <v>2495</v>
      </c>
      <c r="Q86" s="39">
        <v>2</v>
      </c>
      <c r="R86" s="39">
        <v>2</v>
      </c>
      <c r="S86" s="39">
        <v>2</v>
      </c>
      <c r="T86" s="39">
        <v>11</v>
      </c>
      <c r="U86" s="39" t="s">
        <v>2468</v>
      </c>
      <c r="V86" s="39" t="s">
        <v>2468</v>
      </c>
      <c r="W86" s="39">
        <v>2</v>
      </c>
      <c r="X86" s="39">
        <v>2</v>
      </c>
      <c r="Y86" s="39">
        <v>1</v>
      </c>
    </row>
    <row r="87" spans="1:25" x14ac:dyDescent="0.2">
      <c r="A87" s="39" t="s">
        <v>2547</v>
      </c>
      <c r="B87" s="52" t="s">
        <v>946</v>
      </c>
      <c r="C87" s="52" t="s">
        <v>561</v>
      </c>
      <c r="D87" s="52">
        <v>1</v>
      </c>
      <c r="E87" s="39" t="s">
        <v>828</v>
      </c>
      <c r="F87" s="39" t="s">
        <v>947</v>
      </c>
      <c r="G87" s="90" t="s">
        <v>766</v>
      </c>
      <c r="H87" s="90" t="s">
        <v>766</v>
      </c>
      <c r="I87" s="90" t="s">
        <v>766</v>
      </c>
      <c r="J87" s="39" t="s">
        <v>948</v>
      </c>
      <c r="K87" s="90">
        <v>1</v>
      </c>
      <c r="L87" s="90">
        <v>4</v>
      </c>
      <c r="M87" s="90" t="s">
        <v>774</v>
      </c>
      <c r="N87" s="90">
        <v>10</v>
      </c>
      <c r="O87" s="52" t="s">
        <v>2548</v>
      </c>
      <c r="P87" s="52" t="s">
        <v>2548</v>
      </c>
      <c r="Q87" s="39">
        <v>1</v>
      </c>
      <c r="R87" s="39">
        <v>4</v>
      </c>
      <c r="S87" s="39" t="s">
        <v>774</v>
      </c>
      <c r="T87" s="39">
        <v>10</v>
      </c>
      <c r="U87" s="39" t="s">
        <v>2549</v>
      </c>
      <c r="V87" s="39" t="s">
        <v>2549</v>
      </c>
      <c r="W87" s="39">
        <v>2</v>
      </c>
      <c r="X87" s="39">
        <v>2</v>
      </c>
      <c r="Y87" s="39">
        <v>2</v>
      </c>
    </row>
    <row r="88" spans="1:25" x14ac:dyDescent="0.2">
      <c r="A88" s="39" t="s">
        <v>2526</v>
      </c>
      <c r="B88" s="52" t="s">
        <v>949</v>
      </c>
      <c r="C88" s="52" t="s">
        <v>561</v>
      </c>
      <c r="D88" s="52">
        <v>2</v>
      </c>
      <c r="E88" s="39" t="s">
        <v>763</v>
      </c>
      <c r="F88" s="39" t="s">
        <v>781</v>
      </c>
      <c r="G88" s="90" t="s">
        <v>766</v>
      </c>
      <c r="H88" s="90" t="s">
        <v>766</v>
      </c>
      <c r="I88" s="90" t="s">
        <v>774</v>
      </c>
      <c r="J88" s="39" t="s">
        <v>782</v>
      </c>
      <c r="K88" s="90">
        <v>2</v>
      </c>
      <c r="L88" s="90" t="s">
        <v>766</v>
      </c>
      <c r="M88" s="90" t="s">
        <v>765</v>
      </c>
      <c r="N88" s="90" t="s">
        <v>2527</v>
      </c>
      <c r="O88" s="52" t="s">
        <v>2528</v>
      </c>
      <c r="P88" s="52" t="s">
        <v>2528</v>
      </c>
      <c r="Q88" s="39">
        <v>2</v>
      </c>
      <c r="R88" s="39" t="s">
        <v>766</v>
      </c>
      <c r="S88" s="39" t="s">
        <v>765</v>
      </c>
      <c r="T88" s="39" t="s">
        <v>2527</v>
      </c>
      <c r="U88" s="39" t="s">
        <v>2476</v>
      </c>
      <c r="V88" s="39" t="s">
        <v>2476</v>
      </c>
      <c r="W88" s="39" t="s">
        <v>766</v>
      </c>
      <c r="X88" s="39" t="s">
        <v>766</v>
      </c>
      <c r="Y88" s="39" t="s">
        <v>774</v>
      </c>
    </row>
    <row r="89" spans="1:25" x14ac:dyDescent="0.2">
      <c r="A89" s="39" t="s">
        <v>2550</v>
      </c>
      <c r="B89" s="52" t="s">
        <v>950</v>
      </c>
      <c r="C89" s="52" t="s">
        <v>561</v>
      </c>
      <c r="D89" s="52">
        <v>2</v>
      </c>
      <c r="E89" s="39" t="s">
        <v>763</v>
      </c>
      <c r="F89" s="39" t="s">
        <v>885</v>
      </c>
      <c r="G89" s="90" t="s">
        <v>766</v>
      </c>
      <c r="H89" s="90" t="s">
        <v>766</v>
      </c>
      <c r="I89" s="90" t="s">
        <v>774</v>
      </c>
      <c r="J89" s="39" t="s">
        <v>886</v>
      </c>
      <c r="K89" s="90">
        <v>2</v>
      </c>
      <c r="L89" s="90">
        <v>3</v>
      </c>
      <c r="M89" s="90">
        <v>2</v>
      </c>
      <c r="N89" s="90">
        <v>6</v>
      </c>
      <c r="O89" s="52" t="s">
        <v>2497</v>
      </c>
      <c r="P89" s="52" t="s">
        <v>2497</v>
      </c>
      <c r="Q89" s="39">
        <v>2</v>
      </c>
      <c r="R89" s="39">
        <v>3</v>
      </c>
      <c r="S89" s="39">
        <v>2</v>
      </c>
      <c r="T89" s="39">
        <v>6</v>
      </c>
      <c r="U89" s="39" t="s">
        <v>2476</v>
      </c>
      <c r="V89" s="39" t="s">
        <v>2476</v>
      </c>
      <c r="W89" s="39" t="s">
        <v>766</v>
      </c>
      <c r="X89" s="39">
        <v>2</v>
      </c>
      <c r="Y89" s="39" t="s">
        <v>774</v>
      </c>
    </row>
    <row r="90" spans="1:25" x14ac:dyDescent="0.2">
      <c r="A90" s="39" t="s">
        <v>2526</v>
      </c>
      <c r="B90" s="52" t="s">
        <v>951</v>
      </c>
      <c r="C90" s="52" t="s">
        <v>561</v>
      </c>
      <c r="D90" s="52">
        <v>2</v>
      </c>
      <c r="E90" s="39" t="s">
        <v>763</v>
      </c>
      <c r="F90" s="39" t="s">
        <v>781</v>
      </c>
      <c r="G90" s="90" t="s">
        <v>766</v>
      </c>
      <c r="H90" s="90" t="s">
        <v>766</v>
      </c>
      <c r="I90" s="90" t="s">
        <v>767</v>
      </c>
      <c r="J90" s="39" t="s">
        <v>782</v>
      </c>
      <c r="K90" s="90">
        <v>2</v>
      </c>
      <c r="L90" s="90" t="s">
        <v>766</v>
      </c>
      <c r="M90" s="90" t="s">
        <v>765</v>
      </c>
      <c r="N90" s="90" t="s">
        <v>2527</v>
      </c>
      <c r="O90" s="52" t="s">
        <v>2528</v>
      </c>
      <c r="P90" s="52" t="s">
        <v>2528</v>
      </c>
      <c r="Q90" s="39">
        <v>2</v>
      </c>
      <c r="R90" s="39" t="s">
        <v>766</v>
      </c>
      <c r="S90" s="39" t="s">
        <v>765</v>
      </c>
      <c r="T90" s="39" t="s">
        <v>2527</v>
      </c>
      <c r="U90" s="39" t="s">
        <v>2498</v>
      </c>
      <c r="V90" s="39" t="s">
        <v>2476</v>
      </c>
      <c r="W90" s="39" t="s">
        <v>766</v>
      </c>
      <c r="X90" s="39" t="s">
        <v>766</v>
      </c>
      <c r="Y90" s="39" t="s">
        <v>774</v>
      </c>
    </row>
    <row r="91" spans="1:25" x14ac:dyDescent="0.2">
      <c r="A91" s="39" t="s">
        <v>2526</v>
      </c>
      <c r="B91" s="52" t="s">
        <v>952</v>
      </c>
      <c r="C91" s="52" t="s">
        <v>561</v>
      </c>
      <c r="D91" s="52">
        <v>2</v>
      </c>
      <c r="E91" s="39" t="s">
        <v>763</v>
      </c>
      <c r="F91" s="39" t="s">
        <v>781</v>
      </c>
      <c r="G91" s="90" t="s">
        <v>766</v>
      </c>
      <c r="H91" s="90" t="s">
        <v>766</v>
      </c>
      <c r="I91" s="90" t="s">
        <v>814</v>
      </c>
      <c r="J91" s="39" t="s">
        <v>782</v>
      </c>
      <c r="K91" s="90">
        <v>2</v>
      </c>
      <c r="L91" s="90" t="s">
        <v>766</v>
      </c>
      <c r="M91" s="90" t="s">
        <v>765</v>
      </c>
      <c r="N91" s="90" t="s">
        <v>2527</v>
      </c>
      <c r="O91" s="52" t="s">
        <v>2528</v>
      </c>
      <c r="P91" s="52" t="s">
        <v>2528</v>
      </c>
      <c r="Q91" s="39">
        <v>2</v>
      </c>
      <c r="R91" s="39" t="s">
        <v>766</v>
      </c>
      <c r="S91" s="39" t="s">
        <v>765</v>
      </c>
      <c r="T91" s="39" t="s">
        <v>2527</v>
      </c>
      <c r="U91" s="39" t="s">
        <v>2499</v>
      </c>
      <c r="V91" s="39" t="s">
        <v>2476</v>
      </c>
      <c r="W91" s="39" t="s">
        <v>766</v>
      </c>
      <c r="X91" s="39" t="s">
        <v>766</v>
      </c>
      <c r="Y91" s="39" t="s">
        <v>774</v>
      </c>
    </row>
    <row r="92" spans="1:25" x14ac:dyDescent="0.2">
      <c r="A92" s="39" t="s">
        <v>2551</v>
      </c>
      <c r="B92" s="52" t="s">
        <v>953</v>
      </c>
      <c r="C92" s="52" t="s">
        <v>561</v>
      </c>
      <c r="D92" s="52">
        <v>2</v>
      </c>
      <c r="E92" s="39" t="s">
        <v>763</v>
      </c>
      <c r="F92" s="39" t="s">
        <v>896</v>
      </c>
      <c r="G92" s="90" t="s">
        <v>766</v>
      </c>
      <c r="H92" s="90" t="s">
        <v>766</v>
      </c>
      <c r="I92" s="90" t="s">
        <v>792</v>
      </c>
      <c r="J92" s="39" t="s">
        <v>897</v>
      </c>
      <c r="K92" s="90">
        <v>2</v>
      </c>
      <c r="L92" s="90">
        <v>2</v>
      </c>
      <c r="M92" s="90">
        <v>2</v>
      </c>
      <c r="N92" s="90">
        <v>11</v>
      </c>
      <c r="O92" s="52" t="s">
        <v>2495</v>
      </c>
      <c r="P92" s="52" t="s">
        <v>2495</v>
      </c>
      <c r="Q92" s="39">
        <v>2</v>
      </c>
      <c r="R92" s="39">
        <v>2</v>
      </c>
      <c r="S92" s="39">
        <v>2</v>
      </c>
      <c r="T92" s="39">
        <v>11</v>
      </c>
      <c r="U92" s="39" t="s">
        <v>2502</v>
      </c>
      <c r="V92" s="39" t="s">
        <v>2502</v>
      </c>
      <c r="W92" s="39">
        <v>2</v>
      </c>
      <c r="X92" s="39">
        <v>2</v>
      </c>
      <c r="Y92" s="39">
        <v>6</v>
      </c>
    </row>
    <row r="93" spans="1:25" x14ac:dyDescent="0.2">
      <c r="A93" s="39" t="s">
        <v>2552</v>
      </c>
      <c r="B93" s="52" t="s">
        <v>954</v>
      </c>
      <c r="C93" s="52" t="s">
        <v>561</v>
      </c>
      <c r="D93" s="52">
        <v>2</v>
      </c>
      <c r="E93" s="39" t="s">
        <v>763</v>
      </c>
      <c r="F93" s="39" t="s">
        <v>788</v>
      </c>
      <c r="G93" s="90" t="s">
        <v>766</v>
      </c>
      <c r="H93" s="90" t="s">
        <v>774</v>
      </c>
      <c r="I93" s="90" t="s">
        <v>766</v>
      </c>
      <c r="J93" s="39" t="s">
        <v>789</v>
      </c>
      <c r="K93" s="90">
        <v>2</v>
      </c>
      <c r="L93" s="90">
        <v>2</v>
      </c>
      <c r="M93" s="90">
        <v>2</v>
      </c>
      <c r="N93" s="90">
        <v>16</v>
      </c>
      <c r="O93" s="52" t="s">
        <v>2553</v>
      </c>
      <c r="P93" s="52" t="s">
        <v>2553</v>
      </c>
      <c r="Q93" s="39">
        <v>2</v>
      </c>
      <c r="R93" s="39">
        <v>2</v>
      </c>
      <c r="S93" s="39">
        <v>2</v>
      </c>
      <c r="T93" s="39">
        <v>16</v>
      </c>
      <c r="U93" s="39" t="s">
        <v>2404</v>
      </c>
      <c r="V93" s="39" t="s">
        <v>2404</v>
      </c>
      <c r="W93" s="39" t="s">
        <v>766</v>
      </c>
      <c r="X93" s="39">
        <v>3</v>
      </c>
      <c r="Y93" s="39" t="s">
        <v>766</v>
      </c>
    </row>
    <row r="94" spans="1:25" x14ac:dyDescent="0.2">
      <c r="A94" s="39" t="s">
        <v>2554</v>
      </c>
      <c r="B94" s="52" t="s">
        <v>955</v>
      </c>
      <c r="C94" s="52" t="s">
        <v>561</v>
      </c>
      <c r="D94" s="52">
        <v>1</v>
      </c>
      <c r="E94" s="39" t="s">
        <v>828</v>
      </c>
      <c r="F94" s="39" t="s">
        <v>899</v>
      </c>
      <c r="G94" s="90" t="s">
        <v>766</v>
      </c>
      <c r="H94" s="90" t="s">
        <v>774</v>
      </c>
      <c r="I94" s="90" t="s">
        <v>814</v>
      </c>
      <c r="J94" s="39" t="s">
        <v>900</v>
      </c>
      <c r="K94" s="90">
        <v>1</v>
      </c>
      <c r="L94" s="90">
        <v>2</v>
      </c>
      <c r="M94" s="90">
        <v>4</v>
      </c>
      <c r="N94" s="90">
        <v>3</v>
      </c>
      <c r="O94" s="52" t="s">
        <v>2507</v>
      </c>
      <c r="P94" s="52" t="s">
        <v>2507</v>
      </c>
      <c r="Q94" s="39">
        <v>1</v>
      </c>
      <c r="R94" s="39">
        <v>2</v>
      </c>
      <c r="S94" s="39">
        <v>4</v>
      </c>
      <c r="T94" s="39">
        <v>3</v>
      </c>
      <c r="U94" s="39" t="s">
        <v>2508</v>
      </c>
      <c r="V94" s="39" t="s">
        <v>2508</v>
      </c>
      <c r="W94" s="39">
        <v>2</v>
      </c>
      <c r="X94" s="39">
        <v>3</v>
      </c>
      <c r="Y94" s="39">
        <v>5</v>
      </c>
    </row>
    <row r="95" spans="1:25" x14ac:dyDescent="0.2">
      <c r="A95" s="39" t="s">
        <v>2555</v>
      </c>
      <c r="B95" s="52" t="s">
        <v>956</v>
      </c>
      <c r="C95" s="52" t="s">
        <v>561</v>
      </c>
      <c r="D95" s="52">
        <v>1</v>
      </c>
      <c r="E95" s="39" t="s">
        <v>828</v>
      </c>
      <c r="F95" s="39" t="s">
        <v>957</v>
      </c>
      <c r="G95" s="90" t="s">
        <v>766</v>
      </c>
      <c r="H95" s="90" t="s">
        <v>767</v>
      </c>
      <c r="I95" s="90" t="s">
        <v>765</v>
      </c>
      <c r="J95" s="39" t="s">
        <v>958</v>
      </c>
      <c r="K95" s="90">
        <v>1</v>
      </c>
      <c r="L95" s="90">
        <v>3</v>
      </c>
      <c r="M95" s="90">
        <v>1</v>
      </c>
      <c r="N95" s="90">
        <v>3</v>
      </c>
      <c r="O95" s="52" t="s">
        <v>2510</v>
      </c>
      <c r="P95" s="52" t="s">
        <v>2510</v>
      </c>
      <c r="Q95" s="39">
        <v>1</v>
      </c>
      <c r="R95" s="39">
        <v>3</v>
      </c>
      <c r="S95" s="39">
        <v>1</v>
      </c>
      <c r="T95" s="39">
        <v>3</v>
      </c>
      <c r="U95" s="39" t="s">
        <v>2511</v>
      </c>
      <c r="V95" s="39" t="s">
        <v>2511</v>
      </c>
      <c r="W95" s="39">
        <v>2</v>
      </c>
      <c r="X95" s="39">
        <v>4</v>
      </c>
      <c r="Y95" s="39">
        <v>1</v>
      </c>
    </row>
    <row r="96" spans="1:25" x14ac:dyDescent="0.2">
      <c r="A96" s="39" t="s">
        <v>2556</v>
      </c>
      <c r="B96" s="52" t="s">
        <v>959</v>
      </c>
      <c r="C96" s="52" t="s">
        <v>561</v>
      </c>
      <c r="D96" s="52">
        <v>4</v>
      </c>
      <c r="E96" s="39" t="s">
        <v>905</v>
      </c>
      <c r="F96" s="39" t="s">
        <v>960</v>
      </c>
      <c r="G96" s="90" t="s">
        <v>766</v>
      </c>
      <c r="H96" s="90" t="s">
        <v>767</v>
      </c>
      <c r="I96" s="90" t="s">
        <v>766</v>
      </c>
      <c r="J96" s="39" t="s">
        <v>961</v>
      </c>
      <c r="K96" s="90">
        <v>4</v>
      </c>
      <c r="L96" s="90">
        <v>5</v>
      </c>
      <c r="M96" s="90">
        <v>0</v>
      </c>
      <c r="N96" s="90">
        <v>4</v>
      </c>
      <c r="O96" s="52" t="s">
        <v>2557</v>
      </c>
      <c r="P96" s="52" t="s">
        <v>2557</v>
      </c>
      <c r="Q96" s="39">
        <v>4</v>
      </c>
      <c r="R96" s="39">
        <v>5</v>
      </c>
      <c r="S96" s="39">
        <v>0</v>
      </c>
      <c r="T96" s="39">
        <v>4</v>
      </c>
      <c r="U96" s="39" t="s">
        <v>2514</v>
      </c>
      <c r="V96" s="39" t="s">
        <v>2514</v>
      </c>
      <c r="W96" s="39">
        <v>2</v>
      </c>
      <c r="X96" s="39">
        <v>4</v>
      </c>
      <c r="Y96" s="39">
        <v>2</v>
      </c>
    </row>
    <row r="97" spans="1:25" x14ac:dyDescent="0.2">
      <c r="A97" s="39" t="s">
        <v>2558</v>
      </c>
      <c r="B97" s="52" t="s">
        <v>962</v>
      </c>
      <c r="C97" s="52" t="s">
        <v>561</v>
      </c>
      <c r="D97" s="52">
        <v>4</v>
      </c>
      <c r="E97" s="39" t="s">
        <v>905</v>
      </c>
      <c r="F97" s="39" t="s">
        <v>906</v>
      </c>
      <c r="G97" s="90" t="s">
        <v>766</v>
      </c>
      <c r="H97" s="90" t="s">
        <v>767</v>
      </c>
      <c r="I97" s="90" t="s">
        <v>766</v>
      </c>
      <c r="J97" s="39" t="s">
        <v>907</v>
      </c>
      <c r="K97" s="90">
        <v>4</v>
      </c>
      <c r="L97" s="90">
        <v>4</v>
      </c>
      <c r="M97" s="90">
        <v>0</v>
      </c>
      <c r="N97" s="90">
        <v>4</v>
      </c>
      <c r="O97" s="52" t="s">
        <v>2513</v>
      </c>
      <c r="P97" s="52" t="s">
        <v>2513</v>
      </c>
      <c r="Q97" s="39">
        <v>4</v>
      </c>
      <c r="R97" s="39">
        <v>4</v>
      </c>
      <c r="S97" s="39">
        <v>0</v>
      </c>
      <c r="T97" s="39">
        <v>4</v>
      </c>
      <c r="U97" s="39" t="s">
        <v>2514</v>
      </c>
      <c r="V97" s="39" t="s">
        <v>2514</v>
      </c>
      <c r="W97" s="39">
        <v>2</v>
      </c>
      <c r="X97" s="39">
        <v>4</v>
      </c>
      <c r="Y97" s="39">
        <v>2</v>
      </c>
    </row>
    <row r="98" spans="1:25" x14ac:dyDescent="0.2">
      <c r="A98" s="39" t="s">
        <v>2559</v>
      </c>
      <c r="B98" s="52" t="s">
        <v>963</v>
      </c>
      <c r="C98" s="52" t="s">
        <v>561</v>
      </c>
      <c r="D98" s="52">
        <v>1</v>
      </c>
      <c r="E98" s="39" t="s">
        <v>828</v>
      </c>
      <c r="F98" s="39" t="s">
        <v>964</v>
      </c>
      <c r="G98" s="90" t="s">
        <v>766</v>
      </c>
      <c r="H98" s="90" t="s">
        <v>792</v>
      </c>
      <c r="I98" s="90" t="s">
        <v>765</v>
      </c>
      <c r="J98" s="39" t="s">
        <v>965</v>
      </c>
      <c r="K98" s="90">
        <v>1</v>
      </c>
      <c r="L98" s="90">
        <v>6</v>
      </c>
      <c r="M98" s="90">
        <v>4</v>
      </c>
      <c r="N98" s="90">
        <v>10</v>
      </c>
      <c r="O98" s="52" t="s">
        <v>2560</v>
      </c>
      <c r="P98" s="52" t="s">
        <v>2560</v>
      </c>
      <c r="Q98" s="39">
        <v>1</v>
      </c>
      <c r="R98" s="39">
        <v>6</v>
      </c>
      <c r="S98" s="39">
        <v>4</v>
      </c>
      <c r="T98" s="39">
        <v>10</v>
      </c>
      <c r="U98" s="39" t="s">
        <v>2561</v>
      </c>
      <c r="V98" s="39" t="s">
        <v>2561</v>
      </c>
      <c r="W98" s="39">
        <v>2</v>
      </c>
      <c r="X98" s="39">
        <v>6</v>
      </c>
      <c r="Y98" s="39">
        <v>1</v>
      </c>
    </row>
    <row r="99" spans="1:25" x14ac:dyDescent="0.2">
      <c r="A99" s="39" t="s">
        <v>2562</v>
      </c>
      <c r="B99" s="52" t="s">
        <v>966</v>
      </c>
      <c r="C99" s="52" t="s">
        <v>561</v>
      </c>
      <c r="D99" s="52">
        <v>1</v>
      </c>
      <c r="E99" s="39" t="s">
        <v>828</v>
      </c>
      <c r="F99" s="39" t="s">
        <v>967</v>
      </c>
      <c r="G99" s="90" t="s">
        <v>766</v>
      </c>
      <c r="H99" s="90" t="s">
        <v>792</v>
      </c>
      <c r="I99" s="90" t="s">
        <v>774</v>
      </c>
      <c r="J99" s="39" t="s">
        <v>968</v>
      </c>
      <c r="K99" s="90">
        <v>1</v>
      </c>
      <c r="L99" s="90">
        <v>6</v>
      </c>
      <c r="M99" s="90">
        <v>8</v>
      </c>
      <c r="N99" s="90">
        <v>16</v>
      </c>
      <c r="O99" s="52" t="s">
        <v>2462</v>
      </c>
      <c r="P99" s="52" t="s">
        <v>2462</v>
      </c>
      <c r="Q99" s="39">
        <v>1</v>
      </c>
      <c r="R99" s="39">
        <v>6</v>
      </c>
      <c r="S99" s="39">
        <v>8</v>
      </c>
      <c r="T99" s="39">
        <v>16</v>
      </c>
      <c r="U99" s="39" t="s">
        <v>2563</v>
      </c>
      <c r="V99" s="39" t="s">
        <v>2563</v>
      </c>
      <c r="W99" s="39">
        <v>2</v>
      </c>
      <c r="X99" s="39">
        <v>6</v>
      </c>
      <c r="Y99" s="39">
        <v>3</v>
      </c>
    </row>
    <row r="100" spans="1:25" x14ac:dyDescent="0.2">
      <c r="A100" s="39" t="s">
        <v>2564</v>
      </c>
      <c r="B100" s="52" t="s">
        <v>969</v>
      </c>
      <c r="C100" s="52" t="s">
        <v>561</v>
      </c>
      <c r="D100" s="52">
        <v>1</v>
      </c>
      <c r="E100" s="39" t="s">
        <v>828</v>
      </c>
      <c r="F100" s="39" t="s">
        <v>970</v>
      </c>
      <c r="G100" s="90" t="s">
        <v>766</v>
      </c>
      <c r="H100" s="90" t="s">
        <v>792</v>
      </c>
      <c r="I100" s="90" t="s">
        <v>814</v>
      </c>
      <c r="J100" s="39" t="s">
        <v>971</v>
      </c>
      <c r="K100" s="90">
        <v>1</v>
      </c>
      <c r="L100" s="90">
        <v>6</v>
      </c>
      <c r="M100" s="90">
        <v>1</v>
      </c>
      <c r="N100" s="90">
        <v>2</v>
      </c>
      <c r="O100" s="52" t="s">
        <v>2565</v>
      </c>
      <c r="P100" s="52" t="s">
        <v>2565</v>
      </c>
      <c r="Q100" s="39">
        <v>1</v>
      </c>
      <c r="R100" s="39">
        <v>6</v>
      </c>
      <c r="S100" s="39">
        <v>1</v>
      </c>
      <c r="T100" s="39">
        <v>2</v>
      </c>
      <c r="U100" s="39" t="s">
        <v>2566</v>
      </c>
      <c r="V100" s="39" t="s">
        <v>2566</v>
      </c>
      <c r="W100" s="39">
        <v>2</v>
      </c>
      <c r="X100" s="39">
        <v>6</v>
      </c>
      <c r="Y100" s="39">
        <v>5</v>
      </c>
    </row>
    <row r="101" spans="1:25" x14ac:dyDescent="0.2">
      <c r="A101" s="39" t="s">
        <v>2567</v>
      </c>
      <c r="B101" s="52" t="s">
        <v>972</v>
      </c>
      <c r="C101" s="52" t="s">
        <v>561</v>
      </c>
      <c r="D101" s="52">
        <v>1</v>
      </c>
      <c r="E101" s="39" t="s">
        <v>828</v>
      </c>
      <c r="F101" s="39" t="s">
        <v>973</v>
      </c>
      <c r="G101" s="90" t="s">
        <v>766</v>
      </c>
      <c r="H101" s="90" t="s">
        <v>792</v>
      </c>
      <c r="I101" s="90" t="s">
        <v>793</v>
      </c>
      <c r="J101" s="39" t="s">
        <v>974</v>
      </c>
      <c r="K101" s="90">
        <v>1</v>
      </c>
      <c r="L101" s="90">
        <v>6</v>
      </c>
      <c r="M101" s="90">
        <v>3</v>
      </c>
      <c r="N101" s="90">
        <v>3</v>
      </c>
      <c r="O101" s="52" t="s">
        <v>2568</v>
      </c>
      <c r="P101" s="52" t="s">
        <v>2568</v>
      </c>
      <c r="Q101" s="39">
        <v>1</v>
      </c>
      <c r="R101" s="39">
        <v>6</v>
      </c>
      <c r="S101" s="39">
        <v>3</v>
      </c>
      <c r="T101" s="39">
        <v>3</v>
      </c>
      <c r="U101" s="39" t="s">
        <v>2406</v>
      </c>
      <c r="V101" s="39" t="s">
        <v>2406</v>
      </c>
      <c r="W101" s="39">
        <v>2</v>
      </c>
      <c r="X101" s="39">
        <v>6</v>
      </c>
      <c r="Y101" s="39">
        <v>8</v>
      </c>
    </row>
    <row r="102" spans="1:25" x14ac:dyDescent="0.2">
      <c r="A102" s="39" t="s">
        <v>2569</v>
      </c>
      <c r="B102" s="52" t="s">
        <v>975</v>
      </c>
      <c r="C102" s="52" t="s">
        <v>561</v>
      </c>
      <c r="D102" s="52">
        <v>1</v>
      </c>
      <c r="E102" s="39" t="s">
        <v>828</v>
      </c>
      <c r="F102" s="39" t="s">
        <v>914</v>
      </c>
      <c r="G102" s="90" t="s">
        <v>766</v>
      </c>
      <c r="H102" s="90" t="s">
        <v>792</v>
      </c>
      <c r="I102" s="90" t="s">
        <v>793</v>
      </c>
      <c r="J102" s="39" t="s">
        <v>915</v>
      </c>
      <c r="K102" s="90">
        <v>1</v>
      </c>
      <c r="L102" s="90">
        <v>6</v>
      </c>
      <c r="M102" s="90">
        <v>0</v>
      </c>
      <c r="N102" s="90">
        <v>10</v>
      </c>
      <c r="O102" s="52" t="s">
        <v>2456</v>
      </c>
      <c r="P102" s="52" t="s">
        <v>2456</v>
      </c>
      <c r="Q102" s="39">
        <v>1</v>
      </c>
      <c r="R102" s="39">
        <v>6</v>
      </c>
      <c r="S102" s="39">
        <v>0</v>
      </c>
      <c r="T102" s="39">
        <v>10</v>
      </c>
      <c r="U102" s="39" t="s">
        <v>2406</v>
      </c>
      <c r="V102" s="39" t="s">
        <v>2406</v>
      </c>
      <c r="W102" s="39">
        <v>2</v>
      </c>
      <c r="X102" s="39" t="s">
        <v>792</v>
      </c>
      <c r="Y102" s="39" t="s">
        <v>793</v>
      </c>
    </row>
    <row r="103" spans="1:25" x14ac:dyDescent="0.2">
      <c r="A103" s="39" t="s">
        <v>2570</v>
      </c>
      <c r="B103" s="52" t="s">
        <v>976</v>
      </c>
      <c r="C103" s="52" t="s">
        <v>561</v>
      </c>
      <c r="D103" s="52">
        <v>1</v>
      </c>
      <c r="E103" s="39" t="s">
        <v>828</v>
      </c>
      <c r="F103" s="39" t="s">
        <v>791</v>
      </c>
      <c r="G103" s="90" t="s">
        <v>766</v>
      </c>
      <c r="H103" s="90" t="s">
        <v>792</v>
      </c>
      <c r="I103" s="90" t="s">
        <v>793</v>
      </c>
      <c r="J103" s="39" t="s">
        <v>794</v>
      </c>
      <c r="K103" s="90">
        <v>1</v>
      </c>
      <c r="L103" s="90">
        <v>6</v>
      </c>
      <c r="M103" s="90" t="s">
        <v>765</v>
      </c>
      <c r="N103" s="90">
        <v>10</v>
      </c>
      <c r="O103" s="52" t="s">
        <v>2522</v>
      </c>
      <c r="P103" s="52" t="s">
        <v>2522</v>
      </c>
      <c r="Q103" s="39">
        <v>1</v>
      </c>
      <c r="R103" s="39">
        <v>6</v>
      </c>
      <c r="S103" s="39" t="s">
        <v>765</v>
      </c>
      <c r="T103" s="39">
        <v>10</v>
      </c>
      <c r="U103" s="39" t="s">
        <v>2406</v>
      </c>
      <c r="V103" s="39" t="s">
        <v>2406</v>
      </c>
      <c r="W103" s="39" t="s">
        <v>766</v>
      </c>
      <c r="X103" s="39" t="s">
        <v>792</v>
      </c>
      <c r="Y103" s="39" t="s">
        <v>793</v>
      </c>
    </row>
    <row r="104" spans="1:25" x14ac:dyDescent="0.2">
      <c r="A104" s="39" t="s">
        <v>2571</v>
      </c>
      <c r="B104" s="52" t="s">
        <v>977</v>
      </c>
      <c r="C104" s="52" t="s">
        <v>561</v>
      </c>
      <c r="D104" s="52">
        <v>1</v>
      </c>
      <c r="E104" s="39" t="s">
        <v>828</v>
      </c>
      <c r="F104" s="39" t="s">
        <v>978</v>
      </c>
      <c r="G104" s="90" t="s">
        <v>766</v>
      </c>
      <c r="H104" s="90" t="s">
        <v>792</v>
      </c>
      <c r="I104" s="90" t="s">
        <v>778</v>
      </c>
      <c r="J104" s="39" t="s">
        <v>979</v>
      </c>
      <c r="K104" s="90">
        <v>1</v>
      </c>
      <c r="L104" s="90">
        <v>6</v>
      </c>
      <c r="M104" s="90">
        <v>1</v>
      </c>
      <c r="N104" s="90">
        <v>11</v>
      </c>
      <c r="O104" s="52" t="s">
        <v>2572</v>
      </c>
      <c r="P104" s="52" t="s">
        <v>2572</v>
      </c>
      <c r="Q104" s="39">
        <v>1</v>
      </c>
      <c r="R104" s="39">
        <v>6</v>
      </c>
      <c r="S104" s="39">
        <v>1</v>
      </c>
      <c r="T104" s="39">
        <v>11</v>
      </c>
      <c r="U104" s="39" t="s">
        <v>2573</v>
      </c>
      <c r="V104" s="39" t="s">
        <v>2573</v>
      </c>
      <c r="W104" s="39">
        <v>2</v>
      </c>
      <c r="X104" s="39">
        <v>6</v>
      </c>
      <c r="Y104" s="39">
        <v>9</v>
      </c>
    </row>
    <row r="105" spans="1:25" x14ac:dyDescent="0.2">
      <c r="A105" s="39" t="s">
        <v>2574</v>
      </c>
      <c r="B105" s="52" t="s">
        <v>980</v>
      </c>
      <c r="C105" s="52" t="s">
        <v>561</v>
      </c>
      <c r="D105" s="52">
        <v>1</v>
      </c>
      <c r="E105" s="39" t="s">
        <v>828</v>
      </c>
      <c r="F105" s="39" t="s">
        <v>981</v>
      </c>
      <c r="G105" s="90" t="s">
        <v>766</v>
      </c>
      <c r="H105" s="90" t="s">
        <v>785</v>
      </c>
      <c r="I105" s="90" t="s">
        <v>765</v>
      </c>
      <c r="J105" s="39" t="s">
        <v>982</v>
      </c>
      <c r="K105" s="90">
        <v>1</v>
      </c>
      <c r="L105" s="90">
        <v>6</v>
      </c>
      <c r="M105" s="90">
        <v>0</v>
      </c>
      <c r="N105" s="90">
        <v>10</v>
      </c>
      <c r="O105" s="52" t="s">
        <v>2456</v>
      </c>
      <c r="P105" s="52" t="s">
        <v>2456</v>
      </c>
      <c r="Q105" s="39">
        <v>1</v>
      </c>
      <c r="R105" s="39">
        <v>6</v>
      </c>
      <c r="S105" s="39">
        <v>0</v>
      </c>
      <c r="T105" s="39">
        <v>10</v>
      </c>
      <c r="U105" s="39" t="s">
        <v>2575</v>
      </c>
      <c r="V105" s="39" t="s">
        <v>2575</v>
      </c>
      <c r="W105" s="39">
        <v>2</v>
      </c>
      <c r="X105" s="39">
        <v>7</v>
      </c>
      <c r="Y105" s="39">
        <v>1</v>
      </c>
    </row>
    <row r="106" spans="1:25" x14ac:dyDescent="0.2">
      <c r="A106" s="39" t="s">
        <v>2576</v>
      </c>
      <c r="B106" s="52" t="s">
        <v>983</v>
      </c>
      <c r="C106" s="52" t="s">
        <v>561</v>
      </c>
      <c r="D106" s="52">
        <v>2</v>
      </c>
      <c r="E106" s="39" t="s">
        <v>763</v>
      </c>
      <c r="F106" s="39" t="s">
        <v>984</v>
      </c>
      <c r="G106" s="90" t="s">
        <v>774</v>
      </c>
      <c r="H106" s="90" t="s">
        <v>765</v>
      </c>
      <c r="I106" s="90" t="s">
        <v>765</v>
      </c>
      <c r="J106" s="39" t="s">
        <v>985</v>
      </c>
      <c r="K106" s="90">
        <v>2</v>
      </c>
      <c r="L106" s="90" t="s">
        <v>765</v>
      </c>
      <c r="M106" s="90" t="s">
        <v>766</v>
      </c>
      <c r="N106" s="90" t="s">
        <v>793</v>
      </c>
      <c r="O106" s="52" t="s">
        <v>2577</v>
      </c>
      <c r="P106" s="52" t="s">
        <v>2577</v>
      </c>
      <c r="Q106" s="39">
        <v>2</v>
      </c>
      <c r="R106" s="39" t="s">
        <v>765</v>
      </c>
      <c r="S106" s="39" t="s">
        <v>766</v>
      </c>
      <c r="T106" s="39" t="s">
        <v>793</v>
      </c>
      <c r="U106" s="39" t="s">
        <v>2440</v>
      </c>
      <c r="V106" s="39" t="s">
        <v>2440</v>
      </c>
      <c r="W106" s="39" t="s">
        <v>774</v>
      </c>
      <c r="X106" s="39" t="s">
        <v>765</v>
      </c>
      <c r="Y106" s="39" t="s">
        <v>765</v>
      </c>
    </row>
    <row r="107" spans="1:25" x14ac:dyDescent="0.2">
      <c r="A107" s="39" t="s">
        <v>2578</v>
      </c>
      <c r="B107" s="52" t="s">
        <v>986</v>
      </c>
      <c r="C107" s="52" t="s">
        <v>563</v>
      </c>
      <c r="D107" s="52">
        <v>1</v>
      </c>
      <c r="E107" s="39" t="s">
        <v>828</v>
      </c>
      <c r="F107" s="39" t="s">
        <v>764</v>
      </c>
      <c r="G107" s="90" t="s">
        <v>765</v>
      </c>
      <c r="H107" s="90" t="s">
        <v>766</v>
      </c>
      <c r="I107" s="90" t="s">
        <v>767</v>
      </c>
      <c r="J107" s="39" t="s">
        <v>768</v>
      </c>
      <c r="K107" s="90">
        <v>1</v>
      </c>
      <c r="L107" s="90">
        <v>5</v>
      </c>
      <c r="M107" s="90">
        <v>0</v>
      </c>
      <c r="N107" s="90">
        <v>5</v>
      </c>
      <c r="O107" s="52" t="s">
        <v>2454</v>
      </c>
      <c r="P107" s="52" t="s">
        <v>2454</v>
      </c>
      <c r="Q107" s="39">
        <v>1</v>
      </c>
      <c r="R107" s="39">
        <v>5</v>
      </c>
      <c r="S107" s="39">
        <v>0</v>
      </c>
      <c r="T107" s="39">
        <v>5</v>
      </c>
      <c r="U107" s="39" t="s">
        <v>2392</v>
      </c>
      <c r="V107" s="39" t="s">
        <v>2392</v>
      </c>
      <c r="W107" s="39">
        <v>1</v>
      </c>
      <c r="X107" s="39">
        <v>2</v>
      </c>
      <c r="Y107" s="39">
        <v>4</v>
      </c>
    </row>
    <row r="108" spans="1:25" x14ac:dyDescent="0.2">
      <c r="A108" s="39" t="s">
        <v>2579</v>
      </c>
      <c r="B108" s="52" t="s">
        <v>987</v>
      </c>
      <c r="C108" s="52" t="s">
        <v>563</v>
      </c>
      <c r="D108" s="52">
        <v>1</v>
      </c>
      <c r="E108" s="39" t="s">
        <v>828</v>
      </c>
      <c r="F108" s="39" t="s">
        <v>770</v>
      </c>
      <c r="G108" s="90" t="s">
        <v>765</v>
      </c>
      <c r="H108" s="90" t="s">
        <v>766</v>
      </c>
      <c r="I108" s="90" t="s">
        <v>767</v>
      </c>
      <c r="J108" s="39" t="s">
        <v>771</v>
      </c>
      <c r="K108" s="90">
        <v>1</v>
      </c>
      <c r="L108" s="90">
        <v>6</v>
      </c>
      <c r="M108" s="90">
        <v>0</v>
      </c>
      <c r="N108" s="90">
        <v>10</v>
      </c>
      <c r="O108" s="52" t="s">
        <v>2456</v>
      </c>
      <c r="P108" s="52" t="s">
        <v>2456</v>
      </c>
      <c r="Q108" s="39">
        <v>1</v>
      </c>
      <c r="R108" s="39">
        <v>6</v>
      </c>
      <c r="S108" s="39">
        <v>0</v>
      </c>
      <c r="T108" s="39">
        <v>10</v>
      </c>
      <c r="U108" s="39" t="s">
        <v>2392</v>
      </c>
      <c r="V108" s="39" t="s">
        <v>2392</v>
      </c>
      <c r="W108" s="39">
        <v>1</v>
      </c>
      <c r="X108" s="39">
        <v>2</v>
      </c>
      <c r="Y108" s="39">
        <v>4</v>
      </c>
    </row>
    <row r="109" spans="1:25" x14ac:dyDescent="0.2">
      <c r="A109" s="39" t="s">
        <v>2580</v>
      </c>
      <c r="B109" s="52" t="s">
        <v>988</v>
      </c>
      <c r="C109" s="52" t="s">
        <v>563</v>
      </c>
      <c r="D109" s="52">
        <v>6</v>
      </c>
      <c r="E109" s="39" t="s">
        <v>805</v>
      </c>
      <c r="F109" s="39" t="s">
        <v>930</v>
      </c>
      <c r="G109" s="90" t="s">
        <v>765</v>
      </c>
      <c r="H109" s="90" t="s">
        <v>774</v>
      </c>
      <c r="I109" s="90" t="s">
        <v>814</v>
      </c>
      <c r="J109" s="39" t="s">
        <v>931</v>
      </c>
      <c r="K109" s="90">
        <v>6</v>
      </c>
      <c r="L109" s="90">
        <v>3</v>
      </c>
      <c r="M109" s="90">
        <v>2</v>
      </c>
      <c r="N109" s="90">
        <v>16</v>
      </c>
      <c r="O109" s="52" t="s">
        <v>2429</v>
      </c>
      <c r="P109" s="52" t="s">
        <v>2429</v>
      </c>
      <c r="Q109" s="39">
        <v>6</v>
      </c>
      <c r="R109" s="39">
        <v>3</v>
      </c>
      <c r="S109" s="39">
        <v>2</v>
      </c>
      <c r="T109" s="39">
        <v>16</v>
      </c>
      <c r="U109" s="39" t="s">
        <v>2536</v>
      </c>
      <c r="V109" s="39" t="s">
        <v>2536</v>
      </c>
      <c r="W109" s="39">
        <v>1</v>
      </c>
      <c r="X109" s="39">
        <v>3</v>
      </c>
      <c r="Y109" s="39">
        <v>5</v>
      </c>
    </row>
    <row r="110" spans="1:25" x14ac:dyDescent="0.2">
      <c r="A110" s="39" t="s">
        <v>2581</v>
      </c>
      <c r="B110" s="52" t="s">
        <v>989</v>
      </c>
      <c r="C110" s="52" t="s">
        <v>563</v>
      </c>
      <c r="D110" s="52">
        <v>5</v>
      </c>
      <c r="E110" s="39" t="s">
        <v>866</v>
      </c>
      <c r="F110" s="39" t="s">
        <v>784</v>
      </c>
      <c r="G110" s="90" t="s">
        <v>765</v>
      </c>
      <c r="H110" s="90" t="s">
        <v>785</v>
      </c>
      <c r="I110" s="90" t="s">
        <v>766</v>
      </c>
      <c r="J110" s="39" t="s">
        <v>786</v>
      </c>
      <c r="K110" s="90">
        <v>5</v>
      </c>
      <c r="L110" s="90">
        <v>3</v>
      </c>
      <c r="M110" s="90">
        <v>1</v>
      </c>
      <c r="N110" s="90">
        <v>16</v>
      </c>
      <c r="O110" s="52" t="s">
        <v>2485</v>
      </c>
      <c r="P110" s="52" t="s">
        <v>2485</v>
      </c>
      <c r="Q110" s="39">
        <v>5</v>
      </c>
      <c r="R110" s="39">
        <v>3</v>
      </c>
      <c r="S110" s="39">
        <v>1</v>
      </c>
      <c r="T110" s="39">
        <v>16</v>
      </c>
      <c r="U110" s="39" t="s">
        <v>2402</v>
      </c>
      <c r="V110" s="39" t="s">
        <v>2402</v>
      </c>
      <c r="W110" s="39">
        <v>1</v>
      </c>
      <c r="X110" s="39">
        <v>7</v>
      </c>
      <c r="Y110" s="39">
        <v>2</v>
      </c>
    </row>
    <row r="111" spans="1:25" x14ac:dyDescent="0.2">
      <c r="A111" s="39" t="s">
        <v>2582</v>
      </c>
      <c r="B111" s="52" t="s">
        <v>990</v>
      </c>
      <c r="C111" s="52" t="s">
        <v>563</v>
      </c>
      <c r="D111" s="52">
        <v>2</v>
      </c>
      <c r="E111" s="39" t="s">
        <v>763</v>
      </c>
      <c r="F111" s="39" t="s">
        <v>871</v>
      </c>
      <c r="G111" s="90" t="s">
        <v>766</v>
      </c>
      <c r="H111" s="90" t="s">
        <v>765</v>
      </c>
      <c r="I111" s="90" t="s">
        <v>765</v>
      </c>
      <c r="J111" s="39" t="s">
        <v>872</v>
      </c>
      <c r="K111" s="90">
        <v>2</v>
      </c>
      <c r="L111" s="90">
        <v>3</v>
      </c>
      <c r="M111" s="90">
        <v>3</v>
      </c>
      <c r="N111" s="90">
        <v>11</v>
      </c>
      <c r="O111" s="52" t="s">
        <v>2487</v>
      </c>
      <c r="P111" s="52" t="s">
        <v>2487</v>
      </c>
      <c r="Q111" s="39">
        <v>2</v>
      </c>
      <c r="R111" s="39">
        <v>3</v>
      </c>
      <c r="S111" s="39">
        <v>3</v>
      </c>
      <c r="T111" s="39">
        <v>11</v>
      </c>
      <c r="U111" s="39" t="s">
        <v>2488</v>
      </c>
      <c r="V111" s="39" t="s">
        <v>2488</v>
      </c>
      <c r="W111" s="39">
        <v>2</v>
      </c>
      <c r="X111" s="39">
        <v>1</v>
      </c>
      <c r="Y111" s="39">
        <v>1</v>
      </c>
    </row>
    <row r="112" spans="1:25" x14ac:dyDescent="0.2">
      <c r="A112" s="39" t="s">
        <v>2583</v>
      </c>
      <c r="B112" s="52" t="s">
        <v>991</v>
      </c>
      <c r="C112" s="52" t="s">
        <v>563</v>
      </c>
      <c r="D112" s="52">
        <v>2</v>
      </c>
      <c r="E112" s="39" t="s">
        <v>763</v>
      </c>
      <c r="F112" s="39" t="s">
        <v>943</v>
      </c>
      <c r="G112" s="90" t="s">
        <v>766</v>
      </c>
      <c r="H112" s="90" t="s">
        <v>766</v>
      </c>
      <c r="I112" s="90" t="s">
        <v>765</v>
      </c>
      <c r="J112" s="39" t="s">
        <v>941</v>
      </c>
      <c r="K112" s="90">
        <v>2</v>
      </c>
      <c r="L112" s="90">
        <v>2</v>
      </c>
      <c r="M112" s="90">
        <v>2</v>
      </c>
      <c r="N112" s="90">
        <v>15</v>
      </c>
      <c r="O112" s="52" t="s">
        <v>2545</v>
      </c>
      <c r="P112" s="52" t="s">
        <v>2545</v>
      </c>
      <c r="Q112" s="39">
        <v>2</v>
      </c>
      <c r="R112" s="39">
        <v>2</v>
      </c>
      <c r="S112" s="39">
        <v>2</v>
      </c>
      <c r="T112" s="39">
        <v>15</v>
      </c>
      <c r="U112" s="39" t="s">
        <v>2468</v>
      </c>
      <c r="V112" s="39" t="s">
        <v>2468</v>
      </c>
      <c r="W112" s="39">
        <v>2</v>
      </c>
      <c r="X112" s="39">
        <v>2</v>
      </c>
      <c r="Y112" s="39">
        <v>1</v>
      </c>
    </row>
    <row r="113" spans="1:25" x14ac:dyDescent="0.2">
      <c r="A113" s="39" t="s">
        <v>2584</v>
      </c>
      <c r="B113" s="52" t="s">
        <v>992</v>
      </c>
      <c r="C113" s="52" t="s">
        <v>563</v>
      </c>
      <c r="D113" s="52">
        <v>2</v>
      </c>
      <c r="E113" s="39" t="s">
        <v>763</v>
      </c>
      <c r="F113" s="39" t="s">
        <v>781</v>
      </c>
      <c r="G113" s="90" t="s">
        <v>766</v>
      </c>
      <c r="H113" s="90" t="s">
        <v>766</v>
      </c>
      <c r="I113" s="90" t="s">
        <v>765</v>
      </c>
      <c r="J113" s="39" t="s">
        <v>782</v>
      </c>
      <c r="K113" s="90">
        <v>2</v>
      </c>
      <c r="L113" s="90" t="s">
        <v>766</v>
      </c>
      <c r="M113" s="90" t="s">
        <v>765</v>
      </c>
      <c r="N113" s="90" t="s">
        <v>2527</v>
      </c>
      <c r="O113" s="52" t="s">
        <v>2528</v>
      </c>
      <c r="P113" s="52" t="s">
        <v>2528</v>
      </c>
      <c r="Q113" s="39">
        <v>2</v>
      </c>
      <c r="R113" s="39" t="s">
        <v>766</v>
      </c>
      <c r="S113" s="39" t="s">
        <v>765</v>
      </c>
      <c r="T113" s="39" t="s">
        <v>2527</v>
      </c>
      <c r="U113" s="39" t="s">
        <v>2468</v>
      </c>
      <c r="V113" s="39" t="s">
        <v>2476</v>
      </c>
      <c r="W113" s="39" t="s">
        <v>766</v>
      </c>
      <c r="X113" s="39" t="s">
        <v>766</v>
      </c>
      <c r="Y113" s="39" t="s">
        <v>774</v>
      </c>
    </row>
    <row r="114" spans="1:25" x14ac:dyDescent="0.2">
      <c r="A114" s="39" t="s">
        <v>2585</v>
      </c>
      <c r="B114" s="52" t="s">
        <v>993</v>
      </c>
      <c r="C114" s="52" t="s">
        <v>563</v>
      </c>
      <c r="D114" s="52">
        <v>2</v>
      </c>
      <c r="E114" s="39" t="s">
        <v>763</v>
      </c>
      <c r="F114" s="39" t="s">
        <v>881</v>
      </c>
      <c r="G114" s="90" t="s">
        <v>766</v>
      </c>
      <c r="H114" s="90" t="s">
        <v>766</v>
      </c>
      <c r="I114" s="90" t="s">
        <v>765</v>
      </c>
      <c r="J114" s="39" t="s">
        <v>882</v>
      </c>
      <c r="K114" s="90">
        <v>2</v>
      </c>
      <c r="L114" s="90">
        <v>2</v>
      </c>
      <c r="M114" s="90">
        <v>2</v>
      </c>
      <c r="N114" s="90">
        <v>11</v>
      </c>
      <c r="O114" s="52" t="s">
        <v>2495</v>
      </c>
      <c r="P114" s="52" t="s">
        <v>2495</v>
      </c>
      <c r="Q114" s="39">
        <v>2</v>
      </c>
      <c r="R114" s="39">
        <v>2</v>
      </c>
      <c r="S114" s="39">
        <v>2</v>
      </c>
      <c r="T114" s="39">
        <v>11</v>
      </c>
      <c r="U114" s="39" t="s">
        <v>2468</v>
      </c>
      <c r="V114" s="39" t="s">
        <v>2468</v>
      </c>
      <c r="W114" s="39">
        <v>2</v>
      </c>
      <c r="X114" s="39">
        <v>2</v>
      </c>
      <c r="Y114" s="39">
        <v>1</v>
      </c>
    </row>
    <row r="115" spans="1:25" x14ac:dyDescent="0.2">
      <c r="A115" s="39" t="s">
        <v>2584</v>
      </c>
      <c r="B115" s="52" t="s">
        <v>994</v>
      </c>
      <c r="C115" s="52" t="s">
        <v>563</v>
      </c>
      <c r="D115" s="52">
        <v>2</v>
      </c>
      <c r="E115" s="39" t="s">
        <v>763</v>
      </c>
      <c r="F115" s="39" t="s">
        <v>781</v>
      </c>
      <c r="G115" s="90" t="s">
        <v>766</v>
      </c>
      <c r="H115" s="90" t="s">
        <v>766</v>
      </c>
      <c r="I115" s="90" t="s">
        <v>774</v>
      </c>
      <c r="J115" s="39" t="s">
        <v>782</v>
      </c>
      <c r="K115" s="90">
        <v>2</v>
      </c>
      <c r="L115" s="90" t="s">
        <v>766</v>
      </c>
      <c r="M115" s="90" t="s">
        <v>765</v>
      </c>
      <c r="N115" s="90" t="s">
        <v>2527</v>
      </c>
      <c r="O115" s="52" t="s">
        <v>2528</v>
      </c>
      <c r="P115" s="52" t="s">
        <v>2528</v>
      </c>
      <c r="Q115" s="39">
        <v>2</v>
      </c>
      <c r="R115" s="39" t="s">
        <v>766</v>
      </c>
      <c r="S115" s="39" t="s">
        <v>765</v>
      </c>
      <c r="T115" s="39" t="s">
        <v>2527</v>
      </c>
      <c r="U115" s="39" t="s">
        <v>2476</v>
      </c>
      <c r="V115" s="39" t="s">
        <v>2476</v>
      </c>
      <c r="W115" s="39" t="s">
        <v>766</v>
      </c>
      <c r="X115" s="39" t="s">
        <v>766</v>
      </c>
      <c r="Y115" s="39" t="s">
        <v>774</v>
      </c>
    </row>
    <row r="116" spans="1:25" x14ac:dyDescent="0.2">
      <c r="A116" s="39" t="s">
        <v>2584</v>
      </c>
      <c r="B116" s="52" t="s">
        <v>995</v>
      </c>
      <c r="C116" s="52" t="s">
        <v>563</v>
      </c>
      <c r="D116" s="52">
        <v>2</v>
      </c>
      <c r="E116" s="39" t="s">
        <v>763</v>
      </c>
      <c r="F116" s="39" t="s">
        <v>781</v>
      </c>
      <c r="G116" s="90" t="s">
        <v>766</v>
      </c>
      <c r="H116" s="90" t="s">
        <v>766</v>
      </c>
      <c r="I116" s="90" t="s">
        <v>767</v>
      </c>
      <c r="J116" s="39" t="s">
        <v>782</v>
      </c>
      <c r="K116" s="90">
        <v>2</v>
      </c>
      <c r="L116" s="90" t="s">
        <v>766</v>
      </c>
      <c r="M116" s="90" t="s">
        <v>765</v>
      </c>
      <c r="N116" s="90" t="s">
        <v>2527</v>
      </c>
      <c r="O116" s="52" t="s">
        <v>2528</v>
      </c>
      <c r="P116" s="52" t="s">
        <v>2528</v>
      </c>
      <c r="Q116" s="39">
        <v>2</v>
      </c>
      <c r="R116" s="39" t="s">
        <v>766</v>
      </c>
      <c r="S116" s="39" t="s">
        <v>765</v>
      </c>
      <c r="T116" s="39" t="s">
        <v>2527</v>
      </c>
      <c r="U116" s="39" t="s">
        <v>2498</v>
      </c>
      <c r="V116" s="39" t="s">
        <v>2476</v>
      </c>
      <c r="W116" s="39" t="s">
        <v>766</v>
      </c>
      <c r="X116" s="39" t="s">
        <v>766</v>
      </c>
      <c r="Y116" s="39" t="s">
        <v>774</v>
      </c>
    </row>
    <row r="117" spans="1:25" x14ac:dyDescent="0.2">
      <c r="A117" s="39" t="s">
        <v>2584</v>
      </c>
      <c r="B117" s="52" t="s">
        <v>996</v>
      </c>
      <c r="C117" s="52" t="s">
        <v>563</v>
      </c>
      <c r="D117" s="52">
        <v>2</v>
      </c>
      <c r="E117" s="39" t="s">
        <v>763</v>
      </c>
      <c r="F117" s="39" t="s">
        <v>781</v>
      </c>
      <c r="G117" s="90" t="s">
        <v>766</v>
      </c>
      <c r="H117" s="90" t="s">
        <v>766</v>
      </c>
      <c r="I117" s="90" t="s">
        <v>814</v>
      </c>
      <c r="J117" s="39" t="s">
        <v>782</v>
      </c>
      <c r="K117" s="90">
        <v>2</v>
      </c>
      <c r="L117" s="90" t="s">
        <v>766</v>
      </c>
      <c r="M117" s="90" t="s">
        <v>765</v>
      </c>
      <c r="N117" s="90" t="s">
        <v>2527</v>
      </c>
      <c r="O117" s="52" t="s">
        <v>2528</v>
      </c>
      <c r="P117" s="52" t="s">
        <v>2528</v>
      </c>
      <c r="Q117" s="39">
        <v>2</v>
      </c>
      <c r="R117" s="39" t="s">
        <v>766</v>
      </c>
      <c r="S117" s="39" t="s">
        <v>765</v>
      </c>
      <c r="T117" s="39" t="s">
        <v>2527</v>
      </c>
      <c r="U117" s="39" t="s">
        <v>2499</v>
      </c>
      <c r="V117" s="39" t="s">
        <v>2476</v>
      </c>
      <c r="W117" s="39" t="s">
        <v>766</v>
      </c>
      <c r="X117" s="39" t="s">
        <v>766</v>
      </c>
      <c r="Y117" s="39" t="s">
        <v>774</v>
      </c>
    </row>
    <row r="118" spans="1:25" x14ac:dyDescent="0.2">
      <c r="A118" s="39" t="s">
        <v>2586</v>
      </c>
      <c r="B118" s="52" t="s">
        <v>997</v>
      </c>
      <c r="C118" s="52" t="s">
        <v>563</v>
      </c>
      <c r="D118" s="52">
        <v>2</v>
      </c>
      <c r="E118" s="39" t="s">
        <v>763</v>
      </c>
      <c r="F118" s="39" t="s">
        <v>788</v>
      </c>
      <c r="G118" s="90" t="s">
        <v>766</v>
      </c>
      <c r="H118" s="90" t="s">
        <v>774</v>
      </c>
      <c r="I118" s="90" t="s">
        <v>766</v>
      </c>
      <c r="J118" s="39" t="s">
        <v>789</v>
      </c>
      <c r="K118" s="90">
        <v>2</v>
      </c>
      <c r="L118" s="90">
        <v>2</v>
      </c>
      <c r="M118" s="90">
        <v>2</v>
      </c>
      <c r="N118" s="90">
        <v>16</v>
      </c>
      <c r="O118" s="52" t="s">
        <v>2553</v>
      </c>
      <c r="P118" s="52" t="s">
        <v>2553</v>
      </c>
      <c r="Q118" s="39">
        <v>2</v>
      </c>
      <c r="R118" s="39">
        <v>2</v>
      </c>
      <c r="S118" s="39">
        <v>2</v>
      </c>
      <c r="T118" s="39">
        <v>16</v>
      </c>
      <c r="U118" s="39" t="s">
        <v>2404</v>
      </c>
      <c r="V118" s="39" t="s">
        <v>2404</v>
      </c>
      <c r="W118" s="39" t="s">
        <v>766</v>
      </c>
      <c r="X118" s="39">
        <v>3</v>
      </c>
      <c r="Y118" s="39" t="s">
        <v>766</v>
      </c>
    </row>
    <row r="119" spans="1:25" x14ac:dyDescent="0.2">
      <c r="A119" s="39" t="s">
        <v>2587</v>
      </c>
      <c r="B119" s="52" t="s">
        <v>998</v>
      </c>
      <c r="C119" s="52" t="s">
        <v>563</v>
      </c>
      <c r="D119" s="52">
        <v>1</v>
      </c>
      <c r="E119" s="39" t="s">
        <v>828</v>
      </c>
      <c r="F119" s="39" t="s">
        <v>914</v>
      </c>
      <c r="G119" s="90" t="s">
        <v>766</v>
      </c>
      <c r="H119" s="90" t="s">
        <v>792</v>
      </c>
      <c r="I119" s="90" t="s">
        <v>793</v>
      </c>
      <c r="J119" s="39" t="s">
        <v>915</v>
      </c>
      <c r="K119" s="90">
        <v>1</v>
      </c>
      <c r="L119" s="90">
        <v>6</v>
      </c>
      <c r="M119" s="90">
        <v>0</v>
      </c>
      <c r="N119" s="90">
        <v>10</v>
      </c>
      <c r="O119" s="52" t="s">
        <v>2456</v>
      </c>
      <c r="P119" s="52" t="s">
        <v>2456</v>
      </c>
      <c r="Q119" s="39">
        <v>1</v>
      </c>
      <c r="R119" s="39">
        <v>6</v>
      </c>
      <c r="S119" s="39">
        <v>0</v>
      </c>
      <c r="T119" s="39">
        <v>10</v>
      </c>
      <c r="U119" s="39" t="s">
        <v>2406</v>
      </c>
      <c r="V119" s="39" t="s">
        <v>2406</v>
      </c>
      <c r="W119" s="39">
        <v>2</v>
      </c>
      <c r="X119" s="39" t="s">
        <v>792</v>
      </c>
      <c r="Y119" s="39" t="s">
        <v>793</v>
      </c>
    </row>
    <row r="120" spans="1:25" x14ac:dyDescent="0.2">
      <c r="A120" s="39" t="s">
        <v>2588</v>
      </c>
      <c r="B120" s="52" t="s">
        <v>999</v>
      </c>
      <c r="C120" s="52" t="s">
        <v>563</v>
      </c>
      <c r="D120" s="52">
        <v>1</v>
      </c>
      <c r="E120" s="39" t="s">
        <v>828</v>
      </c>
      <c r="F120" s="39" t="s">
        <v>791</v>
      </c>
      <c r="G120" s="90" t="s">
        <v>766</v>
      </c>
      <c r="H120" s="90" t="s">
        <v>792</v>
      </c>
      <c r="I120" s="90" t="s">
        <v>793</v>
      </c>
      <c r="J120" s="39" t="s">
        <v>794</v>
      </c>
      <c r="K120" s="90">
        <v>1</v>
      </c>
      <c r="L120" s="90">
        <v>6</v>
      </c>
      <c r="M120" s="90" t="s">
        <v>765</v>
      </c>
      <c r="N120" s="90">
        <v>10</v>
      </c>
      <c r="O120" s="52" t="s">
        <v>2522</v>
      </c>
      <c r="P120" s="52" t="s">
        <v>2522</v>
      </c>
      <c r="Q120" s="39">
        <v>1</v>
      </c>
      <c r="R120" s="39">
        <v>6</v>
      </c>
      <c r="S120" s="39" t="s">
        <v>765</v>
      </c>
      <c r="T120" s="39">
        <v>10</v>
      </c>
      <c r="U120" s="39" t="s">
        <v>2406</v>
      </c>
      <c r="V120" s="39" t="s">
        <v>2406</v>
      </c>
      <c r="W120" s="39" t="s">
        <v>766</v>
      </c>
      <c r="X120" s="39" t="s">
        <v>792</v>
      </c>
      <c r="Y120" s="39" t="s">
        <v>793</v>
      </c>
    </row>
    <row r="121" spans="1:25" x14ac:dyDescent="0.2">
      <c r="A121" s="39" t="s">
        <v>2589</v>
      </c>
      <c r="B121" s="52" t="s">
        <v>1000</v>
      </c>
      <c r="C121" s="52" t="s">
        <v>565</v>
      </c>
      <c r="D121" s="52">
        <v>1</v>
      </c>
      <c r="E121" s="39" t="s">
        <v>828</v>
      </c>
      <c r="F121" s="39" t="s">
        <v>764</v>
      </c>
      <c r="G121" s="90" t="s">
        <v>765</v>
      </c>
      <c r="H121" s="90" t="s">
        <v>766</v>
      </c>
      <c r="I121" s="90" t="s">
        <v>767</v>
      </c>
      <c r="J121" s="39" t="s">
        <v>768</v>
      </c>
      <c r="K121" s="90">
        <v>1</v>
      </c>
      <c r="L121" s="90">
        <v>5</v>
      </c>
      <c r="M121" s="90">
        <v>0</v>
      </c>
      <c r="N121" s="90">
        <v>5</v>
      </c>
      <c r="O121" s="52" t="s">
        <v>2454</v>
      </c>
      <c r="P121" s="52" t="s">
        <v>2454</v>
      </c>
      <c r="Q121" s="39">
        <v>1</v>
      </c>
      <c r="R121" s="39">
        <v>5</v>
      </c>
      <c r="S121" s="39">
        <v>0</v>
      </c>
      <c r="T121" s="39">
        <v>5</v>
      </c>
      <c r="U121" s="39" t="s">
        <v>2392</v>
      </c>
      <c r="V121" s="39" t="s">
        <v>2392</v>
      </c>
      <c r="W121" s="39">
        <v>1</v>
      </c>
      <c r="X121" s="39">
        <v>2</v>
      </c>
      <c r="Y121" s="39">
        <v>4</v>
      </c>
    </row>
    <row r="122" spans="1:25" x14ac:dyDescent="0.2">
      <c r="A122" s="39" t="s">
        <v>2590</v>
      </c>
      <c r="B122" s="52" t="s">
        <v>1001</v>
      </c>
      <c r="C122" s="52" t="s">
        <v>565</v>
      </c>
      <c r="D122" s="52">
        <v>1</v>
      </c>
      <c r="E122" s="39" t="s">
        <v>828</v>
      </c>
      <c r="F122" s="39" t="s">
        <v>770</v>
      </c>
      <c r="G122" s="90" t="s">
        <v>765</v>
      </c>
      <c r="H122" s="90" t="s">
        <v>766</v>
      </c>
      <c r="I122" s="90" t="s">
        <v>767</v>
      </c>
      <c r="J122" s="39" t="s">
        <v>771</v>
      </c>
      <c r="K122" s="90">
        <v>1</v>
      </c>
      <c r="L122" s="90">
        <v>6</v>
      </c>
      <c r="M122" s="90">
        <v>0</v>
      </c>
      <c r="N122" s="90">
        <v>10</v>
      </c>
      <c r="O122" s="52" t="s">
        <v>2456</v>
      </c>
      <c r="P122" s="52" t="s">
        <v>2456</v>
      </c>
      <c r="Q122" s="39">
        <v>1</v>
      </c>
      <c r="R122" s="39">
        <v>6</v>
      </c>
      <c r="S122" s="39">
        <v>0</v>
      </c>
      <c r="T122" s="39">
        <v>10</v>
      </c>
      <c r="U122" s="39" t="s">
        <v>2392</v>
      </c>
      <c r="V122" s="39" t="s">
        <v>2392</v>
      </c>
      <c r="W122" s="39">
        <v>1</v>
      </c>
      <c r="X122" s="39">
        <v>2</v>
      </c>
      <c r="Y122" s="39">
        <v>4</v>
      </c>
    </row>
    <row r="123" spans="1:25" x14ac:dyDescent="0.2">
      <c r="A123" s="39" t="s">
        <v>2591</v>
      </c>
      <c r="B123" s="52" t="s">
        <v>1002</v>
      </c>
      <c r="C123" s="52" t="s">
        <v>565</v>
      </c>
      <c r="D123" s="52">
        <v>6</v>
      </c>
      <c r="E123" s="39" t="s">
        <v>805</v>
      </c>
      <c r="F123" s="39" t="s">
        <v>1003</v>
      </c>
      <c r="G123" s="90" t="s">
        <v>765</v>
      </c>
      <c r="H123" s="90" t="s">
        <v>774</v>
      </c>
      <c r="I123" s="90" t="s">
        <v>766</v>
      </c>
      <c r="J123" s="39" t="s">
        <v>1004</v>
      </c>
      <c r="K123" s="90">
        <v>6</v>
      </c>
      <c r="L123" s="90">
        <v>3</v>
      </c>
      <c r="M123" s="90">
        <v>2</v>
      </c>
      <c r="N123" s="90">
        <v>16</v>
      </c>
      <c r="O123" s="52" t="s">
        <v>2429</v>
      </c>
      <c r="P123" s="52" t="s">
        <v>2429</v>
      </c>
      <c r="Q123" s="39">
        <v>6</v>
      </c>
      <c r="R123" s="39">
        <v>3</v>
      </c>
      <c r="S123" s="39">
        <v>2</v>
      </c>
      <c r="T123" s="39">
        <v>16</v>
      </c>
      <c r="U123" s="39" t="s">
        <v>2534</v>
      </c>
      <c r="V123" s="39" t="s">
        <v>2534</v>
      </c>
      <c r="W123" s="39">
        <v>1</v>
      </c>
      <c r="X123" s="39">
        <v>3</v>
      </c>
      <c r="Y123" s="39">
        <v>2</v>
      </c>
    </row>
    <row r="124" spans="1:25" x14ac:dyDescent="0.2">
      <c r="A124" s="39" t="s">
        <v>2592</v>
      </c>
      <c r="B124" s="52" t="s">
        <v>1005</v>
      </c>
      <c r="C124" s="52" t="s">
        <v>565</v>
      </c>
      <c r="D124" s="52">
        <v>5</v>
      </c>
      <c r="E124" s="39" t="s">
        <v>866</v>
      </c>
      <c r="F124" s="39" t="s">
        <v>784</v>
      </c>
      <c r="G124" s="90" t="s">
        <v>765</v>
      </c>
      <c r="H124" s="90" t="s">
        <v>785</v>
      </c>
      <c r="I124" s="90" t="s">
        <v>766</v>
      </c>
      <c r="J124" s="39" t="s">
        <v>786</v>
      </c>
      <c r="K124" s="90">
        <v>5</v>
      </c>
      <c r="L124" s="90">
        <v>3</v>
      </c>
      <c r="M124" s="90">
        <v>1</v>
      </c>
      <c r="N124" s="90">
        <v>16</v>
      </c>
      <c r="O124" s="52" t="s">
        <v>2485</v>
      </c>
      <c r="P124" s="52" t="s">
        <v>2485</v>
      </c>
      <c r="Q124" s="39">
        <v>5</v>
      </c>
      <c r="R124" s="39">
        <v>3</v>
      </c>
      <c r="S124" s="39">
        <v>1</v>
      </c>
      <c r="T124" s="39">
        <v>16</v>
      </c>
      <c r="U124" s="39" t="s">
        <v>2402</v>
      </c>
      <c r="V124" s="39" t="s">
        <v>2402</v>
      </c>
      <c r="W124" s="39">
        <v>1</v>
      </c>
      <c r="X124" s="39">
        <v>7</v>
      </c>
      <c r="Y124" s="39">
        <v>2</v>
      </c>
    </row>
    <row r="125" spans="1:25" x14ac:dyDescent="0.2">
      <c r="A125" s="39" t="s">
        <v>2593</v>
      </c>
      <c r="B125" s="52" t="s">
        <v>1006</v>
      </c>
      <c r="C125" s="52" t="s">
        <v>565</v>
      </c>
      <c r="D125" s="52">
        <v>2</v>
      </c>
      <c r="E125" s="39" t="s">
        <v>763</v>
      </c>
      <c r="F125" s="39" t="s">
        <v>871</v>
      </c>
      <c r="G125" s="90" t="s">
        <v>766</v>
      </c>
      <c r="H125" s="90" t="s">
        <v>765</v>
      </c>
      <c r="I125" s="90" t="s">
        <v>765</v>
      </c>
      <c r="J125" s="39" t="s">
        <v>872</v>
      </c>
      <c r="K125" s="90">
        <v>2</v>
      </c>
      <c r="L125" s="90">
        <v>3</v>
      </c>
      <c r="M125" s="90">
        <v>3</v>
      </c>
      <c r="N125" s="90">
        <v>11</v>
      </c>
      <c r="O125" s="52" t="s">
        <v>2487</v>
      </c>
      <c r="P125" s="52" t="s">
        <v>2487</v>
      </c>
      <c r="Q125" s="39">
        <v>2</v>
      </c>
      <c r="R125" s="39">
        <v>3</v>
      </c>
      <c r="S125" s="39">
        <v>3</v>
      </c>
      <c r="T125" s="39">
        <v>11</v>
      </c>
      <c r="U125" s="39" t="s">
        <v>2488</v>
      </c>
      <c r="V125" s="39" t="s">
        <v>2488</v>
      </c>
      <c r="W125" s="39">
        <v>2</v>
      </c>
      <c r="X125" s="39">
        <v>1</v>
      </c>
      <c r="Y125" s="39">
        <v>1</v>
      </c>
    </row>
    <row r="126" spans="1:25" x14ac:dyDescent="0.2">
      <c r="A126" s="39" t="s">
        <v>2594</v>
      </c>
      <c r="B126" s="52" t="s">
        <v>1007</v>
      </c>
      <c r="C126" s="52" t="s">
        <v>565</v>
      </c>
      <c r="D126" s="52">
        <v>2</v>
      </c>
      <c r="E126" s="39" t="s">
        <v>763</v>
      </c>
      <c r="F126" s="39" t="s">
        <v>936</v>
      </c>
      <c r="G126" s="90" t="s">
        <v>766</v>
      </c>
      <c r="H126" s="90" t="s">
        <v>765</v>
      </c>
      <c r="I126" s="90" t="s">
        <v>792</v>
      </c>
      <c r="J126" s="39" t="s">
        <v>937</v>
      </c>
      <c r="K126" s="90">
        <v>2</v>
      </c>
      <c r="L126" s="90">
        <v>3</v>
      </c>
      <c r="M126" s="90">
        <v>4</v>
      </c>
      <c r="N126" s="90">
        <v>15</v>
      </c>
      <c r="O126" s="52" t="s">
        <v>2490</v>
      </c>
      <c r="P126" s="52" t="s">
        <v>2490</v>
      </c>
      <c r="Q126" s="39">
        <v>2</v>
      </c>
      <c r="R126" s="39">
        <v>3</v>
      </c>
      <c r="S126" s="39">
        <v>4</v>
      </c>
      <c r="T126" s="39">
        <v>15</v>
      </c>
      <c r="U126" s="39" t="s">
        <v>2541</v>
      </c>
      <c r="V126" s="39" t="s">
        <v>2541</v>
      </c>
      <c r="W126" s="39">
        <v>2</v>
      </c>
      <c r="X126" s="39">
        <v>1</v>
      </c>
      <c r="Y126" s="39">
        <v>6</v>
      </c>
    </row>
    <row r="127" spans="1:25" x14ac:dyDescent="0.2">
      <c r="A127" s="39" t="s">
        <v>2595</v>
      </c>
      <c r="B127" s="52" t="s">
        <v>1008</v>
      </c>
      <c r="C127" s="52" t="s">
        <v>565</v>
      </c>
      <c r="D127" s="52">
        <v>2</v>
      </c>
      <c r="E127" s="39" t="s">
        <v>763</v>
      </c>
      <c r="F127" s="39" t="s">
        <v>1009</v>
      </c>
      <c r="G127" s="90" t="s">
        <v>766</v>
      </c>
      <c r="H127" s="90" t="s">
        <v>766</v>
      </c>
      <c r="I127" s="90" t="s">
        <v>765</v>
      </c>
      <c r="J127" s="39" t="s">
        <v>891</v>
      </c>
      <c r="K127" s="90">
        <v>2</v>
      </c>
      <c r="L127" s="90">
        <v>2</v>
      </c>
      <c r="M127" s="90">
        <v>1</v>
      </c>
      <c r="N127" s="90">
        <v>11</v>
      </c>
      <c r="O127" s="52" t="s">
        <v>2501</v>
      </c>
      <c r="P127" s="52" t="s">
        <v>2501</v>
      </c>
      <c r="Q127" s="39">
        <v>2</v>
      </c>
      <c r="R127" s="39">
        <v>2</v>
      </c>
      <c r="S127" s="39">
        <v>1</v>
      </c>
      <c r="T127" s="39">
        <v>11</v>
      </c>
      <c r="U127" s="39" t="s">
        <v>2468</v>
      </c>
      <c r="V127" s="39" t="s">
        <v>2468</v>
      </c>
      <c r="W127" s="39" t="s">
        <v>766</v>
      </c>
      <c r="X127" s="39" t="s">
        <v>766</v>
      </c>
      <c r="Y127" s="39" t="s">
        <v>765</v>
      </c>
    </row>
    <row r="128" spans="1:25" x14ac:dyDescent="0.2">
      <c r="A128" s="39" t="s">
        <v>2596</v>
      </c>
      <c r="B128" s="52" t="s">
        <v>1010</v>
      </c>
      <c r="C128" s="52" t="s">
        <v>565</v>
      </c>
      <c r="D128" s="52">
        <v>2</v>
      </c>
      <c r="E128" s="39" t="s">
        <v>763</v>
      </c>
      <c r="F128" s="39" t="s">
        <v>781</v>
      </c>
      <c r="G128" s="90" t="s">
        <v>766</v>
      </c>
      <c r="H128" s="90" t="s">
        <v>766</v>
      </c>
      <c r="I128" s="90" t="s">
        <v>765</v>
      </c>
      <c r="J128" s="39" t="s">
        <v>782</v>
      </c>
      <c r="K128" s="90">
        <v>2</v>
      </c>
      <c r="L128" s="90" t="s">
        <v>766</v>
      </c>
      <c r="M128" s="90" t="s">
        <v>765</v>
      </c>
      <c r="N128" s="90" t="s">
        <v>2527</v>
      </c>
      <c r="O128" s="52" t="s">
        <v>2528</v>
      </c>
      <c r="P128" s="52" t="s">
        <v>2528</v>
      </c>
      <c r="Q128" s="39">
        <v>2</v>
      </c>
      <c r="R128" s="39" t="s">
        <v>766</v>
      </c>
      <c r="S128" s="39" t="s">
        <v>765</v>
      </c>
      <c r="T128" s="39" t="s">
        <v>2527</v>
      </c>
      <c r="U128" s="39" t="s">
        <v>2468</v>
      </c>
      <c r="V128" s="39" t="s">
        <v>2476</v>
      </c>
      <c r="W128" s="39" t="s">
        <v>766</v>
      </c>
      <c r="X128" s="39" t="s">
        <v>766</v>
      </c>
      <c r="Y128" s="39" t="s">
        <v>774</v>
      </c>
    </row>
    <row r="129" spans="1:25" x14ac:dyDescent="0.2">
      <c r="A129" s="39" t="s">
        <v>2597</v>
      </c>
      <c r="B129" s="52" t="s">
        <v>1011</v>
      </c>
      <c r="C129" s="52" t="s">
        <v>565</v>
      </c>
      <c r="D129" s="52">
        <v>2</v>
      </c>
      <c r="E129" s="39" t="s">
        <v>763</v>
      </c>
      <c r="F129" s="39" t="s">
        <v>881</v>
      </c>
      <c r="G129" s="90" t="s">
        <v>766</v>
      </c>
      <c r="H129" s="90" t="s">
        <v>766</v>
      </c>
      <c r="I129" s="90" t="s">
        <v>765</v>
      </c>
      <c r="J129" s="39" t="s">
        <v>882</v>
      </c>
      <c r="K129" s="90">
        <v>2</v>
      </c>
      <c r="L129" s="90">
        <v>2</v>
      </c>
      <c r="M129" s="90">
        <v>2</v>
      </c>
      <c r="N129" s="90">
        <v>11</v>
      </c>
      <c r="O129" s="52" t="s">
        <v>2495</v>
      </c>
      <c r="P129" s="52" t="s">
        <v>2495</v>
      </c>
      <c r="Q129" s="39">
        <v>2</v>
      </c>
      <c r="R129" s="39">
        <v>2</v>
      </c>
      <c r="S129" s="39">
        <v>2</v>
      </c>
      <c r="T129" s="39">
        <v>11</v>
      </c>
      <c r="U129" s="39" t="s">
        <v>2468</v>
      </c>
      <c r="V129" s="39" t="s">
        <v>2468</v>
      </c>
      <c r="W129" s="39">
        <v>2</v>
      </c>
      <c r="X129" s="39">
        <v>2</v>
      </c>
      <c r="Y129" s="39">
        <v>1</v>
      </c>
    </row>
    <row r="130" spans="1:25" x14ac:dyDescent="0.2">
      <c r="A130" s="39" t="s">
        <v>2596</v>
      </c>
      <c r="B130" s="52" t="s">
        <v>1012</v>
      </c>
      <c r="C130" s="52" t="s">
        <v>565</v>
      </c>
      <c r="D130" s="52">
        <v>2</v>
      </c>
      <c r="E130" s="39" t="s">
        <v>763</v>
      </c>
      <c r="F130" s="39" t="s">
        <v>781</v>
      </c>
      <c r="G130" s="90" t="s">
        <v>766</v>
      </c>
      <c r="H130" s="90" t="s">
        <v>766</v>
      </c>
      <c r="I130" s="90" t="s">
        <v>774</v>
      </c>
      <c r="J130" s="39" t="s">
        <v>782</v>
      </c>
      <c r="K130" s="90">
        <v>2</v>
      </c>
      <c r="L130" s="90" t="s">
        <v>766</v>
      </c>
      <c r="M130" s="90" t="s">
        <v>765</v>
      </c>
      <c r="N130" s="90" t="s">
        <v>2527</v>
      </c>
      <c r="O130" s="52" t="s">
        <v>2528</v>
      </c>
      <c r="P130" s="52" t="s">
        <v>2528</v>
      </c>
      <c r="Q130" s="39">
        <v>2</v>
      </c>
      <c r="R130" s="39" t="s">
        <v>766</v>
      </c>
      <c r="S130" s="39" t="s">
        <v>765</v>
      </c>
      <c r="T130" s="39" t="s">
        <v>2527</v>
      </c>
      <c r="U130" s="39" t="s">
        <v>2476</v>
      </c>
      <c r="V130" s="39" t="s">
        <v>2476</v>
      </c>
      <c r="W130" s="39" t="s">
        <v>766</v>
      </c>
      <c r="X130" s="39" t="s">
        <v>766</v>
      </c>
      <c r="Y130" s="39" t="s">
        <v>774</v>
      </c>
    </row>
    <row r="131" spans="1:25" x14ac:dyDescent="0.2">
      <c r="A131" s="39" t="s">
        <v>2598</v>
      </c>
      <c r="B131" s="52" t="s">
        <v>1013</v>
      </c>
      <c r="C131" s="52" t="s">
        <v>565</v>
      </c>
      <c r="D131" s="52">
        <v>2</v>
      </c>
      <c r="E131" s="39" t="s">
        <v>763</v>
      </c>
      <c r="F131" s="39" t="s">
        <v>885</v>
      </c>
      <c r="G131" s="90" t="s">
        <v>766</v>
      </c>
      <c r="H131" s="90" t="s">
        <v>766</v>
      </c>
      <c r="I131" s="90" t="s">
        <v>774</v>
      </c>
      <c r="J131" s="39" t="s">
        <v>886</v>
      </c>
      <c r="K131" s="90">
        <v>2</v>
      </c>
      <c r="L131" s="90">
        <v>3</v>
      </c>
      <c r="M131" s="90">
        <v>2</v>
      </c>
      <c r="N131" s="90">
        <v>6</v>
      </c>
      <c r="O131" s="52" t="s">
        <v>2497</v>
      </c>
      <c r="P131" s="52" t="s">
        <v>2497</v>
      </c>
      <c r="Q131" s="39">
        <v>2</v>
      </c>
      <c r="R131" s="39">
        <v>3</v>
      </c>
      <c r="S131" s="39">
        <v>2</v>
      </c>
      <c r="T131" s="39">
        <v>6</v>
      </c>
      <c r="U131" s="39" t="s">
        <v>2476</v>
      </c>
      <c r="V131" s="39" t="s">
        <v>2476</v>
      </c>
      <c r="W131" s="39" t="s">
        <v>766</v>
      </c>
      <c r="X131" s="39">
        <v>2</v>
      </c>
      <c r="Y131" s="39" t="s">
        <v>774</v>
      </c>
    </row>
    <row r="132" spans="1:25" x14ac:dyDescent="0.2">
      <c r="A132" s="39" t="s">
        <v>2596</v>
      </c>
      <c r="B132" s="52" t="s">
        <v>1014</v>
      </c>
      <c r="C132" s="52" t="s">
        <v>565</v>
      </c>
      <c r="D132" s="52">
        <v>2</v>
      </c>
      <c r="E132" s="39" t="s">
        <v>763</v>
      </c>
      <c r="F132" s="39" t="s">
        <v>781</v>
      </c>
      <c r="G132" s="90" t="s">
        <v>766</v>
      </c>
      <c r="H132" s="90" t="s">
        <v>766</v>
      </c>
      <c r="I132" s="90" t="s">
        <v>767</v>
      </c>
      <c r="J132" s="39" t="s">
        <v>782</v>
      </c>
      <c r="K132" s="90">
        <v>2</v>
      </c>
      <c r="L132" s="90" t="s">
        <v>766</v>
      </c>
      <c r="M132" s="90" t="s">
        <v>765</v>
      </c>
      <c r="N132" s="90" t="s">
        <v>2527</v>
      </c>
      <c r="O132" s="52" t="s">
        <v>2528</v>
      </c>
      <c r="P132" s="52" t="s">
        <v>2528</v>
      </c>
      <c r="Q132" s="39">
        <v>2</v>
      </c>
      <c r="R132" s="39" t="s">
        <v>766</v>
      </c>
      <c r="S132" s="39" t="s">
        <v>765</v>
      </c>
      <c r="T132" s="39" t="s">
        <v>2527</v>
      </c>
      <c r="U132" s="39" t="s">
        <v>2498</v>
      </c>
      <c r="V132" s="39" t="s">
        <v>2476</v>
      </c>
      <c r="W132" s="39" t="s">
        <v>766</v>
      </c>
      <c r="X132" s="39" t="s">
        <v>766</v>
      </c>
      <c r="Y132" s="39" t="s">
        <v>774</v>
      </c>
    </row>
    <row r="133" spans="1:25" x14ac:dyDescent="0.2">
      <c r="A133" s="39" t="s">
        <v>2596</v>
      </c>
      <c r="B133" s="52" t="s">
        <v>1015</v>
      </c>
      <c r="C133" s="52" t="s">
        <v>565</v>
      </c>
      <c r="D133" s="52">
        <v>2</v>
      </c>
      <c r="E133" s="39" t="s">
        <v>763</v>
      </c>
      <c r="F133" s="39" t="s">
        <v>781</v>
      </c>
      <c r="G133" s="90" t="s">
        <v>766</v>
      </c>
      <c r="H133" s="90" t="s">
        <v>766</v>
      </c>
      <c r="I133" s="90" t="s">
        <v>814</v>
      </c>
      <c r="J133" s="39" t="s">
        <v>782</v>
      </c>
      <c r="K133" s="90">
        <v>2</v>
      </c>
      <c r="L133" s="90" t="s">
        <v>766</v>
      </c>
      <c r="M133" s="90" t="s">
        <v>765</v>
      </c>
      <c r="N133" s="90" t="s">
        <v>2527</v>
      </c>
      <c r="O133" s="52" t="s">
        <v>2528</v>
      </c>
      <c r="P133" s="52" t="s">
        <v>2528</v>
      </c>
      <c r="Q133" s="39">
        <v>2</v>
      </c>
      <c r="R133" s="39" t="s">
        <v>766</v>
      </c>
      <c r="S133" s="39" t="s">
        <v>765</v>
      </c>
      <c r="T133" s="39" t="s">
        <v>2527</v>
      </c>
      <c r="U133" s="39" t="s">
        <v>2499</v>
      </c>
      <c r="V133" s="39" t="s">
        <v>2476</v>
      </c>
      <c r="W133" s="39" t="s">
        <v>766</v>
      </c>
      <c r="X133" s="39" t="s">
        <v>766</v>
      </c>
      <c r="Y133" s="39" t="s">
        <v>774</v>
      </c>
    </row>
    <row r="134" spans="1:25" x14ac:dyDescent="0.2">
      <c r="A134" s="39" t="s">
        <v>2599</v>
      </c>
      <c r="B134" s="52" t="s">
        <v>1016</v>
      </c>
      <c r="C134" s="52" t="s">
        <v>565</v>
      </c>
      <c r="D134" s="52">
        <v>1</v>
      </c>
      <c r="E134" s="39" t="s">
        <v>828</v>
      </c>
      <c r="F134" s="39" t="s">
        <v>899</v>
      </c>
      <c r="G134" s="90" t="s">
        <v>766</v>
      </c>
      <c r="H134" s="90" t="s">
        <v>774</v>
      </c>
      <c r="I134" s="90" t="s">
        <v>814</v>
      </c>
      <c r="J134" s="39" t="s">
        <v>900</v>
      </c>
      <c r="K134" s="90">
        <v>1</v>
      </c>
      <c r="L134" s="90">
        <v>2</v>
      </c>
      <c r="M134" s="90">
        <v>4</v>
      </c>
      <c r="N134" s="90">
        <v>3</v>
      </c>
      <c r="O134" s="52" t="s">
        <v>2507</v>
      </c>
      <c r="P134" s="52" t="s">
        <v>2507</v>
      </c>
      <c r="Q134" s="39">
        <v>1</v>
      </c>
      <c r="R134" s="39">
        <v>2</v>
      </c>
      <c r="S134" s="39">
        <v>4</v>
      </c>
      <c r="T134" s="39">
        <v>3</v>
      </c>
      <c r="U134" s="39" t="s">
        <v>2508</v>
      </c>
      <c r="V134" s="39" t="s">
        <v>2508</v>
      </c>
      <c r="W134" s="39">
        <v>2</v>
      </c>
      <c r="X134" s="39">
        <v>3</v>
      </c>
      <c r="Y134" s="39">
        <v>5</v>
      </c>
    </row>
    <row r="135" spans="1:25" x14ac:dyDescent="0.2">
      <c r="A135" s="39" t="s">
        <v>2600</v>
      </c>
      <c r="B135" s="52" t="s">
        <v>1017</v>
      </c>
      <c r="C135" s="52" t="s">
        <v>565</v>
      </c>
      <c r="D135" s="52">
        <v>1</v>
      </c>
      <c r="E135" s="39" t="s">
        <v>828</v>
      </c>
      <c r="F135" s="39" t="s">
        <v>1018</v>
      </c>
      <c r="G135" s="90" t="s">
        <v>766</v>
      </c>
      <c r="H135" s="90" t="s">
        <v>767</v>
      </c>
      <c r="I135" s="90" t="s">
        <v>765</v>
      </c>
      <c r="J135" s="39" t="s">
        <v>958</v>
      </c>
      <c r="K135" s="90">
        <v>1</v>
      </c>
      <c r="L135" s="90">
        <v>3</v>
      </c>
      <c r="M135" s="90">
        <v>1</v>
      </c>
      <c r="N135" s="90">
        <v>11</v>
      </c>
      <c r="O135" s="52" t="s">
        <v>2601</v>
      </c>
      <c r="P135" s="52" t="s">
        <v>2601</v>
      </c>
      <c r="Q135" s="39">
        <v>1</v>
      </c>
      <c r="R135" s="39">
        <v>3</v>
      </c>
      <c r="S135" s="39">
        <v>1</v>
      </c>
      <c r="T135" s="39">
        <v>11</v>
      </c>
      <c r="U135" s="39" t="s">
        <v>2511</v>
      </c>
      <c r="V135" s="39" t="s">
        <v>2511</v>
      </c>
      <c r="W135" s="39">
        <v>2</v>
      </c>
      <c r="X135" s="39">
        <v>4</v>
      </c>
      <c r="Y135" s="39">
        <v>1</v>
      </c>
    </row>
    <row r="136" spans="1:25" x14ac:dyDescent="0.2">
      <c r="A136" s="39" t="s">
        <v>2602</v>
      </c>
      <c r="B136" s="52" t="s">
        <v>1019</v>
      </c>
      <c r="C136" s="52" t="s">
        <v>565</v>
      </c>
      <c r="D136" s="52">
        <v>4</v>
      </c>
      <c r="E136" s="39" t="s">
        <v>905</v>
      </c>
      <c r="F136" s="39" t="s">
        <v>906</v>
      </c>
      <c r="G136" s="90" t="s">
        <v>766</v>
      </c>
      <c r="H136" s="90" t="s">
        <v>767</v>
      </c>
      <c r="I136" s="90" t="s">
        <v>766</v>
      </c>
      <c r="J136" s="39" t="s">
        <v>907</v>
      </c>
      <c r="K136" s="90">
        <v>4</v>
      </c>
      <c r="L136" s="90">
        <v>4</v>
      </c>
      <c r="M136" s="90">
        <v>0</v>
      </c>
      <c r="N136" s="90">
        <v>4</v>
      </c>
      <c r="O136" s="52" t="s">
        <v>2513</v>
      </c>
      <c r="P136" s="52" t="s">
        <v>2513</v>
      </c>
      <c r="Q136" s="39">
        <v>4</v>
      </c>
      <c r="R136" s="39">
        <v>4</v>
      </c>
      <c r="S136" s="39">
        <v>0</v>
      </c>
      <c r="T136" s="39">
        <v>4</v>
      </c>
      <c r="U136" s="39" t="s">
        <v>2514</v>
      </c>
      <c r="V136" s="39" t="s">
        <v>2514</v>
      </c>
      <c r="W136" s="39">
        <v>2</v>
      </c>
      <c r="X136" s="39">
        <v>4</v>
      </c>
      <c r="Y136" s="39">
        <v>2</v>
      </c>
    </row>
    <row r="137" spans="1:25" x14ac:dyDescent="0.2">
      <c r="A137" s="39" t="s">
        <v>2603</v>
      </c>
      <c r="B137" s="52" t="s">
        <v>1020</v>
      </c>
      <c r="C137" s="52" t="s">
        <v>565</v>
      </c>
      <c r="D137" s="52">
        <v>2</v>
      </c>
      <c r="E137" s="39" t="s">
        <v>763</v>
      </c>
      <c r="F137" s="39" t="s">
        <v>788</v>
      </c>
      <c r="G137" s="90" t="s">
        <v>766</v>
      </c>
      <c r="H137" s="90" t="s">
        <v>792</v>
      </c>
      <c r="I137" s="90" t="s">
        <v>774</v>
      </c>
      <c r="J137" s="39" t="s">
        <v>789</v>
      </c>
      <c r="K137" s="90">
        <v>2</v>
      </c>
      <c r="L137" s="90">
        <v>2</v>
      </c>
      <c r="M137" s="90">
        <v>2</v>
      </c>
      <c r="N137" s="90">
        <v>16</v>
      </c>
      <c r="O137" s="52" t="s">
        <v>2553</v>
      </c>
      <c r="P137" s="52" t="s">
        <v>2553</v>
      </c>
      <c r="Q137" s="39">
        <v>2</v>
      </c>
      <c r="R137" s="39">
        <v>2</v>
      </c>
      <c r="S137" s="39">
        <v>2</v>
      </c>
      <c r="T137" s="39">
        <v>16</v>
      </c>
      <c r="U137" s="39" t="s">
        <v>2563</v>
      </c>
      <c r="V137" s="39" t="s">
        <v>2563</v>
      </c>
      <c r="W137" s="39" t="s">
        <v>766</v>
      </c>
      <c r="X137" s="39" t="s">
        <v>792</v>
      </c>
      <c r="Y137" s="39" t="s">
        <v>774</v>
      </c>
    </row>
    <row r="138" spans="1:25" x14ac:dyDescent="0.2">
      <c r="A138" s="39" t="s">
        <v>2604</v>
      </c>
      <c r="B138" s="52" t="s">
        <v>1021</v>
      </c>
      <c r="C138" s="52" t="s">
        <v>565</v>
      </c>
      <c r="D138" s="52">
        <v>1</v>
      </c>
      <c r="E138" s="39" t="s">
        <v>828</v>
      </c>
      <c r="F138" s="39" t="s">
        <v>1022</v>
      </c>
      <c r="G138" s="90" t="s">
        <v>766</v>
      </c>
      <c r="H138" s="90" t="s">
        <v>792</v>
      </c>
      <c r="I138" s="90" t="s">
        <v>793</v>
      </c>
      <c r="J138" s="39" t="s">
        <v>1023</v>
      </c>
      <c r="K138" s="90">
        <v>1</v>
      </c>
      <c r="L138" s="90">
        <v>6</v>
      </c>
      <c r="M138" s="90">
        <v>1</v>
      </c>
      <c r="N138" s="90">
        <v>10</v>
      </c>
      <c r="O138" s="52" t="s">
        <v>2522</v>
      </c>
      <c r="P138" s="52" t="s">
        <v>2522</v>
      </c>
      <c r="Q138" s="39">
        <v>1</v>
      </c>
      <c r="R138" s="39">
        <v>6</v>
      </c>
      <c r="S138" s="39">
        <v>1</v>
      </c>
      <c r="T138" s="39">
        <v>10</v>
      </c>
      <c r="U138" s="39" t="s">
        <v>2406</v>
      </c>
      <c r="V138" s="39" t="s">
        <v>2406</v>
      </c>
      <c r="W138" s="39">
        <v>2</v>
      </c>
      <c r="X138" s="39">
        <v>6</v>
      </c>
      <c r="Y138" s="39">
        <v>8</v>
      </c>
    </row>
    <row r="139" spans="1:25" x14ac:dyDescent="0.2">
      <c r="A139" s="39" t="s">
        <v>2605</v>
      </c>
      <c r="B139" s="52" t="s">
        <v>1024</v>
      </c>
      <c r="C139" s="52" t="s">
        <v>565</v>
      </c>
      <c r="D139" s="52">
        <v>1</v>
      </c>
      <c r="E139" s="39" t="s">
        <v>828</v>
      </c>
      <c r="F139" s="39" t="s">
        <v>914</v>
      </c>
      <c r="G139" s="90" t="s">
        <v>766</v>
      </c>
      <c r="H139" s="90" t="s">
        <v>792</v>
      </c>
      <c r="I139" s="90" t="s">
        <v>793</v>
      </c>
      <c r="J139" s="39" t="s">
        <v>915</v>
      </c>
      <c r="K139" s="90">
        <v>1</v>
      </c>
      <c r="L139" s="90">
        <v>6</v>
      </c>
      <c r="M139" s="90">
        <v>0</v>
      </c>
      <c r="N139" s="90">
        <v>10</v>
      </c>
      <c r="O139" s="52" t="s">
        <v>2456</v>
      </c>
      <c r="P139" s="52" t="s">
        <v>2456</v>
      </c>
      <c r="Q139" s="39">
        <v>1</v>
      </c>
      <c r="R139" s="39">
        <v>6</v>
      </c>
      <c r="S139" s="39">
        <v>0</v>
      </c>
      <c r="T139" s="39">
        <v>10</v>
      </c>
      <c r="U139" s="39" t="s">
        <v>2406</v>
      </c>
      <c r="V139" s="39" t="s">
        <v>2406</v>
      </c>
      <c r="W139" s="39">
        <v>2</v>
      </c>
      <c r="X139" s="39">
        <v>6</v>
      </c>
      <c r="Y139" s="39">
        <v>8</v>
      </c>
    </row>
    <row r="140" spans="1:25" x14ac:dyDescent="0.2">
      <c r="A140" s="39" t="s">
        <v>2606</v>
      </c>
      <c r="B140" s="52" t="s">
        <v>1025</v>
      </c>
      <c r="C140" s="52" t="s">
        <v>567</v>
      </c>
      <c r="D140" s="52">
        <v>1</v>
      </c>
      <c r="E140" s="39" t="s">
        <v>828</v>
      </c>
      <c r="F140" s="39" t="s">
        <v>764</v>
      </c>
      <c r="G140" s="90" t="s">
        <v>765</v>
      </c>
      <c r="H140" s="90" t="s">
        <v>766</v>
      </c>
      <c r="I140" s="90" t="s">
        <v>767</v>
      </c>
      <c r="J140" s="39" t="s">
        <v>768</v>
      </c>
      <c r="K140" s="90">
        <v>1</v>
      </c>
      <c r="L140" s="90">
        <v>5</v>
      </c>
      <c r="M140" s="90">
        <v>0</v>
      </c>
      <c r="N140" s="90">
        <v>5</v>
      </c>
      <c r="O140" s="52" t="s">
        <v>2454</v>
      </c>
      <c r="P140" s="52" t="s">
        <v>2454</v>
      </c>
      <c r="Q140" s="39">
        <v>1</v>
      </c>
      <c r="R140" s="39">
        <v>5</v>
      </c>
      <c r="S140" s="39">
        <v>0</v>
      </c>
      <c r="T140" s="39">
        <v>5</v>
      </c>
      <c r="U140" s="39" t="s">
        <v>2392</v>
      </c>
      <c r="V140" s="39" t="s">
        <v>2392</v>
      </c>
      <c r="W140" s="39">
        <v>1</v>
      </c>
      <c r="X140" s="39">
        <v>2</v>
      </c>
      <c r="Y140" s="39">
        <v>4</v>
      </c>
    </row>
    <row r="141" spans="1:25" x14ac:dyDescent="0.2">
      <c r="A141" s="39" t="s">
        <v>2607</v>
      </c>
      <c r="B141" s="52" t="s">
        <v>1026</v>
      </c>
      <c r="C141" s="52" t="s">
        <v>567</v>
      </c>
      <c r="D141" s="52">
        <v>1</v>
      </c>
      <c r="E141" s="39" t="s">
        <v>828</v>
      </c>
      <c r="F141" s="39" t="s">
        <v>770</v>
      </c>
      <c r="G141" s="90" t="s">
        <v>765</v>
      </c>
      <c r="H141" s="90" t="s">
        <v>766</v>
      </c>
      <c r="I141" s="90" t="s">
        <v>767</v>
      </c>
      <c r="J141" s="39" t="s">
        <v>771</v>
      </c>
      <c r="K141" s="90">
        <v>1</v>
      </c>
      <c r="L141" s="90">
        <v>6</v>
      </c>
      <c r="M141" s="90">
        <v>0</v>
      </c>
      <c r="N141" s="90">
        <v>10</v>
      </c>
      <c r="O141" s="52" t="s">
        <v>2456</v>
      </c>
      <c r="P141" s="52" t="s">
        <v>2456</v>
      </c>
      <c r="Q141" s="39">
        <v>1</v>
      </c>
      <c r="R141" s="39">
        <v>6</v>
      </c>
      <c r="S141" s="39">
        <v>0</v>
      </c>
      <c r="T141" s="39">
        <v>10</v>
      </c>
      <c r="U141" s="39" t="s">
        <v>2392</v>
      </c>
      <c r="V141" s="39" t="s">
        <v>2392</v>
      </c>
      <c r="W141" s="39">
        <v>1</v>
      </c>
      <c r="X141" s="39">
        <v>2</v>
      </c>
      <c r="Y141" s="39">
        <v>4</v>
      </c>
    </row>
    <row r="142" spans="1:25" x14ac:dyDescent="0.2">
      <c r="A142" s="39" t="s">
        <v>2608</v>
      </c>
      <c r="B142" s="52" t="s">
        <v>1027</v>
      </c>
      <c r="C142" s="52" t="s">
        <v>567</v>
      </c>
      <c r="D142" s="52">
        <v>6</v>
      </c>
      <c r="E142" s="39" t="s">
        <v>805</v>
      </c>
      <c r="F142" s="39" t="s">
        <v>930</v>
      </c>
      <c r="G142" s="90" t="s">
        <v>765</v>
      </c>
      <c r="H142" s="90" t="s">
        <v>774</v>
      </c>
      <c r="I142" s="90" t="s">
        <v>814</v>
      </c>
      <c r="J142" s="39" t="s">
        <v>931</v>
      </c>
      <c r="K142" s="90">
        <v>6</v>
      </c>
      <c r="L142" s="90">
        <v>3</v>
      </c>
      <c r="M142" s="90">
        <v>2</v>
      </c>
      <c r="N142" s="90">
        <v>16</v>
      </c>
      <c r="O142" s="52" t="s">
        <v>2429</v>
      </c>
      <c r="P142" s="52" t="s">
        <v>2429</v>
      </c>
      <c r="Q142" s="39">
        <v>6</v>
      </c>
      <c r="R142" s="39">
        <v>3</v>
      </c>
      <c r="S142" s="39">
        <v>2</v>
      </c>
      <c r="T142" s="39">
        <v>16</v>
      </c>
      <c r="U142" s="39" t="s">
        <v>2536</v>
      </c>
      <c r="V142" s="39" t="s">
        <v>2536</v>
      </c>
      <c r="W142" s="39">
        <v>1</v>
      </c>
      <c r="X142" s="39">
        <v>3</v>
      </c>
      <c r="Y142" s="39">
        <v>5</v>
      </c>
    </row>
    <row r="143" spans="1:25" x14ac:dyDescent="0.2">
      <c r="A143" s="39" t="s">
        <v>2609</v>
      </c>
      <c r="B143" s="52" t="s">
        <v>1028</v>
      </c>
      <c r="C143" s="52" t="s">
        <v>567</v>
      </c>
      <c r="D143" s="52">
        <v>5</v>
      </c>
      <c r="E143" s="39" t="s">
        <v>866</v>
      </c>
      <c r="F143" s="39" t="s">
        <v>867</v>
      </c>
      <c r="G143" s="90" t="s">
        <v>765</v>
      </c>
      <c r="H143" s="90" t="s">
        <v>785</v>
      </c>
      <c r="I143" s="90" t="s">
        <v>765</v>
      </c>
      <c r="J143" s="39" t="s">
        <v>868</v>
      </c>
      <c r="K143" s="90">
        <v>5</v>
      </c>
      <c r="L143" s="90">
        <v>1</v>
      </c>
      <c r="M143" s="90">
        <v>11</v>
      </c>
      <c r="N143" s="90">
        <v>16</v>
      </c>
      <c r="O143" s="52" t="s">
        <v>2482</v>
      </c>
      <c r="P143" s="52" t="s">
        <v>2482</v>
      </c>
      <c r="Q143" s="39">
        <v>5</v>
      </c>
      <c r="R143" s="39">
        <v>1</v>
      </c>
      <c r="S143" s="39">
        <v>11</v>
      </c>
      <c r="T143" s="39">
        <v>16</v>
      </c>
      <c r="U143" s="39" t="s">
        <v>2483</v>
      </c>
      <c r="V143" s="39" t="s">
        <v>2483</v>
      </c>
      <c r="W143" s="39">
        <v>1</v>
      </c>
      <c r="X143" s="39">
        <v>7</v>
      </c>
      <c r="Y143" s="39">
        <v>1</v>
      </c>
    </row>
    <row r="144" spans="1:25" x14ac:dyDescent="0.2">
      <c r="A144" s="39" t="s">
        <v>2610</v>
      </c>
      <c r="B144" s="52" t="s">
        <v>1029</v>
      </c>
      <c r="C144" s="52" t="s">
        <v>567</v>
      </c>
      <c r="D144" s="52">
        <v>5</v>
      </c>
      <c r="E144" s="39" t="s">
        <v>866</v>
      </c>
      <c r="F144" s="39" t="s">
        <v>784</v>
      </c>
      <c r="G144" s="90" t="s">
        <v>765</v>
      </c>
      <c r="H144" s="90" t="s">
        <v>785</v>
      </c>
      <c r="I144" s="90" t="s">
        <v>766</v>
      </c>
      <c r="J144" s="39" t="s">
        <v>786</v>
      </c>
      <c r="K144" s="90">
        <v>5</v>
      </c>
      <c r="L144" s="90">
        <v>3</v>
      </c>
      <c r="M144" s="90">
        <v>1</v>
      </c>
      <c r="N144" s="90">
        <v>16</v>
      </c>
      <c r="O144" s="52" t="s">
        <v>2485</v>
      </c>
      <c r="P144" s="52" t="s">
        <v>2485</v>
      </c>
      <c r="Q144" s="39">
        <v>5</v>
      </c>
      <c r="R144" s="39">
        <v>3</v>
      </c>
      <c r="S144" s="39">
        <v>1</v>
      </c>
      <c r="T144" s="39">
        <v>16</v>
      </c>
      <c r="U144" s="39" t="s">
        <v>2402</v>
      </c>
      <c r="V144" s="39" t="s">
        <v>2402</v>
      </c>
      <c r="W144" s="39">
        <v>1</v>
      </c>
      <c r="X144" s="39">
        <v>7</v>
      </c>
      <c r="Y144" s="39">
        <v>2</v>
      </c>
    </row>
    <row r="145" spans="1:25" x14ac:dyDescent="0.2">
      <c r="A145" s="39" t="s">
        <v>2611</v>
      </c>
      <c r="B145" s="52" t="s">
        <v>1030</v>
      </c>
      <c r="C145" s="52" t="s">
        <v>567</v>
      </c>
      <c r="D145" s="52">
        <v>2</v>
      </c>
      <c r="E145" s="39" t="s">
        <v>763</v>
      </c>
      <c r="F145" s="39" t="s">
        <v>781</v>
      </c>
      <c r="G145" s="90" t="s">
        <v>766</v>
      </c>
      <c r="H145" s="90" t="s">
        <v>766</v>
      </c>
      <c r="I145" s="90" t="s">
        <v>765</v>
      </c>
      <c r="J145" s="39" t="s">
        <v>782</v>
      </c>
      <c r="K145" s="90">
        <v>2</v>
      </c>
      <c r="L145" s="90" t="s">
        <v>766</v>
      </c>
      <c r="M145" s="90" t="s">
        <v>765</v>
      </c>
      <c r="N145" s="90" t="s">
        <v>2527</v>
      </c>
      <c r="O145" s="52" t="s">
        <v>2528</v>
      </c>
      <c r="P145" s="52" t="s">
        <v>2528</v>
      </c>
      <c r="Q145" s="39">
        <v>2</v>
      </c>
      <c r="R145" s="39" t="s">
        <v>766</v>
      </c>
      <c r="S145" s="39" t="s">
        <v>765</v>
      </c>
      <c r="T145" s="39" t="s">
        <v>2527</v>
      </c>
      <c r="U145" s="39" t="s">
        <v>2468</v>
      </c>
      <c r="V145" s="39" t="s">
        <v>2476</v>
      </c>
      <c r="W145" s="39" t="s">
        <v>766</v>
      </c>
      <c r="X145" s="39" t="s">
        <v>766</v>
      </c>
      <c r="Y145" s="39" t="s">
        <v>774</v>
      </c>
    </row>
    <row r="146" spans="1:25" x14ac:dyDescent="0.2">
      <c r="A146" s="39" t="s">
        <v>2612</v>
      </c>
      <c r="B146" s="52" t="s">
        <v>1031</v>
      </c>
      <c r="C146" s="52" t="s">
        <v>567</v>
      </c>
      <c r="D146" s="52">
        <v>2</v>
      </c>
      <c r="E146" s="39" t="s">
        <v>763</v>
      </c>
      <c r="F146" s="39" t="s">
        <v>881</v>
      </c>
      <c r="G146" s="90" t="s">
        <v>766</v>
      </c>
      <c r="H146" s="90" t="s">
        <v>766</v>
      </c>
      <c r="I146" s="90" t="s">
        <v>765</v>
      </c>
      <c r="J146" s="39" t="s">
        <v>882</v>
      </c>
      <c r="K146" s="90">
        <v>2</v>
      </c>
      <c r="L146" s="90">
        <v>2</v>
      </c>
      <c r="M146" s="90">
        <v>2</v>
      </c>
      <c r="N146" s="90">
        <v>11</v>
      </c>
      <c r="O146" s="52" t="s">
        <v>2495</v>
      </c>
      <c r="P146" s="52" t="s">
        <v>2495</v>
      </c>
      <c r="Q146" s="39">
        <v>2</v>
      </c>
      <c r="R146" s="39">
        <v>2</v>
      </c>
      <c r="S146" s="39">
        <v>2</v>
      </c>
      <c r="T146" s="39">
        <v>11</v>
      </c>
      <c r="U146" s="39" t="s">
        <v>2468</v>
      </c>
      <c r="V146" s="39" t="s">
        <v>2468</v>
      </c>
      <c r="W146" s="39">
        <v>2</v>
      </c>
      <c r="X146" s="39">
        <v>2</v>
      </c>
      <c r="Y146" s="39">
        <v>1</v>
      </c>
    </row>
    <row r="147" spans="1:25" x14ac:dyDescent="0.2">
      <c r="A147" s="39" t="s">
        <v>2611</v>
      </c>
      <c r="B147" s="52" t="s">
        <v>1032</v>
      </c>
      <c r="C147" s="52" t="s">
        <v>567</v>
      </c>
      <c r="D147" s="52">
        <v>2</v>
      </c>
      <c r="E147" s="39" t="s">
        <v>763</v>
      </c>
      <c r="F147" s="39" t="s">
        <v>781</v>
      </c>
      <c r="G147" s="90" t="s">
        <v>766</v>
      </c>
      <c r="H147" s="90" t="s">
        <v>766</v>
      </c>
      <c r="I147" s="90" t="s">
        <v>774</v>
      </c>
      <c r="J147" s="39" t="s">
        <v>782</v>
      </c>
      <c r="K147" s="90">
        <v>2</v>
      </c>
      <c r="L147" s="90" t="s">
        <v>766</v>
      </c>
      <c r="M147" s="90" t="s">
        <v>765</v>
      </c>
      <c r="N147" s="90" t="s">
        <v>2527</v>
      </c>
      <c r="O147" s="52" t="s">
        <v>2528</v>
      </c>
      <c r="P147" s="52" t="s">
        <v>2528</v>
      </c>
      <c r="Q147" s="39">
        <v>2</v>
      </c>
      <c r="R147" s="39" t="s">
        <v>766</v>
      </c>
      <c r="S147" s="39" t="s">
        <v>765</v>
      </c>
      <c r="T147" s="39" t="s">
        <v>2527</v>
      </c>
      <c r="U147" s="39" t="s">
        <v>2476</v>
      </c>
      <c r="V147" s="39" t="s">
        <v>2476</v>
      </c>
      <c r="W147" s="39" t="s">
        <v>766</v>
      </c>
      <c r="X147" s="39" t="s">
        <v>766</v>
      </c>
      <c r="Y147" s="39" t="s">
        <v>774</v>
      </c>
    </row>
    <row r="148" spans="1:25" x14ac:dyDescent="0.2">
      <c r="A148" s="39" t="s">
        <v>2613</v>
      </c>
      <c r="B148" s="52" t="s">
        <v>1033</v>
      </c>
      <c r="C148" s="52" t="s">
        <v>567</v>
      </c>
      <c r="D148" s="52">
        <v>2</v>
      </c>
      <c r="E148" s="39" t="s">
        <v>763</v>
      </c>
      <c r="F148" s="39" t="s">
        <v>885</v>
      </c>
      <c r="G148" s="90" t="s">
        <v>766</v>
      </c>
      <c r="H148" s="90" t="s">
        <v>766</v>
      </c>
      <c r="I148" s="90" t="s">
        <v>774</v>
      </c>
      <c r="J148" s="39" t="s">
        <v>886</v>
      </c>
      <c r="K148" s="90">
        <v>2</v>
      </c>
      <c r="L148" s="90">
        <v>3</v>
      </c>
      <c r="M148" s="90">
        <v>2</v>
      </c>
      <c r="N148" s="90">
        <v>6</v>
      </c>
      <c r="O148" s="52" t="s">
        <v>2497</v>
      </c>
      <c r="P148" s="52" t="s">
        <v>2497</v>
      </c>
      <c r="Q148" s="39">
        <v>2</v>
      </c>
      <c r="R148" s="39">
        <v>3</v>
      </c>
      <c r="S148" s="39">
        <v>2</v>
      </c>
      <c r="T148" s="39">
        <v>6</v>
      </c>
      <c r="U148" s="39" t="s">
        <v>2476</v>
      </c>
      <c r="V148" s="39" t="s">
        <v>2476</v>
      </c>
      <c r="W148" s="39" t="s">
        <v>766</v>
      </c>
      <c r="X148" s="39">
        <v>2</v>
      </c>
      <c r="Y148" s="39" t="s">
        <v>774</v>
      </c>
    </row>
    <row r="149" spans="1:25" x14ac:dyDescent="0.2">
      <c r="A149" s="39" t="s">
        <v>2611</v>
      </c>
      <c r="B149" s="52" t="s">
        <v>1034</v>
      </c>
      <c r="C149" s="52" t="s">
        <v>567</v>
      </c>
      <c r="D149" s="52">
        <v>2</v>
      </c>
      <c r="E149" s="39" t="s">
        <v>763</v>
      </c>
      <c r="F149" s="39" t="s">
        <v>781</v>
      </c>
      <c r="G149" s="90" t="s">
        <v>766</v>
      </c>
      <c r="H149" s="90" t="s">
        <v>766</v>
      </c>
      <c r="I149" s="90" t="s">
        <v>767</v>
      </c>
      <c r="J149" s="39" t="s">
        <v>782</v>
      </c>
      <c r="K149" s="90">
        <v>2</v>
      </c>
      <c r="L149" s="90" t="s">
        <v>766</v>
      </c>
      <c r="M149" s="90" t="s">
        <v>765</v>
      </c>
      <c r="N149" s="90" t="s">
        <v>2527</v>
      </c>
      <c r="O149" s="52" t="s">
        <v>2528</v>
      </c>
      <c r="P149" s="52" t="s">
        <v>2528</v>
      </c>
      <c r="Q149" s="39">
        <v>2</v>
      </c>
      <c r="R149" s="39" t="s">
        <v>766</v>
      </c>
      <c r="S149" s="39" t="s">
        <v>765</v>
      </c>
      <c r="T149" s="39" t="s">
        <v>2527</v>
      </c>
      <c r="U149" s="39" t="s">
        <v>2498</v>
      </c>
      <c r="V149" s="39" t="s">
        <v>2476</v>
      </c>
      <c r="W149" s="39" t="s">
        <v>766</v>
      </c>
      <c r="X149" s="39" t="s">
        <v>766</v>
      </c>
      <c r="Y149" s="39" t="s">
        <v>774</v>
      </c>
    </row>
    <row r="150" spans="1:25" x14ac:dyDescent="0.2">
      <c r="A150" s="39" t="s">
        <v>2611</v>
      </c>
      <c r="B150" s="52" t="s">
        <v>1035</v>
      </c>
      <c r="C150" s="52" t="s">
        <v>567</v>
      </c>
      <c r="D150" s="52">
        <v>2</v>
      </c>
      <c r="E150" s="39" t="s">
        <v>763</v>
      </c>
      <c r="F150" s="39" t="s">
        <v>781</v>
      </c>
      <c r="G150" s="90" t="s">
        <v>766</v>
      </c>
      <c r="H150" s="90" t="s">
        <v>766</v>
      </c>
      <c r="I150" s="90" t="s">
        <v>814</v>
      </c>
      <c r="J150" s="39" t="s">
        <v>782</v>
      </c>
      <c r="K150" s="90">
        <v>2</v>
      </c>
      <c r="L150" s="90" t="s">
        <v>766</v>
      </c>
      <c r="M150" s="90" t="s">
        <v>765</v>
      </c>
      <c r="N150" s="90" t="s">
        <v>2527</v>
      </c>
      <c r="O150" s="52" t="s">
        <v>2528</v>
      </c>
      <c r="P150" s="52" t="s">
        <v>2528</v>
      </c>
      <c r="Q150" s="39">
        <v>2</v>
      </c>
      <c r="R150" s="39" t="s">
        <v>766</v>
      </c>
      <c r="S150" s="39" t="s">
        <v>765</v>
      </c>
      <c r="T150" s="39" t="s">
        <v>2527</v>
      </c>
      <c r="U150" s="39" t="s">
        <v>2499</v>
      </c>
      <c r="V150" s="39" t="s">
        <v>2476</v>
      </c>
      <c r="W150" s="39" t="s">
        <v>766</v>
      </c>
      <c r="X150" s="39" t="s">
        <v>766</v>
      </c>
      <c r="Y150" s="39" t="s">
        <v>774</v>
      </c>
    </row>
    <row r="151" spans="1:25" x14ac:dyDescent="0.2">
      <c r="A151" s="39" t="s">
        <v>2614</v>
      </c>
      <c r="B151" s="52" t="s">
        <v>1036</v>
      </c>
      <c r="C151" s="52" t="s">
        <v>567</v>
      </c>
      <c r="D151" s="52">
        <v>1</v>
      </c>
      <c r="E151" s="39" t="s">
        <v>828</v>
      </c>
      <c r="F151" s="39" t="s">
        <v>902</v>
      </c>
      <c r="G151" s="90" t="s">
        <v>766</v>
      </c>
      <c r="H151" s="90" t="s">
        <v>767</v>
      </c>
      <c r="I151" s="90" t="s">
        <v>765</v>
      </c>
      <c r="J151" s="39" t="s">
        <v>903</v>
      </c>
      <c r="K151" s="90">
        <v>1</v>
      </c>
      <c r="L151" s="90">
        <v>3</v>
      </c>
      <c r="M151" s="90">
        <v>1</v>
      </c>
      <c r="N151" s="90">
        <v>3</v>
      </c>
      <c r="O151" s="52" t="s">
        <v>2510</v>
      </c>
      <c r="P151" s="52" t="s">
        <v>2510</v>
      </c>
      <c r="Q151" s="39">
        <v>1</v>
      </c>
      <c r="R151" s="39">
        <v>3</v>
      </c>
      <c r="S151" s="39">
        <v>1</v>
      </c>
      <c r="T151" s="39">
        <v>3</v>
      </c>
      <c r="U151" s="39" t="s">
        <v>2511</v>
      </c>
      <c r="V151" s="39" t="s">
        <v>2511</v>
      </c>
      <c r="W151" s="39">
        <v>2</v>
      </c>
      <c r="X151" s="39">
        <v>4</v>
      </c>
      <c r="Y151" s="39">
        <v>1</v>
      </c>
    </row>
    <row r="152" spans="1:25" x14ac:dyDescent="0.2">
      <c r="A152" s="39" t="s">
        <v>2615</v>
      </c>
      <c r="B152" s="52" t="s">
        <v>1037</v>
      </c>
      <c r="C152" s="52" t="s">
        <v>567</v>
      </c>
      <c r="D152" s="52">
        <v>2</v>
      </c>
      <c r="E152" s="39" t="s">
        <v>763</v>
      </c>
      <c r="F152" s="39" t="s">
        <v>788</v>
      </c>
      <c r="G152" s="90" t="s">
        <v>766</v>
      </c>
      <c r="H152" s="90" t="s">
        <v>792</v>
      </c>
      <c r="I152" s="90" t="s">
        <v>774</v>
      </c>
      <c r="J152" s="39" t="s">
        <v>789</v>
      </c>
      <c r="K152" s="90">
        <v>2</v>
      </c>
      <c r="L152" s="90">
        <v>2</v>
      </c>
      <c r="M152" s="90">
        <v>2</v>
      </c>
      <c r="N152" s="90">
        <v>16</v>
      </c>
      <c r="O152" s="52" t="s">
        <v>2553</v>
      </c>
      <c r="P152" s="52" t="s">
        <v>2553</v>
      </c>
      <c r="Q152" s="39">
        <v>2</v>
      </c>
      <c r="R152" s="39">
        <v>2</v>
      </c>
      <c r="S152" s="39">
        <v>2</v>
      </c>
      <c r="T152" s="39">
        <v>16</v>
      </c>
      <c r="U152" s="39" t="s">
        <v>2563</v>
      </c>
      <c r="V152" s="39" t="s">
        <v>2563</v>
      </c>
      <c r="W152" s="39" t="s">
        <v>766</v>
      </c>
      <c r="X152" s="39" t="s">
        <v>792</v>
      </c>
      <c r="Y152" s="39" t="s">
        <v>774</v>
      </c>
    </row>
    <row r="153" spans="1:25" x14ac:dyDescent="0.2">
      <c r="A153" s="39" t="s">
        <v>2616</v>
      </c>
      <c r="B153" s="52" t="s">
        <v>1038</v>
      </c>
      <c r="C153" s="52" t="s">
        <v>567</v>
      </c>
      <c r="D153" s="52">
        <v>1</v>
      </c>
      <c r="E153" s="39" t="s">
        <v>828</v>
      </c>
      <c r="F153" s="39" t="s">
        <v>967</v>
      </c>
      <c r="G153" s="90" t="s">
        <v>766</v>
      </c>
      <c r="H153" s="90" t="s">
        <v>792</v>
      </c>
      <c r="I153" s="90" t="s">
        <v>774</v>
      </c>
      <c r="J153" s="39" t="s">
        <v>968</v>
      </c>
      <c r="K153" s="90">
        <v>1</v>
      </c>
      <c r="L153" s="90">
        <v>6</v>
      </c>
      <c r="M153" s="90">
        <v>8</v>
      </c>
      <c r="N153" s="90">
        <v>16</v>
      </c>
      <c r="O153" s="52" t="s">
        <v>2462</v>
      </c>
      <c r="P153" s="52" t="s">
        <v>2462</v>
      </c>
      <c r="Q153" s="39">
        <v>1</v>
      </c>
      <c r="R153" s="39">
        <v>6</v>
      </c>
      <c r="S153" s="39">
        <v>8</v>
      </c>
      <c r="T153" s="39">
        <v>16</v>
      </c>
      <c r="U153" s="39" t="s">
        <v>2563</v>
      </c>
      <c r="V153" s="39" t="s">
        <v>2563</v>
      </c>
      <c r="W153" s="39">
        <v>2</v>
      </c>
      <c r="X153" s="39">
        <v>6</v>
      </c>
      <c r="Y153" s="39">
        <v>3</v>
      </c>
    </row>
    <row r="154" spans="1:25" x14ac:dyDescent="0.2">
      <c r="A154" s="39" t="s">
        <v>2617</v>
      </c>
      <c r="B154" s="52" t="s">
        <v>1039</v>
      </c>
      <c r="C154" s="52" t="s">
        <v>567</v>
      </c>
      <c r="D154" s="52">
        <v>1</v>
      </c>
      <c r="E154" s="39" t="s">
        <v>828</v>
      </c>
      <c r="F154" s="39" t="s">
        <v>914</v>
      </c>
      <c r="G154" s="90" t="s">
        <v>766</v>
      </c>
      <c r="H154" s="90" t="s">
        <v>792</v>
      </c>
      <c r="I154" s="90" t="s">
        <v>793</v>
      </c>
      <c r="J154" s="39" t="s">
        <v>915</v>
      </c>
      <c r="K154" s="90">
        <v>1</v>
      </c>
      <c r="L154" s="90">
        <v>6</v>
      </c>
      <c r="M154" s="90" t="s">
        <v>2465</v>
      </c>
      <c r="N154" s="90">
        <v>10</v>
      </c>
      <c r="O154" s="52" t="s">
        <v>2456</v>
      </c>
      <c r="P154" s="52" t="s">
        <v>2456</v>
      </c>
      <c r="Q154" s="39">
        <v>1</v>
      </c>
      <c r="R154" s="39">
        <v>6</v>
      </c>
      <c r="S154" s="39" t="s">
        <v>2465</v>
      </c>
      <c r="T154" s="39">
        <v>10</v>
      </c>
      <c r="U154" s="39" t="s">
        <v>2406</v>
      </c>
      <c r="V154" s="39" t="s">
        <v>2406</v>
      </c>
      <c r="W154" s="39">
        <v>2</v>
      </c>
      <c r="X154" s="39" t="s">
        <v>792</v>
      </c>
      <c r="Y154" s="39" t="s">
        <v>793</v>
      </c>
    </row>
    <row r="155" spans="1:25" x14ac:dyDescent="0.2">
      <c r="A155" s="39" t="s">
        <v>2618</v>
      </c>
      <c r="B155" s="52" t="s">
        <v>1040</v>
      </c>
      <c r="C155" s="52" t="s">
        <v>567</v>
      </c>
      <c r="D155" s="52">
        <v>1</v>
      </c>
      <c r="E155" s="39" t="s">
        <v>828</v>
      </c>
      <c r="F155" s="39" t="s">
        <v>791</v>
      </c>
      <c r="G155" s="90" t="s">
        <v>766</v>
      </c>
      <c r="H155" s="90" t="s">
        <v>792</v>
      </c>
      <c r="I155" s="90" t="s">
        <v>793</v>
      </c>
      <c r="J155" s="39" t="s">
        <v>794</v>
      </c>
      <c r="K155" s="90">
        <v>1</v>
      </c>
      <c r="L155" s="90" t="s">
        <v>792</v>
      </c>
      <c r="M155" s="90" t="s">
        <v>765</v>
      </c>
      <c r="N155" s="90" t="s">
        <v>2527</v>
      </c>
      <c r="O155" s="52" t="s">
        <v>2522</v>
      </c>
      <c r="P155" s="52" t="s">
        <v>2522</v>
      </c>
      <c r="Q155" s="39">
        <v>1</v>
      </c>
      <c r="R155" s="39" t="s">
        <v>792</v>
      </c>
      <c r="S155" s="39" t="s">
        <v>765</v>
      </c>
      <c r="T155" s="39" t="s">
        <v>2527</v>
      </c>
      <c r="U155" s="39" t="s">
        <v>2406</v>
      </c>
      <c r="V155" s="39" t="s">
        <v>2406</v>
      </c>
      <c r="W155" s="39" t="s">
        <v>766</v>
      </c>
      <c r="X155" s="39" t="s">
        <v>792</v>
      </c>
      <c r="Y155" s="39" t="s">
        <v>793</v>
      </c>
    </row>
    <row r="156" spans="1:25" x14ac:dyDescent="0.2">
      <c r="A156" s="39" t="s">
        <v>2619</v>
      </c>
      <c r="B156" s="52" t="s">
        <v>1041</v>
      </c>
      <c r="C156" s="52" t="s">
        <v>569</v>
      </c>
      <c r="D156" s="52">
        <v>2</v>
      </c>
      <c r="E156" s="39" t="s">
        <v>763</v>
      </c>
      <c r="F156" s="39" t="s">
        <v>781</v>
      </c>
      <c r="G156" s="90" t="s">
        <v>765</v>
      </c>
      <c r="H156" s="90" t="s">
        <v>766</v>
      </c>
      <c r="I156" s="90" t="s">
        <v>765</v>
      </c>
      <c r="J156" s="39" t="s">
        <v>782</v>
      </c>
      <c r="K156" s="90">
        <v>2</v>
      </c>
      <c r="L156" s="90" t="s">
        <v>766</v>
      </c>
      <c r="M156" s="90" t="s">
        <v>765</v>
      </c>
      <c r="N156" s="90" t="s">
        <v>2527</v>
      </c>
      <c r="O156" s="52" t="s">
        <v>2528</v>
      </c>
      <c r="P156" s="52" t="s">
        <v>2528</v>
      </c>
      <c r="Q156" s="39">
        <v>2</v>
      </c>
      <c r="R156" s="39" t="s">
        <v>766</v>
      </c>
      <c r="S156" s="39" t="s">
        <v>765</v>
      </c>
      <c r="T156" s="39" t="s">
        <v>2527</v>
      </c>
      <c r="U156" s="39" t="s">
        <v>2475</v>
      </c>
      <c r="V156" s="39" t="s">
        <v>2476</v>
      </c>
      <c r="W156" s="39" t="s">
        <v>766</v>
      </c>
      <c r="X156" s="39" t="s">
        <v>766</v>
      </c>
      <c r="Y156" s="39" t="s">
        <v>774</v>
      </c>
    </row>
    <row r="157" spans="1:25" x14ac:dyDescent="0.2">
      <c r="A157" s="39" t="s">
        <v>2620</v>
      </c>
      <c r="B157" s="52" t="s">
        <v>1042</v>
      </c>
      <c r="C157" s="52" t="s">
        <v>569</v>
      </c>
      <c r="D157" s="52">
        <v>1</v>
      </c>
      <c r="E157" s="39" t="s">
        <v>828</v>
      </c>
      <c r="F157" s="39" t="s">
        <v>764</v>
      </c>
      <c r="G157" s="90" t="s">
        <v>765</v>
      </c>
      <c r="H157" s="90" t="s">
        <v>766</v>
      </c>
      <c r="I157" s="90" t="s">
        <v>767</v>
      </c>
      <c r="J157" s="39" t="s">
        <v>768</v>
      </c>
      <c r="K157" s="90">
        <v>1</v>
      </c>
      <c r="L157" s="90">
        <v>5</v>
      </c>
      <c r="M157" s="90">
        <v>0</v>
      </c>
      <c r="N157" s="90">
        <v>5</v>
      </c>
      <c r="O157" s="52" t="s">
        <v>2454</v>
      </c>
      <c r="P157" s="52" t="s">
        <v>2454</v>
      </c>
      <c r="Q157" s="39">
        <v>1</v>
      </c>
      <c r="R157" s="39">
        <v>5</v>
      </c>
      <c r="S157" s="39">
        <v>0</v>
      </c>
      <c r="T157" s="39">
        <v>5</v>
      </c>
      <c r="U157" s="39" t="s">
        <v>2392</v>
      </c>
      <c r="V157" s="39" t="s">
        <v>2392</v>
      </c>
      <c r="W157" s="39">
        <v>1</v>
      </c>
      <c r="X157" s="39">
        <v>2</v>
      </c>
      <c r="Y157" s="39">
        <v>4</v>
      </c>
    </row>
    <row r="158" spans="1:25" x14ac:dyDescent="0.2">
      <c r="A158" s="39" t="s">
        <v>2621</v>
      </c>
      <c r="B158" s="52" t="s">
        <v>1043</v>
      </c>
      <c r="C158" s="52" t="s">
        <v>569</v>
      </c>
      <c r="D158" s="52">
        <v>1</v>
      </c>
      <c r="E158" s="39" t="s">
        <v>828</v>
      </c>
      <c r="F158" s="39" t="s">
        <v>770</v>
      </c>
      <c r="G158" s="90" t="s">
        <v>765</v>
      </c>
      <c r="H158" s="90" t="s">
        <v>766</v>
      </c>
      <c r="I158" s="90" t="s">
        <v>767</v>
      </c>
      <c r="J158" s="39" t="s">
        <v>771</v>
      </c>
      <c r="K158" s="90">
        <v>1</v>
      </c>
      <c r="L158" s="90">
        <v>6</v>
      </c>
      <c r="M158" s="90">
        <v>0</v>
      </c>
      <c r="N158" s="90">
        <v>10</v>
      </c>
      <c r="O158" s="52" t="s">
        <v>2456</v>
      </c>
      <c r="P158" s="52" t="s">
        <v>2456</v>
      </c>
      <c r="Q158" s="39">
        <v>1</v>
      </c>
      <c r="R158" s="39">
        <v>6</v>
      </c>
      <c r="S158" s="39">
        <v>0</v>
      </c>
      <c r="T158" s="39">
        <v>10</v>
      </c>
      <c r="U158" s="39" t="s">
        <v>2392</v>
      </c>
      <c r="V158" s="39" t="s">
        <v>2392</v>
      </c>
      <c r="W158" s="39">
        <v>1</v>
      </c>
      <c r="X158" s="39">
        <v>2</v>
      </c>
      <c r="Y158" s="39">
        <v>4</v>
      </c>
    </row>
    <row r="159" spans="1:25" x14ac:dyDescent="0.2">
      <c r="A159" s="39" t="s">
        <v>2622</v>
      </c>
      <c r="B159" s="52" t="s">
        <v>1044</v>
      </c>
      <c r="C159" s="52" t="s">
        <v>569</v>
      </c>
      <c r="D159" s="52">
        <v>6</v>
      </c>
      <c r="E159" s="39" t="s">
        <v>805</v>
      </c>
      <c r="F159" s="39" t="s">
        <v>1003</v>
      </c>
      <c r="G159" s="90" t="s">
        <v>765</v>
      </c>
      <c r="H159" s="90" t="s">
        <v>774</v>
      </c>
      <c r="I159" s="90" t="s">
        <v>766</v>
      </c>
      <c r="J159" s="39" t="s">
        <v>1004</v>
      </c>
      <c r="K159" s="90">
        <v>6</v>
      </c>
      <c r="L159" s="90" t="s">
        <v>774</v>
      </c>
      <c r="M159" s="90" t="s">
        <v>766</v>
      </c>
      <c r="N159" s="90">
        <v>16</v>
      </c>
      <c r="O159" s="52" t="s">
        <v>2429</v>
      </c>
      <c r="P159" s="52" t="s">
        <v>2429</v>
      </c>
      <c r="Q159" s="39">
        <v>6</v>
      </c>
      <c r="R159" s="39" t="s">
        <v>774</v>
      </c>
      <c r="S159" s="39" t="s">
        <v>766</v>
      </c>
      <c r="T159" s="39">
        <v>16</v>
      </c>
      <c r="U159" s="39" t="s">
        <v>2534</v>
      </c>
      <c r="V159" s="39" t="s">
        <v>2534</v>
      </c>
      <c r="W159" s="39">
        <v>1</v>
      </c>
      <c r="X159" s="39">
        <v>3</v>
      </c>
      <c r="Y159" s="39">
        <v>2</v>
      </c>
    </row>
    <row r="160" spans="1:25" x14ac:dyDescent="0.2">
      <c r="A160" s="39" t="s">
        <v>2623</v>
      </c>
      <c r="B160" s="52" t="s">
        <v>1045</v>
      </c>
      <c r="C160" s="52" t="s">
        <v>569</v>
      </c>
      <c r="D160" s="52">
        <v>6</v>
      </c>
      <c r="E160" s="39" t="s">
        <v>805</v>
      </c>
      <c r="F160" s="39" t="s">
        <v>930</v>
      </c>
      <c r="G160" s="90" t="s">
        <v>765</v>
      </c>
      <c r="H160" s="90" t="s">
        <v>774</v>
      </c>
      <c r="I160" s="90" t="s">
        <v>814</v>
      </c>
      <c r="J160" s="39" t="s">
        <v>931</v>
      </c>
      <c r="K160" s="90">
        <v>6</v>
      </c>
      <c r="L160" s="90">
        <v>3</v>
      </c>
      <c r="M160" s="90">
        <v>2</v>
      </c>
      <c r="N160" s="90">
        <v>16</v>
      </c>
      <c r="O160" s="52" t="s">
        <v>2429</v>
      </c>
      <c r="P160" s="52" t="s">
        <v>2429</v>
      </c>
      <c r="Q160" s="39">
        <v>6</v>
      </c>
      <c r="R160" s="39">
        <v>3</v>
      </c>
      <c r="S160" s="39">
        <v>2</v>
      </c>
      <c r="T160" s="39">
        <v>16</v>
      </c>
      <c r="U160" s="39" t="s">
        <v>2536</v>
      </c>
      <c r="V160" s="39" t="s">
        <v>2536</v>
      </c>
      <c r="W160" s="39">
        <v>1</v>
      </c>
      <c r="X160" s="39">
        <v>3</v>
      </c>
      <c r="Y160" s="39">
        <v>5</v>
      </c>
    </row>
    <row r="161" spans="1:25" x14ac:dyDescent="0.2">
      <c r="A161" s="39" t="s">
        <v>2624</v>
      </c>
      <c r="B161" s="52" t="s">
        <v>1046</v>
      </c>
      <c r="C161" s="52" t="s">
        <v>569</v>
      </c>
      <c r="D161" s="52">
        <v>5</v>
      </c>
      <c r="E161" s="39" t="s">
        <v>866</v>
      </c>
      <c r="F161" s="39" t="s">
        <v>867</v>
      </c>
      <c r="G161" s="90" t="s">
        <v>765</v>
      </c>
      <c r="H161" s="90" t="s">
        <v>785</v>
      </c>
      <c r="I161" s="90" t="s">
        <v>765</v>
      </c>
      <c r="J161" s="39" t="s">
        <v>868</v>
      </c>
      <c r="K161" s="90">
        <v>5</v>
      </c>
      <c r="L161" s="90">
        <v>1</v>
      </c>
      <c r="M161" s="90">
        <v>12</v>
      </c>
      <c r="N161" s="90">
        <v>16</v>
      </c>
      <c r="O161" s="52" t="s">
        <v>2625</v>
      </c>
      <c r="P161" s="52" t="s">
        <v>2625</v>
      </c>
      <c r="Q161" s="39">
        <v>5</v>
      </c>
      <c r="R161" s="39">
        <v>1</v>
      </c>
      <c r="S161" s="39">
        <v>12</v>
      </c>
      <c r="T161" s="39">
        <v>16</v>
      </c>
      <c r="U161" s="39" t="s">
        <v>2483</v>
      </c>
      <c r="V161" s="39" t="s">
        <v>2483</v>
      </c>
      <c r="W161" s="39">
        <v>1</v>
      </c>
      <c r="X161" s="39">
        <v>7</v>
      </c>
      <c r="Y161" s="39">
        <v>1</v>
      </c>
    </row>
    <row r="162" spans="1:25" x14ac:dyDescent="0.2">
      <c r="A162" s="39" t="s">
        <v>2626</v>
      </c>
      <c r="B162" s="52" t="s">
        <v>1047</v>
      </c>
      <c r="C162" s="52" t="s">
        <v>569</v>
      </c>
      <c r="D162" s="52">
        <v>5</v>
      </c>
      <c r="E162" s="39" t="s">
        <v>866</v>
      </c>
      <c r="F162" s="39" t="s">
        <v>784</v>
      </c>
      <c r="G162" s="90" t="s">
        <v>765</v>
      </c>
      <c r="H162" s="90" t="s">
        <v>785</v>
      </c>
      <c r="I162" s="90" t="s">
        <v>766</v>
      </c>
      <c r="J162" s="39" t="s">
        <v>786</v>
      </c>
      <c r="K162" s="90">
        <v>5</v>
      </c>
      <c r="L162" s="90">
        <v>3</v>
      </c>
      <c r="M162" s="90">
        <v>1</v>
      </c>
      <c r="N162" s="90">
        <v>16</v>
      </c>
      <c r="O162" s="52" t="s">
        <v>2485</v>
      </c>
      <c r="P162" s="52" t="s">
        <v>2485</v>
      </c>
      <c r="Q162" s="39">
        <v>5</v>
      </c>
      <c r="R162" s="39">
        <v>3</v>
      </c>
      <c r="S162" s="39">
        <v>1</v>
      </c>
      <c r="T162" s="39">
        <v>16</v>
      </c>
      <c r="U162" s="39" t="s">
        <v>2402</v>
      </c>
      <c r="V162" s="39" t="s">
        <v>2402</v>
      </c>
      <c r="W162" s="39">
        <v>1</v>
      </c>
      <c r="X162" s="39">
        <v>7</v>
      </c>
      <c r="Y162" s="39">
        <v>2</v>
      </c>
    </row>
    <row r="163" spans="1:25" x14ac:dyDescent="0.2">
      <c r="A163" s="39" t="s">
        <v>2627</v>
      </c>
      <c r="B163" s="52" t="s">
        <v>1048</v>
      </c>
      <c r="C163" s="52" t="s">
        <v>569</v>
      </c>
      <c r="D163" s="52">
        <v>2</v>
      </c>
      <c r="E163" s="39" t="s">
        <v>763</v>
      </c>
      <c r="F163" s="39" t="s">
        <v>871</v>
      </c>
      <c r="G163" s="90" t="s">
        <v>766</v>
      </c>
      <c r="H163" s="90" t="s">
        <v>765</v>
      </c>
      <c r="I163" s="90" t="s">
        <v>765</v>
      </c>
      <c r="J163" s="39" t="s">
        <v>872</v>
      </c>
      <c r="K163" s="90">
        <v>2</v>
      </c>
      <c r="L163" s="90">
        <v>3</v>
      </c>
      <c r="M163" s="90">
        <v>3</v>
      </c>
      <c r="N163" s="90">
        <v>11</v>
      </c>
      <c r="O163" s="52" t="s">
        <v>2487</v>
      </c>
      <c r="P163" s="52" t="s">
        <v>2487</v>
      </c>
      <c r="Q163" s="39">
        <v>2</v>
      </c>
      <c r="R163" s="39">
        <v>3</v>
      </c>
      <c r="S163" s="39">
        <v>3</v>
      </c>
      <c r="T163" s="39">
        <v>11</v>
      </c>
      <c r="U163" s="39" t="s">
        <v>2488</v>
      </c>
      <c r="V163" s="39" t="s">
        <v>2488</v>
      </c>
      <c r="W163" s="39">
        <v>2</v>
      </c>
      <c r="X163" s="39">
        <v>1</v>
      </c>
      <c r="Y163" s="39">
        <v>1</v>
      </c>
    </row>
    <row r="164" spans="1:25" x14ac:dyDescent="0.2">
      <c r="A164" s="39" t="s">
        <v>2628</v>
      </c>
      <c r="B164" s="52" t="s">
        <v>1049</v>
      </c>
      <c r="C164" s="52" t="s">
        <v>569</v>
      </c>
      <c r="D164" s="52">
        <v>2</v>
      </c>
      <c r="E164" s="39" t="s">
        <v>763</v>
      </c>
      <c r="F164" s="39" t="s">
        <v>1050</v>
      </c>
      <c r="G164" s="90" t="s">
        <v>766</v>
      </c>
      <c r="H164" s="90" t="s">
        <v>765</v>
      </c>
      <c r="I164" s="90" t="s">
        <v>767</v>
      </c>
      <c r="J164" s="39" t="s">
        <v>875</v>
      </c>
      <c r="K164" s="90">
        <v>2</v>
      </c>
      <c r="L164" s="90">
        <v>3</v>
      </c>
      <c r="M164" s="90">
        <v>4</v>
      </c>
      <c r="N164" s="90" t="s">
        <v>2629</v>
      </c>
      <c r="O164" s="52" t="s">
        <v>2490</v>
      </c>
      <c r="P164" s="52" t="s">
        <v>2490</v>
      </c>
      <c r="Q164" s="39">
        <v>2</v>
      </c>
      <c r="R164" s="39">
        <v>3</v>
      </c>
      <c r="S164" s="39">
        <v>4</v>
      </c>
      <c r="T164" s="39" t="s">
        <v>2629</v>
      </c>
      <c r="U164" s="39" t="s">
        <v>2491</v>
      </c>
      <c r="V164" s="39" t="s">
        <v>2491</v>
      </c>
      <c r="W164" s="39">
        <v>2</v>
      </c>
      <c r="X164" s="39">
        <v>1</v>
      </c>
      <c r="Y164" s="39" t="s">
        <v>767</v>
      </c>
    </row>
    <row r="165" spans="1:25" x14ac:dyDescent="0.2">
      <c r="A165" s="39" t="s">
        <v>2630</v>
      </c>
      <c r="B165" s="52" t="s">
        <v>1051</v>
      </c>
      <c r="C165" s="52" t="s">
        <v>569</v>
      </c>
      <c r="D165" s="52">
        <v>2</v>
      </c>
      <c r="E165" s="39" t="s">
        <v>763</v>
      </c>
      <c r="F165" s="39" t="s">
        <v>1052</v>
      </c>
      <c r="G165" s="90" t="s">
        <v>766</v>
      </c>
      <c r="H165" s="90" t="s">
        <v>766</v>
      </c>
      <c r="I165" s="90" t="s">
        <v>765</v>
      </c>
      <c r="J165" s="39" t="s">
        <v>941</v>
      </c>
      <c r="K165" s="90">
        <v>2</v>
      </c>
      <c r="L165" s="90">
        <v>2</v>
      </c>
      <c r="M165" s="90">
        <v>2</v>
      </c>
      <c r="N165" s="90">
        <v>11</v>
      </c>
      <c r="O165" s="52" t="s">
        <v>2495</v>
      </c>
      <c r="P165" s="52" t="s">
        <v>2495</v>
      </c>
      <c r="Q165" s="39">
        <v>2</v>
      </c>
      <c r="R165" s="39">
        <v>2</v>
      </c>
      <c r="S165" s="39">
        <v>2</v>
      </c>
      <c r="T165" s="39">
        <v>11</v>
      </c>
      <c r="U165" s="39" t="s">
        <v>2468</v>
      </c>
      <c r="V165" s="39" t="s">
        <v>2468</v>
      </c>
      <c r="W165" s="39">
        <v>2</v>
      </c>
      <c r="X165" s="39">
        <v>2</v>
      </c>
      <c r="Y165" s="39">
        <v>1</v>
      </c>
    </row>
    <row r="166" spans="1:25" x14ac:dyDescent="0.2">
      <c r="A166" s="39" t="s">
        <v>2619</v>
      </c>
      <c r="B166" s="52" t="s">
        <v>1053</v>
      </c>
      <c r="C166" s="52" t="s">
        <v>569</v>
      </c>
      <c r="D166" s="52">
        <v>2</v>
      </c>
      <c r="E166" s="39" t="s">
        <v>763</v>
      </c>
      <c r="F166" s="39" t="s">
        <v>781</v>
      </c>
      <c r="G166" s="90" t="s">
        <v>766</v>
      </c>
      <c r="H166" s="90" t="s">
        <v>766</v>
      </c>
      <c r="I166" s="90" t="s">
        <v>765</v>
      </c>
      <c r="J166" s="39" t="s">
        <v>782</v>
      </c>
      <c r="K166" s="90">
        <v>2</v>
      </c>
      <c r="L166" s="90" t="s">
        <v>766</v>
      </c>
      <c r="M166" s="90" t="s">
        <v>765</v>
      </c>
      <c r="N166" s="90" t="s">
        <v>2527</v>
      </c>
      <c r="O166" s="52" t="s">
        <v>2528</v>
      </c>
      <c r="P166" s="52" t="s">
        <v>2528</v>
      </c>
      <c r="Q166" s="39">
        <v>2</v>
      </c>
      <c r="R166" s="39" t="s">
        <v>766</v>
      </c>
      <c r="S166" s="39" t="s">
        <v>765</v>
      </c>
      <c r="T166" s="39" t="s">
        <v>2527</v>
      </c>
      <c r="U166" s="39" t="s">
        <v>2468</v>
      </c>
      <c r="V166" s="39" t="s">
        <v>2476</v>
      </c>
      <c r="W166" s="39" t="s">
        <v>766</v>
      </c>
      <c r="X166" s="39" t="s">
        <v>766</v>
      </c>
      <c r="Y166" s="39" t="s">
        <v>774</v>
      </c>
    </row>
    <row r="167" spans="1:25" x14ac:dyDescent="0.2">
      <c r="A167" s="39" t="s">
        <v>2631</v>
      </c>
      <c r="B167" s="52" t="s">
        <v>1054</v>
      </c>
      <c r="C167" s="52" t="s">
        <v>569</v>
      </c>
      <c r="D167" s="52">
        <v>2</v>
      </c>
      <c r="E167" s="39" t="s">
        <v>763</v>
      </c>
      <c r="F167" s="39" t="s">
        <v>881</v>
      </c>
      <c r="G167" s="90" t="s">
        <v>766</v>
      </c>
      <c r="H167" s="90" t="s">
        <v>766</v>
      </c>
      <c r="I167" s="90" t="s">
        <v>765</v>
      </c>
      <c r="J167" s="39" t="s">
        <v>882</v>
      </c>
      <c r="K167" s="90">
        <v>2</v>
      </c>
      <c r="L167" s="90">
        <v>2</v>
      </c>
      <c r="M167" s="90">
        <v>2</v>
      </c>
      <c r="N167" s="90">
        <v>11</v>
      </c>
      <c r="O167" s="52" t="s">
        <v>2495</v>
      </c>
      <c r="P167" s="52" t="s">
        <v>2495</v>
      </c>
      <c r="Q167" s="39">
        <v>2</v>
      </c>
      <c r="R167" s="39">
        <v>2</v>
      </c>
      <c r="S167" s="39">
        <v>2</v>
      </c>
      <c r="T167" s="39">
        <v>11</v>
      </c>
      <c r="U167" s="39" t="s">
        <v>2468</v>
      </c>
      <c r="V167" s="39" t="s">
        <v>2468</v>
      </c>
      <c r="W167" s="39">
        <v>2</v>
      </c>
      <c r="X167" s="39">
        <v>2</v>
      </c>
      <c r="Y167" s="39">
        <v>1</v>
      </c>
    </row>
    <row r="168" spans="1:25" x14ac:dyDescent="0.2">
      <c r="A168" s="39" t="s">
        <v>2619</v>
      </c>
      <c r="B168" s="52" t="s">
        <v>1055</v>
      </c>
      <c r="C168" s="52" t="s">
        <v>569</v>
      </c>
      <c r="D168" s="52">
        <v>2</v>
      </c>
      <c r="E168" s="39" t="s">
        <v>763</v>
      </c>
      <c r="F168" s="39" t="s">
        <v>781</v>
      </c>
      <c r="G168" s="90" t="s">
        <v>766</v>
      </c>
      <c r="H168" s="90" t="s">
        <v>766</v>
      </c>
      <c r="I168" s="90" t="s">
        <v>774</v>
      </c>
      <c r="J168" s="39" t="s">
        <v>782</v>
      </c>
      <c r="K168" s="90">
        <v>2</v>
      </c>
      <c r="L168" s="90" t="s">
        <v>766</v>
      </c>
      <c r="M168" s="90" t="s">
        <v>765</v>
      </c>
      <c r="N168" s="90" t="s">
        <v>2527</v>
      </c>
      <c r="O168" s="52" t="s">
        <v>2528</v>
      </c>
      <c r="P168" s="52" t="s">
        <v>2528</v>
      </c>
      <c r="Q168" s="39">
        <v>2</v>
      </c>
      <c r="R168" s="39" t="s">
        <v>766</v>
      </c>
      <c r="S168" s="39" t="s">
        <v>765</v>
      </c>
      <c r="T168" s="39" t="s">
        <v>2527</v>
      </c>
      <c r="U168" s="39" t="s">
        <v>2476</v>
      </c>
      <c r="V168" s="39" t="s">
        <v>2476</v>
      </c>
      <c r="W168" s="39" t="s">
        <v>766</v>
      </c>
      <c r="X168" s="39" t="s">
        <v>766</v>
      </c>
      <c r="Y168" s="39" t="s">
        <v>774</v>
      </c>
    </row>
    <row r="169" spans="1:25" x14ac:dyDescent="0.2">
      <c r="A169" s="39" t="s">
        <v>2619</v>
      </c>
      <c r="B169" s="52" t="s">
        <v>1056</v>
      </c>
      <c r="C169" s="52" t="s">
        <v>569</v>
      </c>
      <c r="D169" s="52">
        <v>2</v>
      </c>
      <c r="E169" s="39" t="s">
        <v>763</v>
      </c>
      <c r="F169" s="39" t="s">
        <v>781</v>
      </c>
      <c r="G169" s="90" t="s">
        <v>766</v>
      </c>
      <c r="H169" s="90" t="s">
        <v>766</v>
      </c>
      <c r="I169" s="90" t="s">
        <v>767</v>
      </c>
      <c r="J169" s="39" t="s">
        <v>782</v>
      </c>
      <c r="K169" s="90">
        <v>2</v>
      </c>
      <c r="L169" s="90" t="s">
        <v>766</v>
      </c>
      <c r="M169" s="90" t="s">
        <v>765</v>
      </c>
      <c r="N169" s="90" t="s">
        <v>2527</v>
      </c>
      <c r="O169" s="52" t="s">
        <v>2528</v>
      </c>
      <c r="P169" s="52" t="s">
        <v>2528</v>
      </c>
      <c r="Q169" s="39">
        <v>2</v>
      </c>
      <c r="R169" s="39" t="s">
        <v>766</v>
      </c>
      <c r="S169" s="39" t="s">
        <v>765</v>
      </c>
      <c r="T169" s="39" t="s">
        <v>2527</v>
      </c>
      <c r="U169" s="39" t="s">
        <v>2498</v>
      </c>
      <c r="V169" s="39" t="s">
        <v>2476</v>
      </c>
      <c r="W169" s="39" t="s">
        <v>766</v>
      </c>
      <c r="X169" s="39" t="s">
        <v>766</v>
      </c>
      <c r="Y169" s="39" t="s">
        <v>774</v>
      </c>
    </row>
    <row r="170" spans="1:25" x14ac:dyDescent="0.2">
      <c r="A170" s="39" t="s">
        <v>2619</v>
      </c>
      <c r="B170" s="52" t="s">
        <v>1057</v>
      </c>
      <c r="C170" s="52" t="s">
        <v>569</v>
      </c>
      <c r="D170" s="52">
        <v>2</v>
      </c>
      <c r="E170" s="39" t="s">
        <v>763</v>
      </c>
      <c r="F170" s="39" t="s">
        <v>781</v>
      </c>
      <c r="G170" s="90" t="s">
        <v>766</v>
      </c>
      <c r="H170" s="90" t="s">
        <v>766</v>
      </c>
      <c r="I170" s="90" t="s">
        <v>814</v>
      </c>
      <c r="J170" s="39" t="s">
        <v>782</v>
      </c>
      <c r="K170" s="90">
        <v>2</v>
      </c>
      <c r="L170" s="90" t="s">
        <v>766</v>
      </c>
      <c r="M170" s="90" t="s">
        <v>765</v>
      </c>
      <c r="N170" s="90" t="s">
        <v>2527</v>
      </c>
      <c r="O170" s="52" t="s">
        <v>2528</v>
      </c>
      <c r="P170" s="52" t="s">
        <v>2528</v>
      </c>
      <c r="Q170" s="39">
        <v>2</v>
      </c>
      <c r="R170" s="39" t="s">
        <v>766</v>
      </c>
      <c r="S170" s="39" t="s">
        <v>765</v>
      </c>
      <c r="T170" s="39" t="s">
        <v>2527</v>
      </c>
      <c r="U170" s="39" t="s">
        <v>2499</v>
      </c>
      <c r="V170" s="39" t="s">
        <v>2476</v>
      </c>
      <c r="W170" s="39" t="s">
        <v>766</v>
      </c>
      <c r="X170" s="39" t="s">
        <v>766</v>
      </c>
      <c r="Y170" s="39" t="s">
        <v>774</v>
      </c>
    </row>
    <row r="171" spans="1:25" x14ac:dyDescent="0.2">
      <c r="A171" s="39" t="s">
        <v>2632</v>
      </c>
      <c r="B171" s="52" t="s">
        <v>1058</v>
      </c>
      <c r="C171" s="52" t="s">
        <v>569</v>
      </c>
      <c r="D171" s="52">
        <v>2</v>
      </c>
      <c r="E171" s="39" t="s">
        <v>763</v>
      </c>
      <c r="F171" s="39" t="s">
        <v>788</v>
      </c>
      <c r="G171" s="90" t="s">
        <v>766</v>
      </c>
      <c r="H171" s="90" t="s">
        <v>774</v>
      </c>
      <c r="I171" s="90" t="s">
        <v>766</v>
      </c>
      <c r="J171" s="39" t="s">
        <v>789</v>
      </c>
      <c r="K171" s="90">
        <v>2</v>
      </c>
      <c r="L171" s="90">
        <v>2</v>
      </c>
      <c r="M171" s="90">
        <v>2</v>
      </c>
      <c r="N171" s="90">
        <v>16</v>
      </c>
      <c r="O171" s="52" t="s">
        <v>2553</v>
      </c>
      <c r="P171" s="52" t="s">
        <v>2553</v>
      </c>
      <c r="Q171" s="39">
        <v>2</v>
      </c>
      <c r="R171" s="39">
        <v>2</v>
      </c>
      <c r="S171" s="39">
        <v>2</v>
      </c>
      <c r="T171" s="39">
        <v>16</v>
      </c>
      <c r="U171" s="39" t="s">
        <v>2404</v>
      </c>
      <c r="V171" s="39" t="s">
        <v>2404</v>
      </c>
      <c r="W171" s="39" t="s">
        <v>766</v>
      </c>
      <c r="X171" s="39">
        <v>3</v>
      </c>
      <c r="Y171" s="39" t="s">
        <v>766</v>
      </c>
    </row>
    <row r="172" spans="1:25" x14ac:dyDescent="0.2">
      <c r="A172" s="39" t="s">
        <v>2633</v>
      </c>
      <c r="B172" s="52" t="s">
        <v>1059</v>
      </c>
      <c r="C172" s="52" t="s">
        <v>569</v>
      </c>
      <c r="D172" s="52">
        <v>1</v>
      </c>
      <c r="E172" s="39" t="s">
        <v>828</v>
      </c>
      <c r="F172" s="39" t="s">
        <v>1060</v>
      </c>
      <c r="G172" s="90" t="s">
        <v>766</v>
      </c>
      <c r="H172" s="90" t="s">
        <v>767</v>
      </c>
      <c r="I172" s="90" t="s">
        <v>765</v>
      </c>
      <c r="J172" s="39" t="s">
        <v>958</v>
      </c>
      <c r="K172" s="90">
        <v>1</v>
      </c>
      <c r="L172" s="90">
        <v>3</v>
      </c>
      <c r="M172" s="90">
        <v>1</v>
      </c>
      <c r="N172" s="90">
        <v>3</v>
      </c>
      <c r="O172" s="52" t="s">
        <v>2510</v>
      </c>
      <c r="P172" s="52" t="s">
        <v>2510</v>
      </c>
      <c r="Q172" s="39">
        <v>1</v>
      </c>
      <c r="R172" s="39">
        <v>3</v>
      </c>
      <c r="S172" s="39">
        <v>1</v>
      </c>
      <c r="T172" s="39">
        <v>3</v>
      </c>
      <c r="U172" s="39" t="s">
        <v>2511</v>
      </c>
      <c r="V172" s="39" t="s">
        <v>2511</v>
      </c>
      <c r="W172" s="39">
        <v>2</v>
      </c>
      <c r="X172" s="39">
        <v>4</v>
      </c>
      <c r="Y172" s="39">
        <v>1</v>
      </c>
    </row>
    <row r="173" spans="1:25" x14ac:dyDescent="0.2">
      <c r="A173" s="39" t="s">
        <v>2634</v>
      </c>
      <c r="B173" s="52" t="s">
        <v>1061</v>
      </c>
      <c r="C173" s="52" t="s">
        <v>569</v>
      </c>
      <c r="D173" s="52">
        <v>4</v>
      </c>
      <c r="E173" s="39" t="s">
        <v>905</v>
      </c>
      <c r="F173" s="39" t="s">
        <v>1062</v>
      </c>
      <c r="G173" s="90" t="s">
        <v>766</v>
      </c>
      <c r="H173" s="90" t="s">
        <v>767</v>
      </c>
      <c r="I173" s="90" t="s">
        <v>766</v>
      </c>
      <c r="J173" s="39" t="s">
        <v>961</v>
      </c>
      <c r="K173" s="90">
        <v>4</v>
      </c>
      <c r="L173" s="90">
        <v>1</v>
      </c>
      <c r="M173" s="90">
        <v>0</v>
      </c>
      <c r="N173" s="90">
        <v>10</v>
      </c>
      <c r="O173" s="52" t="s">
        <v>2635</v>
      </c>
      <c r="P173" s="52" t="s">
        <v>2635</v>
      </c>
      <c r="Q173" s="39">
        <v>4</v>
      </c>
      <c r="R173" s="39">
        <v>1</v>
      </c>
      <c r="S173" s="39">
        <v>0</v>
      </c>
      <c r="T173" s="39">
        <v>10</v>
      </c>
      <c r="U173" s="39" t="s">
        <v>2514</v>
      </c>
      <c r="V173" s="39" t="s">
        <v>2514</v>
      </c>
      <c r="W173" s="39">
        <v>2</v>
      </c>
      <c r="X173" s="39">
        <v>4</v>
      </c>
      <c r="Y173" s="39">
        <v>2</v>
      </c>
    </row>
    <row r="174" spans="1:25" x14ac:dyDescent="0.2">
      <c r="A174" s="39" t="s">
        <v>2636</v>
      </c>
      <c r="B174" s="52" t="s">
        <v>1063</v>
      </c>
      <c r="C174" s="52" t="s">
        <v>569</v>
      </c>
      <c r="D174" s="52">
        <v>4</v>
      </c>
      <c r="E174" s="39" t="s">
        <v>905</v>
      </c>
      <c r="F174" s="39" t="s">
        <v>1064</v>
      </c>
      <c r="G174" s="90" t="s">
        <v>766</v>
      </c>
      <c r="H174" s="90" t="s">
        <v>767</v>
      </c>
      <c r="I174" s="90" t="s">
        <v>766</v>
      </c>
      <c r="J174" s="39" t="s">
        <v>907</v>
      </c>
      <c r="K174" s="90">
        <v>4</v>
      </c>
      <c r="L174" s="90">
        <v>4</v>
      </c>
      <c r="M174" s="90">
        <v>0</v>
      </c>
      <c r="N174" s="90">
        <v>4</v>
      </c>
      <c r="O174" s="52" t="s">
        <v>2513</v>
      </c>
      <c r="P174" s="52" t="s">
        <v>2513</v>
      </c>
      <c r="Q174" s="39">
        <v>4</v>
      </c>
      <c r="R174" s="39">
        <v>4</v>
      </c>
      <c r="S174" s="39">
        <v>0</v>
      </c>
      <c r="T174" s="39">
        <v>4</v>
      </c>
      <c r="U174" s="39" t="s">
        <v>2514</v>
      </c>
      <c r="V174" s="39" t="s">
        <v>2514</v>
      </c>
      <c r="W174" s="39">
        <v>2</v>
      </c>
      <c r="X174" s="39">
        <v>4</v>
      </c>
      <c r="Y174" s="39">
        <v>2</v>
      </c>
    </row>
    <row r="175" spans="1:25" x14ac:dyDescent="0.2">
      <c r="A175" s="39" t="s">
        <v>2637</v>
      </c>
      <c r="B175" s="52" t="s">
        <v>1065</v>
      </c>
      <c r="C175" s="52" t="s">
        <v>569</v>
      </c>
      <c r="D175" s="52">
        <v>1</v>
      </c>
      <c r="E175" s="39" t="s">
        <v>828</v>
      </c>
      <c r="F175" s="39" t="s">
        <v>909</v>
      </c>
      <c r="G175" s="90" t="s">
        <v>766</v>
      </c>
      <c r="H175" s="90" t="s">
        <v>814</v>
      </c>
      <c r="I175" s="90" t="s">
        <v>765</v>
      </c>
      <c r="J175" s="39" t="s">
        <v>910</v>
      </c>
      <c r="K175" s="90">
        <v>1</v>
      </c>
      <c r="L175" s="90">
        <v>1</v>
      </c>
      <c r="M175" s="90">
        <v>1</v>
      </c>
      <c r="N175" s="90">
        <v>4</v>
      </c>
      <c r="O175" s="52" t="s">
        <v>2516</v>
      </c>
      <c r="P175" s="52" t="s">
        <v>2516</v>
      </c>
      <c r="Q175" s="39">
        <v>1</v>
      </c>
      <c r="R175" s="39">
        <v>1</v>
      </c>
      <c r="S175" s="39">
        <v>1</v>
      </c>
      <c r="T175" s="39">
        <v>4</v>
      </c>
      <c r="U175" s="39" t="s">
        <v>2517</v>
      </c>
      <c r="V175" s="39" t="s">
        <v>2517</v>
      </c>
      <c r="W175" s="39">
        <v>2</v>
      </c>
      <c r="X175" s="39">
        <v>5</v>
      </c>
      <c r="Y175" s="39">
        <v>1</v>
      </c>
    </row>
    <row r="176" spans="1:25" x14ac:dyDescent="0.2">
      <c r="A176" s="39" t="s">
        <v>2638</v>
      </c>
      <c r="B176" s="52" t="s">
        <v>1066</v>
      </c>
      <c r="C176" s="52" t="s">
        <v>569</v>
      </c>
      <c r="D176" s="52">
        <v>1</v>
      </c>
      <c r="E176" s="39" t="s">
        <v>828</v>
      </c>
      <c r="F176" s="39" t="s">
        <v>1067</v>
      </c>
      <c r="G176" s="90" t="s">
        <v>766</v>
      </c>
      <c r="H176" s="90" t="s">
        <v>792</v>
      </c>
      <c r="I176" s="90" t="s">
        <v>765</v>
      </c>
      <c r="J176" s="39" t="s">
        <v>965</v>
      </c>
      <c r="K176" s="90">
        <v>1</v>
      </c>
      <c r="L176" s="90">
        <v>6</v>
      </c>
      <c r="M176" s="90">
        <v>4</v>
      </c>
      <c r="N176" s="90">
        <v>3</v>
      </c>
      <c r="O176" s="52" t="s">
        <v>2639</v>
      </c>
      <c r="P176" s="52" t="s">
        <v>2639</v>
      </c>
      <c r="Q176" s="39">
        <v>1</v>
      </c>
      <c r="R176" s="39">
        <v>6</v>
      </c>
      <c r="S176" s="39">
        <v>4</v>
      </c>
      <c r="T176" s="39">
        <v>3</v>
      </c>
      <c r="U176" s="39" t="s">
        <v>2561</v>
      </c>
      <c r="V176" s="39" t="s">
        <v>2561</v>
      </c>
      <c r="W176" s="39">
        <v>2</v>
      </c>
      <c r="X176" s="39">
        <v>6</v>
      </c>
      <c r="Y176" s="39">
        <v>1</v>
      </c>
    </row>
    <row r="177" spans="1:25" x14ac:dyDescent="0.2">
      <c r="A177" s="39" t="s">
        <v>2640</v>
      </c>
      <c r="B177" s="52" t="s">
        <v>1068</v>
      </c>
      <c r="C177" s="52" t="s">
        <v>569</v>
      </c>
      <c r="D177" s="52">
        <v>1</v>
      </c>
      <c r="E177" s="39" t="s">
        <v>828</v>
      </c>
      <c r="F177" s="39" t="s">
        <v>1069</v>
      </c>
      <c r="G177" s="90" t="s">
        <v>766</v>
      </c>
      <c r="H177" s="90" t="s">
        <v>792</v>
      </c>
      <c r="I177" s="90" t="s">
        <v>767</v>
      </c>
      <c r="J177" s="39" t="s">
        <v>1070</v>
      </c>
      <c r="K177" s="90">
        <v>1</v>
      </c>
      <c r="L177" s="90">
        <v>5</v>
      </c>
      <c r="M177" s="90">
        <v>0</v>
      </c>
      <c r="N177" s="90">
        <v>5</v>
      </c>
      <c r="O177" s="52" t="s">
        <v>2454</v>
      </c>
      <c r="P177" s="52" t="s">
        <v>2454</v>
      </c>
      <c r="Q177" s="39">
        <v>1</v>
      </c>
      <c r="R177" s="39">
        <v>5</v>
      </c>
      <c r="S177" s="39">
        <v>0</v>
      </c>
      <c r="T177" s="39">
        <v>5</v>
      </c>
      <c r="U177" s="39" t="s">
        <v>2641</v>
      </c>
      <c r="V177" s="39" t="s">
        <v>2641</v>
      </c>
      <c r="W177" s="39">
        <v>2</v>
      </c>
      <c r="X177" s="39">
        <v>6</v>
      </c>
      <c r="Y177" s="39">
        <v>4</v>
      </c>
    </row>
    <row r="178" spans="1:25" x14ac:dyDescent="0.2">
      <c r="A178" s="39" t="s">
        <v>2642</v>
      </c>
      <c r="B178" s="52" t="s">
        <v>1071</v>
      </c>
      <c r="C178" s="52" t="s">
        <v>569</v>
      </c>
      <c r="D178" s="52">
        <v>1</v>
      </c>
      <c r="E178" s="39" t="s">
        <v>828</v>
      </c>
      <c r="F178" s="39" t="s">
        <v>1072</v>
      </c>
      <c r="G178" s="90" t="s">
        <v>766</v>
      </c>
      <c r="H178" s="90" t="s">
        <v>792</v>
      </c>
      <c r="I178" s="90" t="s">
        <v>785</v>
      </c>
      <c r="J178" s="39" t="s">
        <v>1073</v>
      </c>
      <c r="K178" s="90">
        <v>1</v>
      </c>
      <c r="L178" s="90">
        <v>1</v>
      </c>
      <c r="M178" s="90">
        <v>1</v>
      </c>
      <c r="N178" s="90">
        <v>4</v>
      </c>
      <c r="O178" s="52" t="s">
        <v>2516</v>
      </c>
      <c r="P178" s="52" t="s">
        <v>2516</v>
      </c>
      <c r="Q178" s="39">
        <v>1</v>
      </c>
      <c r="R178" s="39">
        <v>1</v>
      </c>
      <c r="S178" s="39">
        <v>1</v>
      </c>
      <c r="T178" s="39">
        <v>4</v>
      </c>
      <c r="U178" s="39" t="s">
        <v>2643</v>
      </c>
      <c r="V178" s="39" t="s">
        <v>2643</v>
      </c>
      <c r="W178" s="39">
        <v>2</v>
      </c>
      <c r="X178" s="39">
        <v>6</v>
      </c>
      <c r="Y178" s="39">
        <v>7</v>
      </c>
    </row>
    <row r="179" spans="1:25" x14ac:dyDescent="0.2">
      <c r="A179" s="39" t="s">
        <v>2644</v>
      </c>
      <c r="B179" s="52" t="s">
        <v>1074</v>
      </c>
      <c r="C179" s="52" t="s">
        <v>569</v>
      </c>
      <c r="D179" s="52">
        <v>1</v>
      </c>
      <c r="E179" s="39" t="s">
        <v>828</v>
      </c>
      <c r="F179" s="39" t="s">
        <v>1075</v>
      </c>
      <c r="G179" s="90" t="s">
        <v>766</v>
      </c>
      <c r="H179" s="90" t="s">
        <v>792</v>
      </c>
      <c r="I179" s="90" t="s">
        <v>793</v>
      </c>
      <c r="J179" s="39" t="s">
        <v>1076</v>
      </c>
      <c r="K179" s="90">
        <v>1</v>
      </c>
      <c r="L179" s="90">
        <v>6</v>
      </c>
      <c r="M179" s="90">
        <v>5</v>
      </c>
      <c r="N179" s="90">
        <v>3</v>
      </c>
      <c r="O179" s="52" t="s">
        <v>2645</v>
      </c>
      <c r="P179" s="52" t="s">
        <v>2645</v>
      </c>
      <c r="Q179" s="39">
        <v>1</v>
      </c>
      <c r="R179" s="39">
        <v>6</v>
      </c>
      <c r="S179" s="39">
        <v>5</v>
      </c>
      <c r="T179" s="39">
        <v>3</v>
      </c>
      <c r="U179" s="39" t="s">
        <v>2406</v>
      </c>
      <c r="V179" s="39" t="s">
        <v>2406</v>
      </c>
      <c r="W179" s="39">
        <v>2</v>
      </c>
      <c r="X179" s="39">
        <v>6</v>
      </c>
      <c r="Y179" s="39">
        <v>8</v>
      </c>
    </row>
    <row r="180" spans="1:25" x14ac:dyDescent="0.2">
      <c r="A180" s="39" t="s">
        <v>2646</v>
      </c>
      <c r="B180" s="52" t="s">
        <v>1077</v>
      </c>
      <c r="C180" s="52" t="s">
        <v>569</v>
      </c>
      <c r="D180" s="52">
        <v>2</v>
      </c>
      <c r="E180" s="39" t="s">
        <v>763</v>
      </c>
      <c r="F180" s="39" t="s">
        <v>1078</v>
      </c>
      <c r="G180" s="90" t="s">
        <v>766</v>
      </c>
      <c r="H180" s="90" t="s">
        <v>792</v>
      </c>
      <c r="I180" s="90" t="s">
        <v>793</v>
      </c>
      <c r="J180" s="39" t="s">
        <v>982</v>
      </c>
      <c r="K180" s="90">
        <v>2</v>
      </c>
      <c r="L180" s="90">
        <v>1</v>
      </c>
      <c r="M180" s="90">
        <v>7</v>
      </c>
      <c r="N180" s="90">
        <v>8</v>
      </c>
      <c r="O180" s="52" t="s">
        <v>2647</v>
      </c>
      <c r="P180" s="52" t="s">
        <v>2647</v>
      </c>
      <c r="Q180" s="39">
        <v>2</v>
      </c>
      <c r="R180" s="39">
        <v>1</v>
      </c>
      <c r="S180" s="39">
        <v>7</v>
      </c>
      <c r="T180" s="39">
        <v>8</v>
      </c>
      <c r="U180" s="39" t="s">
        <v>2406</v>
      </c>
      <c r="V180" s="39" t="s">
        <v>2406</v>
      </c>
      <c r="W180" s="39">
        <v>2</v>
      </c>
      <c r="X180" s="39">
        <v>6</v>
      </c>
      <c r="Y180" s="39">
        <v>8</v>
      </c>
    </row>
    <row r="181" spans="1:25" x14ac:dyDescent="0.2">
      <c r="A181" s="39" t="s">
        <v>2648</v>
      </c>
      <c r="B181" s="52" t="s">
        <v>1079</v>
      </c>
      <c r="C181" s="52" t="s">
        <v>569</v>
      </c>
      <c r="D181" s="52">
        <v>1</v>
      </c>
      <c r="E181" s="39" t="s">
        <v>828</v>
      </c>
      <c r="F181" s="39" t="s">
        <v>914</v>
      </c>
      <c r="G181" s="90" t="s">
        <v>766</v>
      </c>
      <c r="H181" s="90" t="s">
        <v>792</v>
      </c>
      <c r="I181" s="90" t="s">
        <v>793</v>
      </c>
      <c r="J181" s="39" t="s">
        <v>915</v>
      </c>
      <c r="K181" s="90">
        <v>1</v>
      </c>
      <c r="L181" s="90">
        <v>6</v>
      </c>
      <c r="M181" s="90" t="s">
        <v>2465</v>
      </c>
      <c r="N181" s="90" t="s">
        <v>2527</v>
      </c>
      <c r="O181" s="52" t="s">
        <v>2456</v>
      </c>
      <c r="P181" s="52" t="s">
        <v>2456</v>
      </c>
      <c r="Q181" s="39">
        <v>1</v>
      </c>
      <c r="R181" s="39">
        <v>6</v>
      </c>
      <c r="S181" s="39" t="s">
        <v>2465</v>
      </c>
      <c r="T181" s="39" t="s">
        <v>2527</v>
      </c>
      <c r="U181" s="39" t="s">
        <v>2406</v>
      </c>
      <c r="V181" s="39" t="s">
        <v>2406</v>
      </c>
      <c r="W181" s="39">
        <v>2</v>
      </c>
      <c r="X181" s="39" t="s">
        <v>792</v>
      </c>
      <c r="Y181" s="39" t="s">
        <v>793</v>
      </c>
    </row>
    <row r="182" spans="1:25" x14ac:dyDescent="0.2">
      <c r="A182" s="39" t="s">
        <v>2649</v>
      </c>
      <c r="B182" s="52" t="s">
        <v>1080</v>
      </c>
      <c r="C182" s="52" t="s">
        <v>569</v>
      </c>
      <c r="D182" s="52">
        <v>1</v>
      </c>
      <c r="E182" s="39" t="s">
        <v>828</v>
      </c>
      <c r="F182" s="39" t="s">
        <v>791</v>
      </c>
      <c r="G182" s="90" t="s">
        <v>766</v>
      </c>
      <c r="H182" s="90" t="s">
        <v>792</v>
      </c>
      <c r="I182" s="90" t="s">
        <v>793</v>
      </c>
      <c r="J182" s="39" t="s">
        <v>794</v>
      </c>
      <c r="K182" s="90">
        <v>1</v>
      </c>
      <c r="L182" s="90" t="s">
        <v>792</v>
      </c>
      <c r="M182" s="90" t="s">
        <v>765</v>
      </c>
      <c r="N182" s="90" t="s">
        <v>2527</v>
      </c>
      <c r="O182" s="52" t="s">
        <v>2522</v>
      </c>
      <c r="P182" s="52" t="s">
        <v>2522</v>
      </c>
      <c r="Q182" s="39">
        <v>1</v>
      </c>
      <c r="R182" s="39" t="s">
        <v>792</v>
      </c>
      <c r="S182" s="39" t="s">
        <v>765</v>
      </c>
      <c r="T182" s="39" t="s">
        <v>2527</v>
      </c>
      <c r="U182" s="39" t="s">
        <v>2406</v>
      </c>
      <c r="V182" s="39" t="s">
        <v>2406</v>
      </c>
      <c r="W182" s="39" t="s">
        <v>766</v>
      </c>
      <c r="X182" s="39" t="s">
        <v>792</v>
      </c>
      <c r="Y182" s="39" t="s">
        <v>793</v>
      </c>
    </row>
    <row r="183" spans="1:25" x14ac:dyDescent="0.2">
      <c r="A183" s="39" t="s">
        <v>2650</v>
      </c>
      <c r="B183" s="52" t="s">
        <v>1081</v>
      </c>
      <c r="C183" s="52" t="s">
        <v>571</v>
      </c>
      <c r="D183" s="52">
        <v>1</v>
      </c>
      <c r="E183" s="39" t="s">
        <v>828</v>
      </c>
      <c r="F183" s="39" t="s">
        <v>764</v>
      </c>
      <c r="G183" s="90" t="s">
        <v>765</v>
      </c>
      <c r="H183" s="90" t="s">
        <v>766</v>
      </c>
      <c r="I183" s="90" t="s">
        <v>767</v>
      </c>
      <c r="J183" s="39" t="s">
        <v>768</v>
      </c>
      <c r="K183" s="90">
        <v>1</v>
      </c>
      <c r="L183" s="90">
        <v>2</v>
      </c>
      <c r="M183" s="90">
        <v>2</v>
      </c>
      <c r="N183" s="90">
        <v>5</v>
      </c>
      <c r="O183" s="52" t="s">
        <v>2651</v>
      </c>
      <c r="P183" s="52" t="s">
        <v>2651</v>
      </c>
      <c r="Q183" s="39">
        <v>1</v>
      </c>
      <c r="R183" s="39">
        <v>2</v>
      </c>
      <c r="S183" s="39">
        <v>2</v>
      </c>
      <c r="T183" s="39">
        <v>5</v>
      </c>
      <c r="U183" s="39" t="s">
        <v>2392</v>
      </c>
      <c r="V183" s="39" t="s">
        <v>2392</v>
      </c>
      <c r="W183" s="39">
        <v>1</v>
      </c>
      <c r="X183" s="39">
        <v>2</v>
      </c>
      <c r="Y183" s="39">
        <v>4</v>
      </c>
    </row>
    <row r="184" spans="1:25" x14ac:dyDescent="0.2">
      <c r="A184" s="39" t="s">
        <v>2652</v>
      </c>
      <c r="B184" s="52" t="s">
        <v>1082</v>
      </c>
      <c r="C184" s="52" t="s">
        <v>571</v>
      </c>
      <c r="D184" s="52">
        <v>1</v>
      </c>
      <c r="E184" s="39" t="s">
        <v>828</v>
      </c>
      <c r="F184" s="39" t="s">
        <v>770</v>
      </c>
      <c r="G184" s="90" t="s">
        <v>765</v>
      </c>
      <c r="H184" s="90" t="s">
        <v>766</v>
      </c>
      <c r="I184" s="90" t="s">
        <v>767</v>
      </c>
      <c r="J184" s="39" t="s">
        <v>771</v>
      </c>
      <c r="K184" s="90">
        <v>1</v>
      </c>
      <c r="L184" s="90">
        <v>6</v>
      </c>
      <c r="M184" s="90">
        <v>0</v>
      </c>
      <c r="N184" s="90">
        <v>10</v>
      </c>
      <c r="O184" s="52" t="s">
        <v>2456</v>
      </c>
      <c r="P184" s="52" t="s">
        <v>2456</v>
      </c>
      <c r="Q184" s="39">
        <v>1</v>
      </c>
      <c r="R184" s="39">
        <v>6</v>
      </c>
      <c r="S184" s="39">
        <v>0</v>
      </c>
      <c r="T184" s="39">
        <v>10</v>
      </c>
      <c r="U184" s="39" t="s">
        <v>2392</v>
      </c>
      <c r="V184" s="39" t="s">
        <v>2392</v>
      </c>
      <c r="W184" s="39">
        <v>1</v>
      </c>
      <c r="X184" s="39">
        <v>2</v>
      </c>
      <c r="Y184" s="39">
        <v>4</v>
      </c>
    </row>
    <row r="185" spans="1:25" x14ac:dyDescent="0.2">
      <c r="A185" s="39" t="s">
        <v>2653</v>
      </c>
      <c r="B185" s="52" t="s">
        <v>1083</v>
      </c>
      <c r="C185" s="52" t="s">
        <v>571</v>
      </c>
      <c r="D185" s="52">
        <v>6</v>
      </c>
      <c r="E185" s="39" t="s">
        <v>805</v>
      </c>
      <c r="F185" s="39" t="s">
        <v>927</v>
      </c>
      <c r="G185" s="90" t="s">
        <v>765</v>
      </c>
      <c r="H185" s="90" t="s">
        <v>774</v>
      </c>
      <c r="I185" s="90" t="s">
        <v>766</v>
      </c>
      <c r="J185" s="39" t="s">
        <v>928</v>
      </c>
      <c r="K185" s="90">
        <v>6</v>
      </c>
      <c r="L185" s="90">
        <v>3</v>
      </c>
      <c r="M185" s="90">
        <v>2</v>
      </c>
      <c r="N185" s="90">
        <v>11</v>
      </c>
      <c r="O185" s="52" t="s">
        <v>2533</v>
      </c>
      <c r="P185" s="52" t="s">
        <v>2533</v>
      </c>
      <c r="Q185" s="39">
        <v>6</v>
      </c>
      <c r="R185" s="39">
        <v>3</v>
      </c>
      <c r="S185" s="39">
        <v>2</v>
      </c>
      <c r="T185" s="39">
        <v>11</v>
      </c>
      <c r="U185" s="39" t="s">
        <v>2534</v>
      </c>
      <c r="V185" s="39" t="s">
        <v>2534</v>
      </c>
      <c r="W185" s="39">
        <v>1</v>
      </c>
      <c r="X185" s="39">
        <v>3</v>
      </c>
      <c r="Y185" s="39">
        <v>2</v>
      </c>
    </row>
    <row r="186" spans="1:25" x14ac:dyDescent="0.2">
      <c r="A186" s="39" t="s">
        <v>2654</v>
      </c>
      <c r="B186" s="52" t="s">
        <v>1084</v>
      </c>
      <c r="C186" s="52" t="s">
        <v>571</v>
      </c>
      <c r="D186" s="52">
        <v>6</v>
      </c>
      <c r="E186" s="39" t="s">
        <v>805</v>
      </c>
      <c r="F186" s="39" t="s">
        <v>930</v>
      </c>
      <c r="G186" s="90" t="s">
        <v>765</v>
      </c>
      <c r="H186" s="90" t="s">
        <v>774</v>
      </c>
      <c r="I186" s="90" t="s">
        <v>814</v>
      </c>
      <c r="J186" s="39" t="s">
        <v>931</v>
      </c>
      <c r="K186" s="90">
        <v>6</v>
      </c>
      <c r="L186" s="90">
        <v>3</v>
      </c>
      <c r="M186" s="90">
        <v>2</v>
      </c>
      <c r="N186" s="90">
        <v>16</v>
      </c>
      <c r="O186" s="52" t="s">
        <v>2429</v>
      </c>
      <c r="P186" s="52" t="s">
        <v>2429</v>
      </c>
      <c r="Q186" s="39">
        <v>6</v>
      </c>
      <c r="R186" s="39">
        <v>3</v>
      </c>
      <c r="S186" s="39">
        <v>2</v>
      </c>
      <c r="T186" s="39">
        <v>16</v>
      </c>
      <c r="U186" s="39" t="s">
        <v>2536</v>
      </c>
      <c r="V186" s="39" t="s">
        <v>2536</v>
      </c>
      <c r="W186" s="39">
        <v>1</v>
      </c>
      <c r="X186" s="39">
        <v>3</v>
      </c>
      <c r="Y186" s="39">
        <v>5</v>
      </c>
    </row>
    <row r="187" spans="1:25" x14ac:dyDescent="0.2">
      <c r="A187" s="39" t="s">
        <v>2655</v>
      </c>
      <c r="B187" s="52" t="s">
        <v>1085</v>
      </c>
      <c r="C187" s="52" t="s">
        <v>571</v>
      </c>
      <c r="D187" s="52">
        <v>6</v>
      </c>
      <c r="E187" s="39" t="s">
        <v>805</v>
      </c>
      <c r="F187" s="39" t="s">
        <v>1086</v>
      </c>
      <c r="G187" s="90" t="s">
        <v>765</v>
      </c>
      <c r="H187" s="90" t="s">
        <v>774</v>
      </c>
      <c r="I187" s="90" t="s">
        <v>778</v>
      </c>
      <c r="J187" s="39" t="s">
        <v>894</v>
      </c>
      <c r="K187" s="90">
        <v>6</v>
      </c>
      <c r="L187" s="90">
        <v>4</v>
      </c>
      <c r="M187" s="90">
        <v>1</v>
      </c>
      <c r="N187" s="90">
        <v>16</v>
      </c>
      <c r="O187" s="52" t="s">
        <v>2426</v>
      </c>
      <c r="P187" s="52" t="s">
        <v>2426</v>
      </c>
      <c r="Q187" s="39">
        <v>6</v>
      </c>
      <c r="R187" s="39">
        <v>4</v>
      </c>
      <c r="S187" s="39">
        <v>1</v>
      </c>
      <c r="T187" s="39">
        <v>16</v>
      </c>
      <c r="U187" s="39" t="s">
        <v>2399</v>
      </c>
      <c r="V187" s="39" t="s">
        <v>2399</v>
      </c>
      <c r="W187" s="39">
        <v>1</v>
      </c>
      <c r="X187" s="39">
        <v>3</v>
      </c>
      <c r="Y187" s="39">
        <v>9</v>
      </c>
    </row>
    <row r="188" spans="1:25" x14ac:dyDescent="0.2">
      <c r="A188" s="39" t="s">
        <v>2656</v>
      </c>
      <c r="B188" s="52" t="s">
        <v>1087</v>
      </c>
      <c r="C188" s="52" t="s">
        <v>571</v>
      </c>
      <c r="D188" s="52">
        <v>5</v>
      </c>
      <c r="E188" s="39" t="s">
        <v>866</v>
      </c>
      <c r="F188" s="39" t="s">
        <v>867</v>
      </c>
      <c r="G188" s="90" t="s">
        <v>765</v>
      </c>
      <c r="H188" s="90" t="s">
        <v>785</v>
      </c>
      <c r="I188" s="90" t="s">
        <v>765</v>
      </c>
      <c r="J188" s="39" t="s">
        <v>868</v>
      </c>
      <c r="K188" s="90">
        <v>5</v>
      </c>
      <c r="L188" s="90">
        <v>1</v>
      </c>
      <c r="M188" s="90">
        <v>11</v>
      </c>
      <c r="N188" s="90">
        <v>16</v>
      </c>
      <c r="O188" s="52" t="s">
        <v>2482</v>
      </c>
      <c r="P188" s="52" t="s">
        <v>2482</v>
      </c>
      <c r="Q188" s="39">
        <v>5</v>
      </c>
      <c r="R188" s="39">
        <v>1</v>
      </c>
      <c r="S188" s="39">
        <v>11</v>
      </c>
      <c r="T188" s="39">
        <v>16</v>
      </c>
      <c r="U188" s="39" t="s">
        <v>2483</v>
      </c>
      <c r="V188" s="39" t="s">
        <v>2483</v>
      </c>
      <c r="W188" s="39">
        <v>1</v>
      </c>
      <c r="X188" s="39">
        <v>7</v>
      </c>
      <c r="Y188" s="39">
        <v>1</v>
      </c>
    </row>
    <row r="189" spans="1:25" x14ac:dyDescent="0.2">
      <c r="A189" s="39" t="s">
        <v>2657</v>
      </c>
      <c r="B189" s="52" t="s">
        <v>1088</v>
      </c>
      <c r="C189" s="52" t="s">
        <v>571</v>
      </c>
      <c r="D189" s="52">
        <v>5</v>
      </c>
      <c r="E189" s="39" t="s">
        <v>866</v>
      </c>
      <c r="F189" s="39" t="s">
        <v>784</v>
      </c>
      <c r="G189" s="90" t="s">
        <v>765</v>
      </c>
      <c r="H189" s="90" t="s">
        <v>785</v>
      </c>
      <c r="I189" s="90" t="s">
        <v>766</v>
      </c>
      <c r="J189" s="39" t="s">
        <v>786</v>
      </c>
      <c r="K189" s="90">
        <v>5</v>
      </c>
      <c r="L189" s="90">
        <v>3</v>
      </c>
      <c r="M189" s="90">
        <v>1</v>
      </c>
      <c r="N189" s="90">
        <v>16</v>
      </c>
      <c r="O189" s="52" t="s">
        <v>2485</v>
      </c>
      <c r="P189" s="52" t="s">
        <v>2485</v>
      </c>
      <c r="Q189" s="39">
        <v>5</v>
      </c>
      <c r="R189" s="39">
        <v>3</v>
      </c>
      <c r="S189" s="39">
        <v>1</v>
      </c>
      <c r="T189" s="39">
        <v>16</v>
      </c>
      <c r="U189" s="39" t="s">
        <v>2402</v>
      </c>
      <c r="V189" s="39" t="s">
        <v>2402</v>
      </c>
      <c r="W189" s="39">
        <v>1</v>
      </c>
      <c r="X189" s="39">
        <v>7</v>
      </c>
      <c r="Y189" s="39">
        <v>2</v>
      </c>
    </row>
    <row r="190" spans="1:25" x14ac:dyDescent="0.2">
      <c r="A190" s="39" t="s">
        <v>2658</v>
      </c>
      <c r="B190" s="52" t="s">
        <v>1089</v>
      </c>
      <c r="C190" s="52" t="s">
        <v>571</v>
      </c>
      <c r="D190" s="52">
        <v>2</v>
      </c>
      <c r="E190" s="39" t="s">
        <v>763</v>
      </c>
      <c r="F190" s="39" t="s">
        <v>871</v>
      </c>
      <c r="G190" s="90" t="s">
        <v>766</v>
      </c>
      <c r="H190" s="90" t="s">
        <v>765</v>
      </c>
      <c r="I190" s="90" t="s">
        <v>765</v>
      </c>
      <c r="J190" s="39" t="s">
        <v>872</v>
      </c>
      <c r="K190" s="90">
        <v>2</v>
      </c>
      <c r="L190" s="90">
        <v>3</v>
      </c>
      <c r="M190" s="90">
        <v>3</v>
      </c>
      <c r="N190" s="90">
        <v>11</v>
      </c>
      <c r="O190" s="52" t="s">
        <v>2487</v>
      </c>
      <c r="P190" s="52" t="s">
        <v>2487</v>
      </c>
      <c r="Q190" s="39">
        <v>2</v>
      </c>
      <c r="R190" s="39">
        <v>3</v>
      </c>
      <c r="S190" s="39">
        <v>3</v>
      </c>
      <c r="T190" s="39">
        <v>11</v>
      </c>
      <c r="U190" s="39" t="s">
        <v>2488</v>
      </c>
      <c r="V190" s="39" t="s">
        <v>2488</v>
      </c>
      <c r="W190" s="39">
        <v>2</v>
      </c>
      <c r="X190" s="39">
        <v>1</v>
      </c>
      <c r="Y190" s="39">
        <v>1</v>
      </c>
    </row>
    <row r="191" spans="1:25" x14ac:dyDescent="0.2">
      <c r="A191" s="39" t="s">
        <v>2659</v>
      </c>
      <c r="B191" s="52" t="s">
        <v>1090</v>
      </c>
      <c r="C191" s="52" t="s">
        <v>571</v>
      </c>
      <c r="D191" s="52">
        <v>2</v>
      </c>
      <c r="E191" s="39" t="s">
        <v>763</v>
      </c>
      <c r="F191" s="39" t="s">
        <v>1009</v>
      </c>
      <c r="G191" s="90" t="s">
        <v>766</v>
      </c>
      <c r="H191" s="90" t="s">
        <v>766</v>
      </c>
      <c r="I191" s="90" t="s">
        <v>765</v>
      </c>
      <c r="J191" s="39" t="s">
        <v>891</v>
      </c>
      <c r="K191" s="90">
        <v>2</v>
      </c>
      <c r="L191" s="90">
        <v>2</v>
      </c>
      <c r="M191" s="90">
        <v>1</v>
      </c>
      <c r="N191" s="90">
        <v>11</v>
      </c>
      <c r="O191" s="52" t="s">
        <v>2501</v>
      </c>
      <c r="P191" s="52" t="s">
        <v>2501</v>
      </c>
      <c r="Q191" s="39">
        <v>2</v>
      </c>
      <c r="R191" s="39">
        <v>2</v>
      </c>
      <c r="S191" s="39">
        <v>1</v>
      </c>
      <c r="T191" s="39">
        <v>11</v>
      </c>
      <c r="U191" s="39" t="s">
        <v>2468</v>
      </c>
      <c r="V191" s="39" t="s">
        <v>2468</v>
      </c>
      <c r="W191" s="39" t="s">
        <v>766</v>
      </c>
      <c r="X191" s="39" t="s">
        <v>766</v>
      </c>
      <c r="Y191" s="39" t="s">
        <v>765</v>
      </c>
    </row>
    <row r="192" spans="1:25" x14ac:dyDescent="0.2">
      <c r="A192" s="39" t="s">
        <v>2660</v>
      </c>
      <c r="B192" s="52" t="s">
        <v>1091</v>
      </c>
      <c r="C192" s="52" t="s">
        <v>571</v>
      </c>
      <c r="D192" s="52">
        <v>2</v>
      </c>
      <c r="E192" s="39" t="s">
        <v>763</v>
      </c>
      <c r="F192" s="39" t="s">
        <v>781</v>
      </c>
      <c r="G192" s="90" t="s">
        <v>766</v>
      </c>
      <c r="H192" s="90" t="s">
        <v>766</v>
      </c>
      <c r="I192" s="90" t="s">
        <v>765</v>
      </c>
      <c r="J192" s="39" t="s">
        <v>782</v>
      </c>
      <c r="K192" s="90">
        <v>2</v>
      </c>
      <c r="L192" s="90" t="s">
        <v>766</v>
      </c>
      <c r="M192" s="90" t="s">
        <v>765</v>
      </c>
      <c r="N192" s="90" t="s">
        <v>2527</v>
      </c>
      <c r="O192" s="52" t="s">
        <v>2528</v>
      </c>
      <c r="P192" s="52" t="s">
        <v>2528</v>
      </c>
      <c r="Q192" s="39">
        <v>2</v>
      </c>
      <c r="R192" s="39" t="s">
        <v>766</v>
      </c>
      <c r="S192" s="39" t="s">
        <v>765</v>
      </c>
      <c r="T192" s="39" t="s">
        <v>2527</v>
      </c>
      <c r="U192" s="39" t="s">
        <v>2468</v>
      </c>
      <c r="V192" s="39" t="s">
        <v>2476</v>
      </c>
      <c r="W192" s="39" t="s">
        <v>766</v>
      </c>
      <c r="X192" s="39" t="s">
        <v>766</v>
      </c>
      <c r="Y192" s="39" t="s">
        <v>774</v>
      </c>
    </row>
    <row r="193" spans="1:25" x14ac:dyDescent="0.2">
      <c r="A193" s="39" t="s">
        <v>2661</v>
      </c>
      <c r="B193" s="52" t="s">
        <v>1092</v>
      </c>
      <c r="C193" s="52" t="s">
        <v>571</v>
      </c>
      <c r="D193" s="52">
        <v>2</v>
      </c>
      <c r="E193" s="39" t="s">
        <v>763</v>
      </c>
      <c r="F193" s="39" t="s">
        <v>881</v>
      </c>
      <c r="G193" s="90" t="s">
        <v>766</v>
      </c>
      <c r="H193" s="90" t="s">
        <v>766</v>
      </c>
      <c r="I193" s="90" t="s">
        <v>765</v>
      </c>
      <c r="J193" s="39" t="s">
        <v>882</v>
      </c>
      <c r="K193" s="90">
        <v>2</v>
      </c>
      <c r="L193" s="90">
        <v>2</v>
      </c>
      <c r="M193" s="90">
        <v>2</v>
      </c>
      <c r="N193" s="90">
        <v>11</v>
      </c>
      <c r="O193" s="52" t="s">
        <v>2495</v>
      </c>
      <c r="P193" s="52" t="s">
        <v>2495</v>
      </c>
      <c r="Q193" s="39">
        <v>2</v>
      </c>
      <c r="R193" s="39">
        <v>2</v>
      </c>
      <c r="S193" s="39">
        <v>2</v>
      </c>
      <c r="T193" s="39">
        <v>11</v>
      </c>
      <c r="U193" s="39" t="s">
        <v>2468</v>
      </c>
      <c r="V193" s="39" t="s">
        <v>2468</v>
      </c>
      <c r="W193" s="39">
        <v>2</v>
      </c>
      <c r="X193" s="39">
        <v>2</v>
      </c>
      <c r="Y193" s="39">
        <v>1</v>
      </c>
    </row>
    <row r="194" spans="1:25" x14ac:dyDescent="0.2">
      <c r="A194" s="39" t="s">
        <v>2660</v>
      </c>
      <c r="B194" s="52" t="s">
        <v>1093</v>
      </c>
      <c r="C194" s="52" t="s">
        <v>571</v>
      </c>
      <c r="D194" s="52">
        <v>2</v>
      </c>
      <c r="E194" s="39" t="s">
        <v>763</v>
      </c>
      <c r="F194" s="39" t="s">
        <v>781</v>
      </c>
      <c r="G194" s="90" t="s">
        <v>766</v>
      </c>
      <c r="H194" s="90" t="s">
        <v>766</v>
      </c>
      <c r="I194" s="90" t="s">
        <v>774</v>
      </c>
      <c r="J194" s="39" t="s">
        <v>782</v>
      </c>
      <c r="K194" s="90">
        <v>2</v>
      </c>
      <c r="L194" s="90" t="s">
        <v>766</v>
      </c>
      <c r="M194" s="90" t="s">
        <v>765</v>
      </c>
      <c r="N194" s="90" t="s">
        <v>2527</v>
      </c>
      <c r="O194" s="52" t="s">
        <v>2528</v>
      </c>
      <c r="P194" s="52" t="s">
        <v>2528</v>
      </c>
      <c r="Q194" s="39">
        <v>2</v>
      </c>
      <c r="R194" s="39" t="s">
        <v>766</v>
      </c>
      <c r="S194" s="39" t="s">
        <v>765</v>
      </c>
      <c r="T194" s="39" t="s">
        <v>2527</v>
      </c>
      <c r="U194" s="39" t="s">
        <v>2476</v>
      </c>
      <c r="V194" s="39" t="s">
        <v>2476</v>
      </c>
      <c r="W194" s="39" t="s">
        <v>766</v>
      </c>
      <c r="X194" s="39" t="s">
        <v>766</v>
      </c>
      <c r="Y194" s="39" t="s">
        <v>774</v>
      </c>
    </row>
    <row r="195" spans="1:25" x14ac:dyDescent="0.2">
      <c r="A195" s="39" t="s">
        <v>2662</v>
      </c>
      <c r="B195" s="52" t="s">
        <v>1094</v>
      </c>
      <c r="C195" s="52" t="s">
        <v>571</v>
      </c>
      <c r="D195" s="52">
        <v>2</v>
      </c>
      <c r="E195" s="39" t="s">
        <v>763</v>
      </c>
      <c r="F195" s="39" t="s">
        <v>885</v>
      </c>
      <c r="G195" s="90" t="s">
        <v>766</v>
      </c>
      <c r="H195" s="90" t="s">
        <v>766</v>
      </c>
      <c r="I195" s="90" t="s">
        <v>774</v>
      </c>
      <c r="J195" s="39" t="s">
        <v>886</v>
      </c>
      <c r="K195" s="90">
        <v>2</v>
      </c>
      <c r="L195" s="90">
        <v>3</v>
      </c>
      <c r="M195" s="90">
        <v>2</v>
      </c>
      <c r="N195" s="90">
        <v>6</v>
      </c>
      <c r="O195" s="52" t="s">
        <v>2497</v>
      </c>
      <c r="P195" s="52" t="s">
        <v>2497</v>
      </c>
      <c r="Q195" s="39">
        <v>2</v>
      </c>
      <c r="R195" s="39">
        <v>3</v>
      </c>
      <c r="S195" s="39">
        <v>2</v>
      </c>
      <c r="T195" s="39">
        <v>6</v>
      </c>
      <c r="U195" s="39" t="s">
        <v>2476</v>
      </c>
      <c r="V195" s="39" t="s">
        <v>2476</v>
      </c>
      <c r="W195" s="39" t="s">
        <v>766</v>
      </c>
      <c r="X195" s="39">
        <v>2</v>
      </c>
      <c r="Y195" s="39" t="s">
        <v>774</v>
      </c>
    </row>
    <row r="196" spans="1:25" x14ac:dyDescent="0.2">
      <c r="A196" s="39" t="s">
        <v>2660</v>
      </c>
      <c r="B196" s="52" t="s">
        <v>1095</v>
      </c>
      <c r="C196" s="52" t="s">
        <v>571</v>
      </c>
      <c r="D196" s="52">
        <v>2</v>
      </c>
      <c r="E196" s="39" t="s">
        <v>763</v>
      </c>
      <c r="F196" s="39" t="s">
        <v>781</v>
      </c>
      <c r="G196" s="90" t="s">
        <v>766</v>
      </c>
      <c r="H196" s="90" t="s">
        <v>766</v>
      </c>
      <c r="I196" s="90" t="s">
        <v>767</v>
      </c>
      <c r="J196" s="39" t="s">
        <v>782</v>
      </c>
      <c r="K196" s="90">
        <v>2</v>
      </c>
      <c r="L196" s="90" t="s">
        <v>766</v>
      </c>
      <c r="M196" s="90" t="s">
        <v>765</v>
      </c>
      <c r="N196" s="90" t="s">
        <v>2527</v>
      </c>
      <c r="O196" s="52" t="s">
        <v>2528</v>
      </c>
      <c r="P196" s="52" t="s">
        <v>2528</v>
      </c>
      <c r="Q196" s="39">
        <v>2</v>
      </c>
      <c r="R196" s="39" t="s">
        <v>766</v>
      </c>
      <c r="S196" s="39" t="s">
        <v>765</v>
      </c>
      <c r="T196" s="39" t="s">
        <v>2527</v>
      </c>
      <c r="U196" s="39" t="s">
        <v>2498</v>
      </c>
      <c r="V196" s="39" t="s">
        <v>2476</v>
      </c>
      <c r="W196" s="39" t="s">
        <v>766</v>
      </c>
      <c r="X196" s="39" t="s">
        <v>766</v>
      </c>
      <c r="Y196" s="39" t="s">
        <v>774</v>
      </c>
    </row>
    <row r="197" spans="1:25" x14ac:dyDescent="0.2">
      <c r="A197" s="39" t="s">
        <v>2660</v>
      </c>
      <c r="B197" s="52" t="s">
        <v>1096</v>
      </c>
      <c r="C197" s="52" t="s">
        <v>571</v>
      </c>
      <c r="D197" s="52">
        <v>2</v>
      </c>
      <c r="E197" s="39" t="s">
        <v>763</v>
      </c>
      <c r="F197" s="39" t="s">
        <v>781</v>
      </c>
      <c r="G197" s="90" t="s">
        <v>766</v>
      </c>
      <c r="H197" s="90" t="s">
        <v>766</v>
      </c>
      <c r="I197" s="90" t="s">
        <v>814</v>
      </c>
      <c r="J197" s="39" t="s">
        <v>782</v>
      </c>
      <c r="K197" s="90">
        <v>2</v>
      </c>
      <c r="L197" s="90" t="s">
        <v>766</v>
      </c>
      <c r="M197" s="90" t="s">
        <v>765</v>
      </c>
      <c r="N197" s="90" t="s">
        <v>2527</v>
      </c>
      <c r="O197" s="52" t="s">
        <v>2528</v>
      </c>
      <c r="P197" s="52" t="s">
        <v>2528</v>
      </c>
      <c r="Q197" s="39">
        <v>2</v>
      </c>
      <c r="R197" s="39" t="s">
        <v>766</v>
      </c>
      <c r="S197" s="39" t="s">
        <v>765</v>
      </c>
      <c r="T197" s="39" t="s">
        <v>2527</v>
      </c>
      <c r="U197" s="39" t="s">
        <v>2499</v>
      </c>
      <c r="V197" s="39" t="s">
        <v>2476</v>
      </c>
      <c r="W197" s="39" t="s">
        <v>766</v>
      </c>
      <c r="X197" s="39" t="s">
        <v>766</v>
      </c>
      <c r="Y197" s="39" t="s">
        <v>774</v>
      </c>
    </row>
    <row r="198" spans="1:25" x14ac:dyDescent="0.2">
      <c r="A198" s="39" t="s">
        <v>2663</v>
      </c>
      <c r="B198" s="52" t="s">
        <v>1097</v>
      </c>
      <c r="C198" s="52" t="s">
        <v>571</v>
      </c>
      <c r="D198" s="52">
        <v>2</v>
      </c>
      <c r="E198" s="39" t="s">
        <v>763</v>
      </c>
      <c r="F198" s="39" t="s">
        <v>896</v>
      </c>
      <c r="G198" s="90" t="s">
        <v>766</v>
      </c>
      <c r="H198" s="90" t="s">
        <v>766</v>
      </c>
      <c r="I198" s="90" t="s">
        <v>792</v>
      </c>
      <c r="J198" s="39" t="s">
        <v>897</v>
      </c>
      <c r="K198" s="90">
        <v>2</v>
      </c>
      <c r="L198" s="90">
        <v>2</v>
      </c>
      <c r="M198" s="90">
        <v>2</v>
      </c>
      <c r="N198" s="90">
        <v>11</v>
      </c>
      <c r="O198" s="52" t="s">
        <v>2495</v>
      </c>
      <c r="P198" s="52" t="s">
        <v>2495</v>
      </c>
      <c r="Q198" s="39">
        <v>2</v>
      </c>
      <c r="R198" s="39">
        <v>2</v>
      </c>
      <c r="S198" s="39">
        <v>2</v>
      </c>
      <c r="T198" s="39">
        <v>11</v>
      </c>
      <c r="U198" s="39" t="s">
        <v>2502</v>
      </c>
      <c r="V198" s="39" t="s">
        <v>2502</v>
      </c>
      <c r="W198" s="39">
        <v>2</v>
      </c>
      <c r="X198" s="39">
        <v>2</v>
      </c>
      <c r="Y198" s="39">
        <v>6</v>
      </c>
    </row>
    <row r="199" spans="1:25" x14ac:dyDescent="0.2">
      <c r="A199" s="39" t="s">
        <v>2664</v>
      </c>
      <c r="B199" s="52" t="s">
        <v>1098</v>
      </c>
      <c r="C199" s="52" t="s">
        <v>571</v>
      </c>
      <c r="D199" s="52">
        <v>2</v>
      </c>
      <c r="E199" s="39" t="s">
        <v>763</v>
      </c>
      <c r="F199" s="39" t="s">
        <v>788</v>
      </c>
      <c r="G199" s="90" t="s">
        <v>766</v>
      </c>
      <c r="H199" s="90" t="s">
        <v>774</v>
      </c>
      <c r="I199" s="90" t="s">
        <v>766</v>
      </c>
      <c r="J199" s="39" t="s">
        <v>789</v>
      </c>
      <c r="K199" s="90">
        <v>2</v>
      </c>
      <c r="L199" s="90">
        <v>2</v>
      </c>
      <c r="M199" s="90">
        <v>2</v>
      </c>
      <c r="N199" s="90">
        <v>16</v>
      </c>
      <c r="O199" s="52" t="s">
        <v>2553</v>
      </c>
      <c r="P199" s="52" t="s">
        <v>2553</v>
      </c>
      <c r="Q199" s="39">
        <v>2</v>
      </c>
      <c r="R199" s="39">
        <v>2</v>
      </c>
      <c r="S199" s="39">
        <v>2</v>
      </c>
      <c r="T199" s="39">
        <v>16</v>
      </c>
      <c r="U199" s="39" t="s">
        <v>2404</v>
      </c>
      <c r="V199" s="39" t="s">
        <v>2404</v>
      </c>
      <c r="W199" s="39" t="s">
        <v>766</v>
      </c>
      <c r="X199" s="39">
        <v>3</v>
      </c>
      <c r="Y199" s="39" t="s">
        <v>766</v>
      </c>
    </row>
    <row r="200" spans="1:25" x14ac:dyDescent="0.2">
      <c r="A200" s="39" t="s">
        <v>2665</v>
      </c>
      <c r="B200" s="52" t="s">
        <v>1099</v>
      </c>
      <c r="C200" s="52" t="s">
        <v>571</v>
      </c>
      <c r="D200" s="52">
        <v>1</v>
      </c>
      <c r="E200" s="39" t="s">
        <v>828</v>
      </c>
      <c r="F200" s="39" t="s">
        <v>899</v>
      </c>
      <c r="G200" s="90" t="s">
        <v>766</v>
      </c>
      <c r="H200" s="90" t="s">
        <v>774</v>
      </c>
      <c r="I200" s="90" t="s">
        <v>814</v>
      </c>
      <c r="J200" s="39" t="s">
        <v>900</v>
      </c>
      <c r="K200" s="90">
        <v>1</v>
      </c>
      <c r="L200" s="90">
        <v>2</v>
      </c>
      <c r="M200" s="90">
        <v>4</v>
      </c>
      <c r="N200" s="90">
        <v>3</v>
      </c>
      <c r="O200" s="52" t="s">
        <v>2507</v>
      </c>
      <c r="P200" s="52" t="s">
        <v>2507</v>
      </c>
      <c r="Q200" s="39">
        <v>1</v>
      </c>
      <c r="R200" s="39">
        <v>2</v>
      </c>
      <c r="S200" s="39">
        <v>4</v>
      </c>
      <c r="T200" s="39">
        <v>3</v>
      </c>
      <c r="U200" s="39" t="s">
        <v>2508</v>
      </c>
      <c r="V200" s="39" t="s">
        <v>2508</v>
      </c>
      <c r="W200" s="39">
        <v>2</v>
      </c>
      <c r="X200" s="39">
        <v>3</v>
      </c>
      <c r="Y200" s="39">
        <v>5</v>
      </c>
    </row>
    <row r="201" spans="1:25" x14ac:dyDescent="0.2">
      <c r="A201" s="39" t="s">
        <v>2666</v>
      </c>
      <c r="B201" s="52" t="s">
        <v>1100</v>
      </c>
      <c r="C201" s="52" t="s">
        <v>571</v>
      </c>
      <c r="D201" s="52">
        <v>1</v>
      </c>
      <c r="E201" s="39" t="s">
        <v>828</v>
      </c>
      <c r="F201" s="39" t="s">
        <v>902</v>
      </c>
      <c r="G201" s="90" t="s">
        <v>766</v>
      </c>
      <c r="H201" s="90" t="s">
        <v>767</v>
      </c>
      <c r="I201" s="90" t="s">
        <v>765</v>
      </c>
      <c r="J201" s="39" t="s">
        <v>903</v>
      </c>
      <c r="K201" s="90">
        <v>1</v>
      </c>
      <c r="L201" s="90">
        <v>3</v>
      </c>
      <c r="M201" s="90">
        <v>1</v>
      </c>
      <c r="N201" s="90">
        <v>3</v>
      </c>
      <c r="O201" s="52" t="s">
        <v>2510</v>
      </c>
      <c r="P201" s="52" t="s">
        <v>2510</v>
      </c>
      <c r="Q201" s="39">
        <v>1</v>
      </c>
      <c r="R201" s="39">
        <v>3</v>
      </c>
      <c r="S201" s="39">
        <v>1</v>
      </c>
      <c r="T201" s="39">
        <v>3</v>
      </c>
      <c r="U201" s="39" t="s">
        <v>2511</v>
      </c>
      <c r="V201" s="39" t="s">
        <v>2511</v>
      </c>
      <c r="W201" s="39">
        <v>2</v>
      </c>
      <c r="X201" s="39">
        <v>4</v>
      </c>
      <c r="Y201" s="39">
        <v>1</v>
      </c>
    </row>
    <row r="202" spans="1:25" x14ac:dyDescent="0.2">
      <c r="A202" s="39" t="s">
        <v>2667</v>
      </c>
      <c r="B202" s="52" t="s">
        <v>1101</v>
      </c>
      <c r="C202" s="52" t="s">
        <v>571</v>
      </c>
      <c r="D202" s="52">
        <v>4</v>
      </c>
      <c r="E202" s="39" t="s">
        <v>905</v>
      </c>
      <c r="F202" s="39" t="s">
        <v>906</v>
      </c>
      <c r="G202" s="90" t="s">
        <v>766</v>
      </c>
      <c r="H202" s="90" t="s">
        <v>767</v>
      </c>
      <c r="I202" s="90" t="s">
        <v>766</v>
      </c>
      <c r="J202" s="39" t="s">
        <v>907</v>
      </c>
      <c r="K202" s="90">
        <v>4</v>
      </c>
      <c r="L202" s="90">
        <v>4</v>
      </c>
      <c r="M202" s="90">
        <v>0</v>
      </c>
      <c r="N202" s="90">
        <v>4</v>
      </c>
      <c r="O202" s="52" t="s">
        <v>2513</v>
      </c>
      <c r="P202" s="52" t="s">
        <v>2513</v>
      </c>
      <c r="Q202" s="39">
        <v>4</v>
      </c>
      <c r="R202" s="39">
        <v>4</v>
      </c>
      <c r="S202" s="39">
        <v>0</v>
      </c>
      <c r="T202" s="39">
        <v>4</v>
      </c>
      <c r="U202" s="39" t="s">
        <v>2514</v>
      </c>
      <c r="V202" s="39" t="s">
        <v>2514</v>
      </c>
      <c r="W202" s="39">
        <v>2</v>
      </c>
      <c r="X202" s="39">
        <v>4</v>
      </c>
      <c r="Y202" s="39">
        <v>2</v>
      </c>
    </row>
    <row r="203" spans="1:25" x14ac:dyDescent="0.2">
      <c r="A203" s="39" t="s">
        <v>2668</v>
      </c>
      <c r="B203" s="52" t="s">
        <v>1102</v>
      </c>
      <c r="C203" s="52" t="s">
        <v>571</v>
      </c>
      <c r="D203" s="52">
        <v>1</v>
      </c>
      <c r="E203" s="39" t="s">
        <v>828</v>
      </c>
      <c r="F203" s="39" t="s">
        <v>914</v>
      </c>
      <c r="G203" s="90" t="s">
        <v>766</v>
      </c>
      <c r="H203" s="90" t="s">
        <v>792</v>
      </c>
      <c r="I203" s="90" t="s">
        <v>793</v>
      </c>
      <c r="J203" s="39" t="s">
        <v>915</v>
      </c>
      <c r="K203" s="90">
        <v>1</v>
      </c>
      <c r="L203" s="90">
        <v>6</v>
      </c>
      <c r="M203" s="90" t="s">
        <v>2465</v>
      </c>
      <c r="N203" s="90">
        <v>10</v>
      </c>
      <c r="O203" s="52" t="s">
        <v>2456</v>
      </c>
      <c r="P203" s="52" t="s">
        <v>2456</v>
      </c>
      <c r="Q203" s="39">
        <v>1</v>
      </c>
      <c r="R203" s="39">
        <v>6</v>
      </c>
      <c r="S203" s="39" t="s">
        <v>2465</v>
      </c>
      <c r="T203" s="39">
        <v>10</v>
      </c>
      <c r="U203" s="39" t="s">
        <v>2406</v>
      </c>
      <c r="V203" s="39" t="s">
        <v>2406</v>
      </c>
      <c r="W203" s="39">
        <v>2</v>
      </c>
      <c r="X203" s="39" t="s">
        <v>792</v>
      </c>
      <c r="Y203" s="39" t="s">
        <v>793</v>
      </c>
    </row>
    <row r="204" spans="1:25" x14ac:dyDescent="0.2">
      <c r="A204" s="39" t="s">
        <v>2669</v>
      </c>
      <c r="B204" s="52" t="s">
        <v>1103</v>
      </c>
      <c r="C204" s="52" t="s">
        <v>571</v>
      </c>
      <c r="D204" s="52">
        <v>1</v>
      </c>
      <c r="E204" s="39" t="s">
        <v>828</v>
      </c>
      <c r="F204" s="39" t="s">
        <v>791</v>
      </c>
      <c r="G204" s="90" t="s">
        <v>766</v>
      </c>
      <c r="H204" s="90" t="s">
        <v>792</v>
      </c>
      <c r="I204" s="90" t="s">
        <v>793</v>
      </c>
      <c r="J204" s="39" t="s">
        <v>794</v>
      </c>
      <c r="K204" s="90">
        <v>1</v>
      </c>
      <c r="L204" s="90" t="s">
        <v>792</v>
      </c>
      <c r="M204" s="90" t="s">
        <v>765</v>
      </c>
      <c r="N204" s="90" t="s">
        <v>2527</v>
      </c>
      <c r="O204" s="52" t="s">
        <v>2522</v>
      </c>
      <c r="P204" s="52" t="s">
        <v>2522</v>
      </c>
      <c r="Q204" s="39">
        <v>1</v>
      </c>
      <c r="R204" s="39" t="s">
        <v>792</v>
      </c>
      <c r="S204" s="39" t="s">
        <v>765</v>
      </c>
      <c r="T204" s="39" t="s">
        <v>2527</v>
      </c>
      <c r="U204" s="39" t="s">
        <v>2406</v>
      </c>
      <c r="V204" s="39" t="s">
        <v>2406</v>
      </c>
      <c r="W204" s="39" t="s">
        <v>766</v>
      </c>
      <c r="X204" s="39" t="s">
        <v>792</v>
      </c>
      <c r="Y204" s="39" t="s">
        <v>793</v>
      </c>
    </row>
    <row r="205" spans="1:25" x14ac:dyDescent="0.2">
      <c r="A205" s="39" t="s">
        <v>2670</v>
      </c>
      <c r="B205" s="52" t="s">
        <v>1104</v>
      </c>
      <c r="C205" s="52" t="s">
        <v>571</v>
      </c>
      <c r="D205" s="52">
        <v>2</v>
      </c>
      <c r="E205" s="39" t="s">
        <v>763</v>
      </c>
      <c r="F205" s="39" t="s">
        <v>984</v>
      </c>
      <c r="G205" s="90" t="s">
        <v>774</v>
      </c>
      <c r="H205" s="90" t="s">
        <v>765</v>
      </c>
      <c r="I205" s="90" t="s">
        <v>765</v>
      </c>
      <c r="J205" s="39" t="s">
        <v>985</v>
      </c>
      <c r="K205" s="90">
        <v>2</v>
      </c>
      <c r="L205" s="90">
        <v>1</v>
      </c>
      <c r="M205" s="90">
        <v>2</v>
      </c>
      <c r="N205" s="90">
        <v>8</v>
      </c>
      <c r="O205" s="52" t="s">
        <v>2577</v>
      </c>
      <c r="P205" s="52" t="s">
        <v>2577</v>
      </c>
      <c r="Q205" s="39">
        <v>2</v>
      </c>
      <c r="R205" s="39">
        <v>1</v>
      </c>
      <c r="S205" s="39">
        <v>2</v>
      </c>
      <c r="T205" s="39">
        <v>8</v>
      </c>
      <c r="U205" s="39" t="s">
        <v>2440</v>
      </c>
      <c r="V205" s="39" t="s">
        <v>2440</v>
      </c>
      <c r="W205" s="39">
        <v>3</v>
      </c>
      <c r="X205" s="39">
        <v>1</v>
      </c>
      <c r="Y205" s="39">
        <v>1</v>
      </c>
    </row>
    <row r="206" spans="1:25" x14ac:dyDescent="0.2">
      <c r="A206" s="39" t="s">
        <v>2671</v>
      </c>
      <c r="B206" s="52" t="s">
        <v>1105</v>
      </c>
      <c r="C206" s="52" t="s">
        <v>573</v>
      </c>
      <c r="D206" s="52">
        <v>2</v>
      </c>
      <c r="E206" s="39" t="s">
        <v>763</v>
      </c>
      <c r="F206" s="39" t="s">
        <v>781</v>
      </c>
      <c r="G206" s="90" t="s">
        <v>765</v>
      </c>
      <c r="H206" s="90" t="s">
        <v>766</v>
      </c>
      <c r="I206" s="90" t="s">
        <v>765</v>
      </c>
      <c r="J206" s="39" t="s">
        <v>782</v>
      </c>
      <c r="K206" s="90">
        <v>2</v>
      </c>
      <c r="L206" s="90" t="s">
        <v>766</v>
      </c>
      <c r="M206" s="90" t="s">
        <v>765</v>
      </c>
      <c r="N206" s="90" t="s">
        <v>2527</v>
      </c>
      <c r="O206" s="52" t="s">
        <v>2528</v>
      </c>
      <c r="P206" s="52" t="s">
        <v>2528</v>
      </c>
      <c r="Q206" s="39">
        <v>2</v>
      </c>
      <c r="R206" s="39" t="s">
        <v>766</v>
      </c>
      <c r="S206" s="39" t="s">
        <v>765</v>
      </c>
      <c r="T206" s="39" t="s">
        <v>2527</v>
      </c>
      <c r="U206" s="39" t="s">
        <v>2475</v>
      </c>
      <c r="V206" s="39" t="s">
        <v>2476</v>
      </c>
      <c r="W206" s="39" t="s">
        <v>766</v>
      </c>
      <c r="X206" s="39" t="s">
        <v>766</v>
      </c>
      <c r="Y206" s="39" t="s">
        <v>774</v>
      </c>
    </row>
    <row r="207" spans="1:25" x14ac:dyDescent="0.2">
      <c r="A207" s="39" t="s">
        <v>2672</v>
      </c>
      <c r="B207" s="52" t="s">
        <v>1106</v>
      </c>
      <c r="C207" s="52" t="s">
        <v>573</v>
      </c>
      <c r="D207" s="52">
        <v>1</v>
      </c>
      <c r="E207" s="39" t="s">
        <v>828</v>
      </c>
      <c r="F207" s="39" t="s">
        <v>764</v>
      </c>
      <c r="G207" s="90" t="s">
        <v>765</v>
      </c>
      <c r="H207" s="90" t="s">
        <v>766</v>
      </c>
      <c r="I207" s="90" t="s">
        <v>767</v>
      </c>
      <c r="J207" s="39" t="s">
        <v>768</v>
      </c>
      <c r="K207" s="90">
        <v>1</v>
      </c>
      <c r="L207" s="90">
        <v>5</v>
      </c>
      <c r="M207" s="90">
        <v>0</v>
      </c>
      <c r="N207" s="90">
        <v>5</v>
      </c>
      <c r="O207" s="52" t="s">
        <v>2454</v>
      </c>
      <c r="P207" s="52" t="s">
        <v>2454</v>
      </c>
      <c r="Q207" s="39">
        <v>1</v>
      </c>
      <c r="R207" s="39">
        <v>5</v>
      </c>
      <c r="S207" s="39">
        <v>0</v>
      </c>
      <c r="T207" s="39">
        <v>5</v>
      </c>
      <c r="U207" s="39" t="s">
        <v>2392</v>
      </c>
      <c r="V207" s="39" t="s">
        <v>2392</v>
      </c>
      <c r="W207" s="39">
        <v>1</v>
      </c>
      <c r="X207" s="39">
        <v>2</v>
      </c>
      <c r="Y207" s="39">
        <v>4</v>
      </c>
    </row>
    <row r="208" spans="1:25" x14ac:dyDescent="0.2">
      <c r="A208" s="39" t="s">
        <v>2673</v>
      </c>
      <c r="B208" s="52" t="s">
        <v>1107</v>
      </c>
      <c r="C208" s="52" t="s">
        <v>573</v>
      </c>
      <c r="D208" s="52">
        <v>1</v>
      </c>
      <c r="E208" s="39" t="s">
        <v>828</v>
      </c>
      <c r="F208" s="39" t="s">
        <v>770</v>
      </c>
      <c r="G208" s="90" t="s">
        <v>765</v>
      </c>
      <c r="H208" s="90" t="s">
        <v>766</v>
      </c>
      <c r="I208" s="90" t="s">
        <v>767</v>
      </c>
      <c r="J208" s="39" t="s">
        <v>771</v>
      </c>
      <c r="K208" s="90">
        <v>1</v>
      </c>
      <c r="L208" s="90">
        <v>6</v>
      </c>
      <c r="M208" s="90">
        <v>0</v>
      </c>
      <c r="N208" s="90">
        <v>10</v>
      </c>
      <c r="O208" s="52" t="s">
        <v>2456</v>
      </c>
      <c r="P208" s="52" t="s">
        <v>2456</v>
      </c>
      <c r="Q208" s="39">
        <v>1</v>
      </c>
      <c r="R208" s="39">
        <v>6</v>
      </c>
      <c r="S208" s="39">
        <v>0</v>
      </c>
      <c r="T208" s="39">
        <v>10</v>
      </c>
      <c r="U208" s="39" t="s">
        <v>2392</v>
      </c>
      <c r="V208" s="39" t="s">
        <v>2392</v>
      </c>
      <c r="W208" s="39">
        <v>1</v>
      </c>
      <c r="X208" s="39">
        <v>2</v>
      </c>
      <c r="Y208" s="39">
        <v>4</v>
      </c>
    </row>
    <row r="209" spans="1:25" x14ac:dyDescent="0.2">
      <c r="A209" s="39" t="s">
        <v>2674</v>
      </c>
      <c r="B209" s="52" t="s">
        <v>1108</v>
      </c>
      <c r="C209" s="52" t="s">
        <v>573</v>
      </c>
      <c r="D209" s="52">
        <v>2</v>
      </c>
      <c r="E209" s="39" t="s">
        <v>763</v>
      </c>
      <c r="F209" s="39" t="s">
        <v>1109</v>
      </c>
      <c r="G209" s="90" t="s">
        <v>765</v>
      </c>
      <c r="H209" s="90" t="s">
        <v>766</v>
      </c>
      <c r="I209" s="90" t="s">
        <v>767</v>
      </c>
      <c r="J209" s="39" t="s">
        <v>1070</v>
      </c>
      <c r="K209" s="90">
        <v>2</v>
      </c>
      <c r="L209" s="90">
        <v>1</v>
      </c>
      <c r="M209" s="90">
        <v>2</v>
      </c>
      <c r="N209" s="90">
        <v>5</v>
      </c>
      <c r="O209" s="52" t="s">
        <v>2675</v>
      </c>
      <c r="P209" s="52" t="s">
        <v>2675</v>
      </c>
      <c r="Q209" s="39">
        <v>2</v>
      </c>
      <c r="R209" s="39">
        <v>1</v>
      </c>
      <c r="S209" s="39">
        <v>2</v>
      </c>
      <c r="T209" s="39">
        <v>5</v>
      </c>
      <c r="U209" s="39" t="s">
        <v>2392</v>
      </c>
      <c r="V209" s="39" t="s">
        <v>2392</v>
      </c>
      <c r="W209" s="39">
        <v>1</v>
      </c>
      <c r="X209" s="39">
        <v>2</v>
      </c>
      <c r="Y209" s="39">
        <v>4</v>
      </c>
    </row>
    <row r="210" spans="1:25" x14ac:dyDescent="0.2">
      <c r="A210" s="39" t="s">
        <v>2676</v>
      </c>
      <c r="B210" s="52" t="s">
        <v>1110</v>
      </c>
      <c r="C210" s="52" t="s">
        <v>573</v>
      </c>
      <c r="D210" s="52">
        <v>6</v>
      </c>
      <c r="E210" s="39" t="s">
        <v>805</v>
      </c>
      <c r="F210" s="39" t="s">
        <v>1003</v>
      </c>
      <c r="G210" s="90" t="s">
        <v>765</v>
      </c>
      <c r="H210" s="90" t="s">
        <v>774</v>
      </c>
      <c r="I210" s="90" t="s">
        <v>766</v>
      </c>
      <c r="J210" s="39" t="s">
        <v>1004</v>
      </c>
      <c r="K210" s="90">
        <v>6</v>
      </c>
      <c r="L210" s="90">
        <v>3</v>
      </c>
      <c r="M210" s="90">
        <v>2</v>
      </c>
      <c r="N210" s="90">
        <v>16</v>
      </c>
      <c r="O210" s="52" t="s">
        <v>2429</v>
      </c>
      <c r="P210" s="52" t="s">
        <v>2429</v>
      </c>
      <c r="Q210" s="39">
        <v>6</v>
      </c>
      <c r="R210" s="39">
        <v>3</v>
      </c>
      <c r="S210" s="39">
        <v>2</v>
      </c>
      <c r="T210" s="39">
        <v>16</v>
      </c>
      <c r="U210" s="39" t="s">
        <v>2534</v>
      </c>
      <c r="V210" s="39" t="s">
        <v>2534</v>
      </c>
      <c r="W210" s="39">
        <v>1</v>
      </c>
      <c r="X210" s="39">
        <v>3</v>
      </c>
      <c r="Y210" s="39">
        <v>2</v>
      </c>
    </row>
    <row r="211" spans="1:25" x14ac:dyDescent="0.2">
      <c r="A211" s="39" t="s">
        <v>2677</v>
      </c>
      <c r="B211" s="52" t="s">
        <v>1111</v>
      </c>
      <c r="C211" s="52" t="s">
        <v>573</v>
      </c>
      <c r="D211" s="52">
        <v>5</v>
      </c>
      <c r="E211" s="39" t="s">
        <v>866</v>
      </c>
      <c r="F211" s="39" t="s">
        <v>784</v>
      </c>
      <c r="G211" s="90" t="s">
        <v>765</v>
      </c>
      <c r="H211" s="90" t="s">
        <v>785</v>
      </c>
      <c r="I211" s="90" t="s">
        <v>766</v>
      </c>
      <c r="J211" s="39" t="s">
        <v>786</v>
      </c>
      <c r="K211" s="90">
        <v>5</v>
      </c>
      <c r="L211" s="90">
        <v>3</v>
      </c>
      <c r="M211" s="90">
        <v>1</v>
      </c>
      <c r="N211" s="90">
        <v>16</v>
      </c>
      <c r="O211" s="52" t="s">
        <v>2485</v>
      </c>
      <c r="P211" s="52" t="s">
        <v>2485</v>
      </c>
      <c r="Q211" s="39">
        <v>5</v>
      </c>
      <c r="R211" s="39">
        <v>3</v>
      </c>
      <c r="S211" s="39">
        <v>1</v>
      </c>
      <c r="T211" s="39">
        <v>16</v>
      </c>
      <c r="U211" s="39" t="s">
        <v>2402</v>
      </c>
      <c r="V211" s="39" t="s">
        <v>2402</v>
      </c>
      <c r="W211" s="39">
        <v>1</v>
      </c>
      <c r="X211" s="39">
        <v>7</v>
      </c>
      <c r="Y211" s="39">
        <v>2</v>
      </c>
    </row>
    <row r="212" spans="1:25" x14ac:dyDescent="0.2">
      <c r="A212" s="39" t="s">
        <v>2678</v>
      </c>
      <c r="B212" s="52" t="s">
        <v>1112</v>
      </c>
      <c r="C212" s="52" t="s">
        <v>573</v>
      </c>
      <c r="D212" s="52">
        <v>2</v>
      </c>
      <c r="E212" s="39" t="s">
        <v>763</v>
      </c>
      <c r="F212" s="39" t="s">
        <v>871</v>
      </c>
      <c r="G212" s="90" t="s">
        <v>766</v>
      </c>
      <c r="H212" s="90" t="s">
        <v>765</v>
      </c>
      <c r="I212" s="90" t="s">
        <v>765</v>
      </c>
      <c r="J212" s="39" t="s">
        <v>872</v>
      </c>
      <c r="K212" s="90">
        <v>2</v>
      </c>
      <c r="L212" s="90">
        <v>3</v>
      </c>
      <c r="M212" s="90">
        <v>3</v>
      </c>
      <c r="N212" s="90">
        <v>11</v>
      </c>
      <c r="O212" s="52" t="s">
        <v>2487</v>
      </c>
      <c r="P212" s="52" t="s">
        <v>2487</v>
      </c>
      <c r="Q212" s="39">
        <v>2</v>
      </c>
      <c r="R212" s="39">
        <v>3</v>
      </c>
      <c r="S212" s="39">
        <v>3</v>
      </c>
      <c r="T212" s="39">
        <v>11</v>
      </c>
      <c r="U212" s="39" t="s">
        <v>2488</v>
      </c>
      <c r="V212" s="39" t="s">
        <v>2488</v>
      </c>
      <c r="W212" s="39">
        <v>2</v>
      </c>
      <c r="X212" s="39">
        <v>1</v>
      </c>
      <c r="Y212" s="39">
        <v>1</v>
      </c>
    </row>
    <row r="213" spans="1:25" x14ac:dyDescent="0.2">
      <c r="A213" s="39" t="s">
        <v>2679</v>
      </c>
      <c r="B213" s="52" t="s">
        <v>1113</v>
      </c>
      <c r="C213" s="52" t="s">
        <v>573</v>
      </c>
      <c r="D213" s="52">
        <v>2</v>
      </c>
      <c r="E213" s="39" t="s">
        <v>763</v>
      </c>
      <c r="F213" s="39" t="s">
        <v>1009</v>
      </c>
      <c r="G213" s="90" t="s">
        <v>766</v>
      </c>
      <c r="H213" s="90" t="s">
        <v>766</v>
      </c>
      <c r="I213" s="90" t="s">
        <v>765</v>
      </c>
      <c r="J213" s="39" t="s">
        <v>891</v>
      </c>
      <c r="K213" s="90">
        <v>2</v>
      </c>
      <c r="L213" s="90">
        <v>2</v>
      </c>
      <c r="M213" s="90">
        <v>1</v>
      </c>
      <c r="N213" s="90">
        <v>11</v>
      </c>
      <c r="O213" s="52" t="s">
        <v>2501</v>
      </c>
      <c r="P213" s="52" t="s">
        <v>2501</v>
      </c>
      <c r="Q213" s="39">
        <v>2</v>
      </c>
      <c r="R213" s="39">
        <v>2</v>
      </c>
      <c r="S213" s="39">
        <v>1</v>
      </c>
      <c r="T213" s="39">
        <v>11</v>
      </c>
      <c r="U213" s="39" t="s">
        <v>2468</v>
      </c>
      <c r="V213" s="39" t="s">
        <v>2468</v>
      </c>
      <c r="W213" s="39" t="s">
        <v>766</v>
      </c>
      <c r="X213" s="39" t="s">
        <v>766</v>
      </c>
      <c r="Y213" s="39" t="s">
        <v>765</v>
      </c>
    </row>
    <row r="214" spans="1:25" x14ac:dyDescent="0.2">
      <c r="A214" s="39" t="s">
        <v>2671</v>
      </c>
      <c r="B214" s="52" t="s">
        <v>1114</v>
      </c>
      <c r="C214" s="52" t="s">
        <v>573</v>
      </c>
      <c r="D214" s="52">
        <v>2</v>
      </c>
      <c r="E214" s="39" t="s">
        <v>763</v>
      </c>
      <c r="F214" s="39" t="s">
        <v>781</v>
      </c>
      <c r="G214" s="90" t="s">
        <v>766</v>
      </c>
      <c r="H214" s="90" t="s">
        <v>766</v>
      </c>
      <c r="I214" s="90" t="s">
        <v>765</v>
      </c>
      <c r="J214" s="39" t="s">
        <v>782</v>
      </c>
      <c r="K214" s="90">
        <v>2</v>
      </c>
      <c r="L214" s="90" t="s">
        <v>766</v>
      </c>
      <c r="M214" s="90" t="s">
        <v>765</v>
      </c>
      <c r="N214" s="90" t="s">
        <v>2527</v>
      </c>
      <c r="O214" s="52" t="s">
        <v>2528</v>
      </c>
      <c r="P214" s="52" t="s">
        <v>2528</v>
      </c>
      <c r="Q214" s="39">
        <v>2</v>
      </c>
      <c r="R214" s="39" t="s">
        <v>766</v>
      </c>
      <c r="S214" s="39" t="s">
        <v>765</v>
      </c>
      <c r="T214" s="39" t="s">
        <v>2527</v>
      </c>
      <c r="U214" s="39" t="s">
        <v>2468</v>
      </c>
      <c r="V214" s="39" t="s">
        <v>2476</v>
      </c>
      <c r="W214" s="39" t="s">
        <v>766</v>
      </c>
      <c r="X214" s="39" t="s">
        <v>766</v>
      </c>
      <c r="Y214" s="39" t="s">
        <v>774</v>
      </c>
    </row>
    <row r="215" spans="1:25" x14ac:dyDescent="0.2">
      <c r="A215" s="39" t="s">
        <v>2680</v>
      </c>
      <c r="B215" s="52" t="s">
        <v>1115</v>
      </c>
      <c r="C215" s="52" t="s">
        <v>573</v>
      </c>
      <c r="D215" s="52">
        <v>2</v>
      </c>
      <c r="E215" s="39" t="s">
        <v>763</v>
      </c>
      <c r="F215" s="39" t="s">
        <v>881</v>
      </c>
      <c r="G215" s="90" t="s">
        <v>766</v>
      </c>
      <c r="H215" s="90" t="s">
        <v>766</v>
      </c>
      <c r="I215" s="90" t="s">
        <v>765</v>
      </c>
      <c r="J215" s="39" t="s">
        <v>882</v>
      </c>
      <c r="K215" s="90">
        <v>2</v>
      </c>
      <c r="L215" s="90">
        <v>2</v>
      </c>
      <c r="M215" s="90">
        <v>2</v>
      </c>
      <c r="N215" s="90">
        <v>11</v>
      </c>
      <c r="O215" s="52" t="s">
        <v>2495</v>
      </c>
      <c r="P215" s="52" t="s">
        <v>2495</v>
      </c>
      <c r="Q215" s="39">
        <v>2</v>
      </c>
      <c r="R215" s="39">
        <v>2</v>
      </c>
      <c r="S215" s="39">
        <v>2</v>
      </c>
      <c r="T215" s="39">
        <v>11</v>
      </c>
      <c r="U215" s="39" t="s">
        <v>2468</v>
      </c>
      <c r="V215" s="39" t="s">
        <v>2468</v>
      </c>
      <c r="W215" s="39">
        <v>2</v>
      </c>
      <c r="X215" s="39">
        <v>2</v>
      </c>
      <c r="Y215" s="39">
        <v>1</v>
      </c>
    </row>
    <row r="216" spans="1:25" x14ac:dyDescent="0.2">
      <c r="A216" s="39" t="s">
        <v>2671</v>
      </c>
      <c r="B216" s="52" t="s">
        <v>1116</v>
      </c>
      <c r="C216" s="52" t="s">
        <v>573</v>
      </c>
      <c r="D216" s="52">
        <v>2</v>
      </c>
      <c r="E216" s="39" t="s">
        <v>763</v>
      </c>
      <c r="F216" s="39" t="s">
        <v>781</v>
      </c>
      <c r="G216" s="90" t="s">
        <v>766</v>
      </c>
      <c r="H216" s="90" t="s">
        <v>766</v>
      </c>
      <c r="I216" s="90" t="s">
        <v>774</v>
      </c>
      <c r="J216" s="39" t="s">
        <v>782</v>
      </c>
      <c r="K216" s="90">
        <v>2</v>
      </c>
      <c r="L216" s="90" t="s">
        <v>766</v>
      </c>
      <c r="M216" s="90" t="s">
        <v>765</v>
      </c>
      <c r="N216" s="90" t="s">
        <v>2527</v>
      </c>
      <c r="O216" s="52" t="s">
        <v>2528</v>
      </c>
      <c r="P216" s="52" t="s">
        <v>2528</v>
      </c>
      <c r="Q216" s="39">
        <v>2</v>
      </c>
      <c r="R216" s="39" t="s">
        <v>766</v>
      </c>
      <c r="S216" s="39" t="s">
        <v>765</v>
      </c>
      <c r="T216" s="39" t="s">
        <v>2527</v>
      </c>
      <c r="U216" s="39" t="s">
        <v>2476</v>
      </c>
      <c r="V216" s="39" t="s">
        <v>2476</v>
      </c>
      <c r="W216" s="39" t="s">
        <v>766</v>
      </c>
      <c r="X216" s="39" t="s">
        <v>766</v>
      </c>
      <c r="Y216" s="39" t="s">
        <v>774</v>
      </c>
    </row>
    <row r="217" spans="1:25" x14ac:dyDescent="0.2">
      <c r="A217" s="39" t="s">
        <v>2681</v>
      </c>
      <c r="B217" s="52" t="s">
        <v>1117</v>
      </c>
      <c r="C217" s="52" t="s">
        <v>573</v>
      </c>
      <c r="D217" s="52">
        <v>2</v>
      </c>
      <c r="E217" s="39" t="s">
        <v>763</v>
      </c>
      <c r="F217" s="39" t="s">
        <v>885</v>
      </c>
      <c r="G217" s="90" t="s">
        <v>766</v>
      </c>
      <c r="H217" s="90" t="s">
        <v>766</v>
      </c>
      <c r="I217" s="90" t="s">
        <v>774</v>
      </c>
      <c r="J217" s="39" t="s">
        <v>886</v>
      </c>
      <c r="K217" s="90">
        <v>2</v>
      </c>
      <c r="L217" s="90">
        <v>3</v>
      </c>
      <c r="M217" s="90">
        <v>2</v>
      </c>
      <c r="N217" s="90">
        <v>6</v>
      </c>
      <c r="O217" s="52" t="s">
        <v>2497</v>
      </c>
      <c r="P217" s="52" t="s">
        <v>2497</v>
      </c>
      <c r="Q217" s="39">
        <v>2</v>
      </c>
      <c r="R217" s="39">
        <v>3</v>
      </c>
      <c r="S217" s="39">
        <v>2</v>
      </c>
      <c r="T217" s="39">
        <v>6</v>
      </c>
      <c r="U217" s="39" t="s">
        <v>2476</v>
      </c>
      <c r="V217" s="39" t="s">
        <v>2476</v>
      </c>
      <c r="W217" s="39" t="s">
        <v>766</v>
      </c>
      <c r="X217" s="39">
        <v>2</v>
      </c>
      <c r="Y217" s="39" t="s">
        <v>774</v>
      </c>
    </row>
    <row r="218" spans="1:25" x14ac:dyDescent="0.2">
      <c r="A218" s="39" t="s">
        <v>2671</v>
      </c>
      <c r="B218" s="52" t="s">
        <v>1118</v>
      </c>
      <c r="C218" s="52" t="s">
        <v>573</v>
      </c>
      <c r="D218" s="52">
        <v>2</v>
      </c>
      <c r="E218" s="39" t="s">
        <v>763</v>
      </c>
      <c r="F218" s="39" t="s">
        <v>781</v>
      </c>
      <c r="G218" s="90" t="s">
        <v>766</v>
      </c>
      <c r="H218" s="90" t="s">
        <v>766</v>
      </c>
      <c r="I218" s="90" t="s">
        <v>767</v>
      </c>
      <c r="J218" s="39" t="s">
        <v>782</v>
      </c>
      <c r="K218" s="90">
        <v>2</v>
      </c>
      <c r="L218" s="90" t="s">
        <v>766</v>
      </c>
      <c r="M218" s="90" t="s">
        <v>765</v>
      </c>
      <c r="N218" s="90" t="s">
        <v>2527</v>
      </c>
      <c r="O218" s="52" t="s">
        <v>2528</v>
      </c>
      <c r="P218" s="52" t="s">
        <v>2528</v>
      </c>
      <c r="Q218" s="39">
        <v>2</v>
      </c>
      <c r="R218" s="39" t="s">
        <v>766</v>
      </c>
      <c r="S218" s="39" t="s">
        <v>765</v>
      </c>
      <c r="T218" s="39" t="s">
        <v>2527</v>
      </c>
      <c r="U218" s="39" t="s">
        <v>2498</v>
      </c>
      <c r="V218" s="39" t="s">
        <v>2476</v>
      </c>
      <c r="W218" s="39" t="s">
        <v>766</v>
      </c>
      <c r="X218" s="39" t="s">
        <v>766</v>
      </c>
      <c r="Y218" s="39" t="s">
        <v>774</v>
      </c>
    </row>
    <row r="219" spans="1:25" x14ac:dyDescent="0.2">
      <c r="A219" s="39" t="s">
        <v>2671</v>
      </c>
      <c r="B219" s="52" t="s">
        <v>1119</v>
      </c>
      <c r="C219" s="52" t="s">
        <v>573</v>
      </c>
      <c r="D219" s="52">
        <v>2</v>
      </c>
      <c r="E219" s="39" t="s">
        <v>763</v>
      </c>
      <c r="F219" s="39" t="s">
        <v>781</v>
      </c>
      <c r="G219" s="90" t="s">
        <v>766</v>
      </c>
      <c r="H219" s="90" t="s">
        <v>766</v>
      </c>
      <c r="I219" s="90" t="s">
        <v>814</v>
      </c>
      <c r="J219" s="39" t="s">
        <v>782</v>
      </c>
      <c r="K219" s="90">
        <v>2</v>
      </c>
      <c r="L219" s="90" t="s">
        <v>766</v>
      </c>
      <c r="M219" s="90" t="s">
        <v>765</v>
      </c>
      <c r="N219" s="90" t="s">
        <v>2527</v>
      </c>
      <c r="O219" s="52" t="s">
        <v>2528</v>
      </c>
      <c r="P219" s="52" t="s">
        <v>2528</v>
      </c>
      <c r="Q219" s="39">
        <v>2</v>
      </c>
      <c r="R219" s="39" t="s">
        <v>766</v>
      </c>
      <c r="S219" s="39" t="s">
        <v>765</v>
      </c>
      <c r="T219" s="39" t="s">
        <v>2527</v>
      </c>
      <c r="U219" s="39" t="s">
        <v>2499</v>
      </c>
      <c r="V219" s="39" t="s">
        <v>2476</v>
      </c>
      <c r="W219" s="39" t="s">
        <v>766</v>
      </c>
      <c r="X219" s="39" t="s">
        <v>766</v>
      </c>
      <c r="Y219" s="39" t="s">
        <v>774</v>
      </c>
    </row>
    <row r="220" spans="1:25" x14ac:dyDescent="0.2">
      <c r="A220" s="39" t="s">
        <v>2682</v>
      </c>
      <c r="B220" s="52" t="s">
        <v>1120</v>
      </c>
      <c r="C220" s="52" t="s">
        <v>573</v>
      </c>
      <c r="D220" s="52">
        <v>2</v>
      </c>
      <c r="E220" s="39" t="s">
        <v>763</v>
      </c>
      <c r="F220" s="39" t="s">
        <v>788</v>
      </c>
      <c r="G220" s="90" t="s">
        <v>766</v>
      </c>
      <c r="H220" s="90" t="s">
        <v>774</v>
      </c>
      <c r="I220" s="90" t="s">
        <v>766</v>
      </c>
      <c r="J220" s="39" t="s">
        <v>789</v>
      </c>
      <c r="K220" s="90">
        <v>2</v>
      </c>
      <c r="L220" s="90">
        <v>2</v>
      </c>
      <c r="M220" s="90">
        <v>2</v>
      </c>
      <c r="N220" s="90">
        <v>16</v>
      </c>
      <c r="O220" s="52" t="s">
        <v>2553</v>
      </c>
      <c r="P220" s="52" t="s">
        <v>2553</v>
      </c>
      <c r="Q220" s="39">
        <v>2</v>
      </c>
      <c r="R220" s="39">
        <v>2</v>
      </c>
      <c r="S220" s="39">
        <v>2</v>
      </c>
      <c r="T220" s="39">
        <v>16</v>
      </c>
      <c r="U220" s="39" t="s">
        <v>2404</v>
      </c>
      <c r="V220" s="39" t="s">
        <v>2404</v>
      </c>
      <c r="W220" s="39" t="s">
        <v>766</v>
      </c>
      <c r="X220" s="39">
        <v>3</v>
      </c>
      <c r="Y220" s="39" t="s">
        <v>766</v>
      </c>
    </row>
    <row r="221" spans="1:25" x14ac:dyDescent="0.2">
      <c r="A221" s="39" t="s">
        <v>2683</v>
      </c>
      <c r="B221" s="52" t="s">
        <v>1121</v>
      </c>
      <c r="C221" s="52" t="s">
        <v>573</v>
      </c>
      <c r="D221" s="52">
        <v>1</v>
      </c>
      <c r="E221" s="39" t="s">
        <v>828</v>
      </c>
      <c r="F221" s="39" t="s">
        <v>899</v>
      </c>
      <c r="G221" s="90" t="s">
        <v>766</v>
      </c>
      <c r="H221" s="90" t="s">
        <v>774</v>
      </c>
      <c r="I221" s="90" t="s">
        <v>814</v>
      </c>
      <c r="J221" s="39" t="s">
        <v>900</v>
      </c>
      <c r="K221" s="90">
        <v>1</v>
      </c>
      <c r="L221" s="90">
        <v>2</v>
      </c>
      <c r="M221" s="90">
        <v>4</v>
      </c>
      <c r="N221" s="90">
        <v>3</v>
      </c>
      <c r="O221" s="52" t="s">
        <v>2507</v>
      </c>
      <c r="P221" s="52" t="s">
        <v>2507</v>
      </c>
      <c r="Q221" s="39">
        <v>1</v>
      </c>
      <c r="R221" s="39">
        <v>2</v>
      </c>
      <c r="S221" s="39">
        <v>4</v>
      </c>
      <c r="T221" s="39">
        <v>3</v>
      </c>
      <c r="U221" s="39" t="s">
        <v>2508</v>
      </c>
      <c r="V221" s="39" t="s">
        <v>2508</v>
      </c>
      <c r="W221" s="39">
        <v>2</v>
      </c>
      <c r="X221" s="39">
        <v>3</v>
      </c>
      <c r="Y221" s="39">
        <v>5</v>
      </c>
    </row>
    <row r="222" spans="1:25" x14ac:dyDescent="0.2">
      <c r="A222" s="39" t="s">
        <v>2684</v>
      </c>
      <c r="B222" s="52" t="s">
        <v>1122</v>
      </c>
      <c r="C222" s="52" t="s">
        <v>573</v>
      </c>
      <c r="D222" s="52">
        <v>1</v>
      </c>
      <c r="E222" s="39" t="s">
        <v>828</v>
      </c>
      <c r="F222" s="39" t="s">
        <v>902</v>
      </c>
      <c r="G222" s="90" t="s">
        <v>766</v>
      </c>
      <c r="H222" s="90" t="s">
        <v>767</v>
      </c>
      <c r="I222" s="90" t="s">
        <v>765</v>
      </c>
      <c r="J222" s="39" t="s">
        <v>903</v>
      </c>
      <c r="K222" s="90">
        <v>1</v>
      </c>
      <c r="L222" s="90">
        <v>3</v>
      </c>
      <c r="M222" s="90">
        <v>1</v>
      </c>
      <c r="N222" s="90">
        <v>3</v>
      </c>
      <c r="O222" s="52" t="s">
        <v>2510</v>
      </c>
      <c r="P222" s="52" t="s">
        <v>2510</v>
      </c>
      <c r="Q222" s="39">
        <v>1</v>
      </c>
      <c r="R222" s="39">
        <v>3</v>
      </c>
      <c r="S222" s="39">
        <v>1</v>
      </c>
      <c r="T222" s="39">
        <v>3</v>
      </c>
      <c r="U222" s="39" t="s">
        <v>2511</v>
      </c>
      <c r="V222" s="39" t="s">
        <v>2511</v>
      </c>
      <c r="W222" s="39">
        <v>2</v>
      </c>
      <c r="X222" s="39">
        <v>4</v>
      </c>
      <c r="Y222" s="39">
        <v>1</v>
      </c>
    </row>
    <row r="223" spans="1:25" x14ac:dyDescent="0.2">
      <c r="A223" s="39" t="s">
        <v>2685</v>
      </c>
      <c r="B223" s="52" t="s">
        <v>1123</v>
      </c>
      <c r="C223" s="52" t="s">
        <v>573</v>
      </c>
      <c r="D223" s="52">
        <v>1</v>
      </c>
      <c r="E223" s="39" t="s">
        <v>828</v>
      </c>
      <c r="F223" s="39" t="s">
        <v>1124</v>
      </c>
      <c r="G223" s="90" t="s">
        <v>766</v>
      </c>
      <c r="H223" s="90" t="s">
        <v>767</v>
      </c>
      <c r="I223" s="90" t="s">
        <v>765</v>
      </c>
      <c r="J223" s="39" t="s">
        <v>903</v>
      </c>
      <c r="K223" s="90">
        <v>1</v>
      </c>
      <c r="L223" s="90">
        <v>6</v>
      </c>
      <c r="M223" s="90">
        <v>0</v>
      </c>
      <c r="N223" s="90">
        <v>3</v>
      </c>
      <c r="O223" s="52" t="s">
        <v>2686</v>
      </c>
      <c r="P223" s="52" t="s">
        <v>2686</v>
      </c>
      <c r="Q223" s="39">
        <v>1</v>
      </c>
      <c r="R223" s="39">
        <v>6</v>
      </c>
      <c r="S223" s="39">
        <v>0</v>
      </c>
      <c r="T223" s="39">
        <v>3</v>
      </c>
      <c r="U223" s="39" t="s">
        <v>2511</v>
      </c>
      <c r="V223" s="39" t="s">
        <v>2511</v>
      </c>
      <c r="W223" s="39">
        <v>2</v>
      </c>
      <c r="X223" s="39">
        <v>4</v>
      </c>
      <c r="Y223" s="39">
        <v>1</v>
      </c>
    </row>
    <row r="224" spans="1:25" x14ac:dyDescent="0.2">
      <c r="A224" s="39" t="s">
        <v>2687</v>
      </c>
      <c r="B224" s="52" t="s">
        <v>1125</v>
      </c>
      <c r="C224" s="52" t="s">
        <v>573</v>
      </c>
      <c r="D224" s="52">
        <v>4</v>
      </c>
      <c r="E224" s="39" t="s">
        <v>905</v>
      </c>
      <c r="F224" s="39" t="s">
        <v>1126</v>
      </c>
      <c r="G224" s="90" t="s">
        <v>766</v>
      </c>
      <c r="H224" s="90" t="s">
        <v>767</v>
      </c>
      <c r="I224" s="90" t="s">
        <v>766</v>
      </c>
      <c r="J224" s="39" t="s">
        <v>907</v>
      </c>
      <c r="K224" s="90">
        <v>4</v>
      </c>
      <c r="L224" s="90">
        <v>1</v>
      </c>
      <c r="M224" s="90">
        <v>0</v>
      </c>
      <c r="N224" s="90">
        <v>11</v>
      </c>
      <c r="O224" s="52" t="s">
        <v>2688</v>
      </c>
      <c r="P224" s="52" t="s">
        <v>2688</v>
      </c>
      <c r="Q224" s="39">
        <v>4</v>
      </c>
      <c r="R224" s="39">
        <v>1</v>
      </c>
      <c r="S224" s="39">
        <v>0</v>
      </c>
      <c r="T224" s="39">
        <v>11</v>
      </c>
      <c r="U224" s="39" t="s">
        <v>2514</v>
      </c>
      <c r="V224" s="39" t="s">
        <v>2514</v>
      </c>
      <c r="W224" s="39">
        <v>2</v>
      </c>
      <c r="X224" s="39">
        <v>4</v>
      </c>
      <c r="Y224" s="39">
        <v>2</v>
      </c>
    </row>
    <row r="225" spans="1:25" x14ac:dyDescent="0.2">
      <c r="A225" s="39" t="s">
        <v>2689</v>
      </c>
      <c r="B225" s="52" t="s">
        <v>1127</v>
      </c>
      <c r="C225" s="52" t="s">
        <v>573</v>
      </c>
      <c r="D225" s="52">
        <v>4</v>
      </c>
      <c r="E225" s="39" t="s">
        <v>905</v>
      </c>
      <c r="F225" s="39" t="s">
        <v>1128</v>
      </c>
      <c r="G225" s="90" t="s">
        <v>766</v>
      </c>
      <c r="H225" s="90" t="s">
        <v>767</v>
      </c>
      <c r="I225" s="90" t="s">
        <v>766</v>
      </c>
      <c r="J225" s="39" t="s">
        <v>907</v>
      </c>
      <c r="K225" s="90">
        <v>4</v>
      </c>
      <c r="L225" s="90">
        <v>1</v>
      </c>
      <c r="M225" s="90">
        <v>0</v>
      </c>
      <c r="N225" s="90">
        <v>11</v>
      </c>
      <c r="O225" s="52" t="s">
        <v>2688</v>
      </c>
      <c r="P225" s="52" t="s">
        <v>2688</v>
      </c>
      <c r="Q225" s="39">
        <v>4</v>
      </c>
      <c r="R225" s="39">
        <v>1</v>
      </c>
      <c r="S225" s="39">
        <v>0</v>
      </c>
      <c r="T225" s="39">
        <v>11</v>
      </c>
      <c r="U225" s="39" t="s">
        <v>2514</v>
      </c>
      <c r="V225" s="39" t="s">
        <v>2514</v>
      </c>
      <c r="W225" s="39">
        <v>2</v>
      </c>
      <c r="X225" s="39">
        <v>4</v>
      </c>
      <c r="Y225" s="39">
        <v>2</v>
      </c>
    </row>
    <row r="226" spans="1:25" x14ac:dyDescent="0.2">
      <c r="A226" s="39" t="s">
        <v>2690</v>
      </c>
      <c r="B226" s="52" t="s">
        <v>1129</v>
      </c>
      <c r="C226" s="52" t="s">
        <v>573</v>
      </c>
      <c r="D226" s="52">
        <v>1</v>
      </c>
      <c r="E226" s="39" t="s">
        <v>828</v>
      </c>
      <c r="F226" s="39" t="s">
        <v>914</v>
      </c>
      <c r="G226" s="90" t="s">
        <v>766</v>
      </c>
      <c r="H226" s="90" t="s">
        <v>792</v>
      </c>
      <c r="I226" s="90" t="s">
        <v>793</v>
      </c>
      <c r="J226" s="39" t="s">
        <v>915</v>
      </c>
      <c r="K226" s="90">
        <v>1</v>
      </c>
      <c r="L226" s="90">
        <v>6</v>
      </c>
      <c r="M226" s="90">
        <v>0</v>
      </c>
      <c r="N226" s="90">
        <v>10</v>
      </c>
      <c r="O226" s="52" t="s">
        <v>2456</v>
      </c>
      <c r="P226" s="52" t="s">
        <v>2456</v>
      </c>
      <c r="Q226" s="39">
        <v>1</v>
      </c>
      <c r="R226" s="39">
        <v>6</v>
      </c>
      <c r="S226" s="39">
        <v>0</v>
      </c>
      <c r="T226" s="39">
        <v>10</v>
      </c>
      <c r="U226" s="39" t="s">
        <v>2406</v>
      </c>
      <c r="V226" s="39" t="s">
        <v>2406</v>
      </c>
      <c r="W226" s="39">
        <v>2</v>
      </c>
      <c r="X226" s="39" t="s">
        <v>792</v>
      </c>
      <c r="Y226" s="39" t="s">
        <v>793</v>
      </c>
    </row>
    <row r="227" spans="1:25" x14ac:dyDescent="0.2">
      <c r="A227" s="39" t="s">
        <v>2691</v>
      </c>
      <c r="B227" s="52" t="s">
        <v>1130</v>
      </c>
      <c r="C227" s="52" t="s">
        <v>573</v>
      </c>
      <c r="D227" s="52">
        <v>1</v>
      </c>
      <c r="E227" s="39" t="s">
        <v>828</v>
      </c>
      <c r="F227" s="39" t="s">
        <v>791</v>
      </c>
      <c r="G227" s="90" t="s">
        <v>766</v>
      </c>
      <c r="H227" s="90" t="s">
        <v>792</v>
      </c>
      <c r="I227" s="90" t="s">
        <v>793</v>
      </c>
      <c r="J227" s="39" t="s">
        <v>794</v>
      </c>
      <c r="K227" s="90">
        <v>1</v>
      </c>
      <c r="L227" s="90" t="s">
        <v>792</v>
      </c>
      <c r="M227" s="90" t="s">
        <v>765</v>
      </c>
      <c r="N227" s="90" t="s">
        <v>2527</v>
      </c>
      <c r="O227" s="52" t="s">
        <v>2522</v>
      </c>
      <c r="P227" s="52" t="s">
        <v>2522</v>
      </c>
      <c r="Q227" s="39">
        <v>1</v>
      </c>
      <c r="R227" s="39" t="s">
        <v>792</v>
      </c>
      <c r="S227" s="39" t="s">
        <v>765</v>
      </c>
      <c r="T227" s="39" t="s">
        <v>2527</v>
      </c>
      <c r="U227" s="39" t="s">
        <v>2406</v>
      </c>
      <c r="V227" s="39" t="s">
        <v>2406</v>
      </c>
      <c r="W227" s="39" t="s">
        <v>766</v>
      </c>
      <c r="X227" s="39" t="s">
        <v>792</v>
      </c>
      <c r="Y227" s="39" t="s">
        <v>793</v>
      </c>
    </row>
    <row r="228" spans="1:25" s="60" customFormat="1" x14ac:dyDescent="0.2">
      <c r="A228" s="57" t="s">
        <v>2692</v>
      </c>
      <c r="B228" s="52" t="s">
        <v>1131</v>
      </c>
      <c r="C228" s="58" t="s">
        <v>575</v>
      </c>
      <c r="D228" s="59">
        <v>2</v>
      </c>
      <c r="E228" s="39" t="s">
        <v>763</v>
      </c>
      <c r="F228" s="57" t="s">
        <v>1052</v>
      </c>
      <c r="G228" s="92" t="s">
        <v>766</v>
      </c>
      <c r="H228" s="92" t="s">
        <v>766</v>
      </c>
      <c r="I228" s="92" t="s">
        <v>765</v>
      </c>
      <c r="J228" s="57" t="s">
        <v>941</v>
      </c>
      <c r="K228" s="92">
        <v>2</v>
      </c>
      <c r="L228" s="92">
        <v>2</v>
      </c>
      <c r="M228" s="92">
        <v>2</v>
      </c>
      <c r="N228" s="92">
        <v>16</v>
      </c>
      <c r="O228" s="52" t="s">
        <v>2553</v>
      </c>
      <c r="P228" s="52" t="s">
        <v>2553</v>
      </c>
      <c r="Q228" s="39">
        <v>2</v>
      </c>
      <c r="R228" s="39">
        <v>2</v>
      </c>
      <c r="S228" s="39">
        <v>2</v>
      </c>
      <c r="T228" s="39">
        <v>16</v>
      </c>
      <c r="U228" s="39" t="s">
        <v>2468</v>
      </c>
      <c r="V228" s="39" t="s">
        <v>2468</v>
      </c>
      <c r="W228" s="39">
        <v>2</v>
      </c>
      <c r="X228" s="39">
        <v>2</v>
      </c>
      <c r="Y228" s="39">
        <v>1</v>
      </c>
    </row>
    <row r="229" spans="1:25" s="60" customFormat="1" x14ac:dyDescent="0.2">
      <c r="A229" s="61" t="s">
        <v>2693</v>
      </c>
      <c r="B229" s="52" t="s">
        <v>1132</v>
      </c>
      <c r="C229" s="62" t="s">
        <v>575</v>
      </c>
      <c r="D229" s="63">
        <v>6</v>
      </c>
      <c r="E229" s="39" t="s">
        <v>805</v>
      </c>
      <c r="F229" s="61" t="s">
        <v>930</v>
      </c>
      <c r="G229" s="93" t="s">
        <v>765</v>
      </c>
      <c r="H229" s="93" t="s">
        <v>774</v>
      </c>
      <c r="I229" s="93" t="s">
        <v>814</v>
      </c>
      <c r="J229" s="61" t="s">
        <v>931</v>
      </c>
      <c r="K229" s="93">
        <v>6</v>
      </c>
      <c r="L229" s="93">
        <v>3</v>
      </c>
      <c r="M229" s="93">
        <v>2</v>
      </c>
      <c r="N229" s="93">
        <v>16</v>
      </c>
      <c r="O229" s="52" t="s">
        <v>2429</v>
      </c>
      <c r="P229" s="52" t="s">
        <v>2429</v>
      </c>
      <c r="Q229" s="39">
        <v>6</v>
      </c>
      <c r="R229" s="39">
        <v>3</v>
      </c>
      <c r="S229" s="39">
        <v>2</v>
      </c>
      <c r="T229" s="39">
        <v>16</v>
      </c>
      <c r="U229" s="39" t="s">
        <v>2536</v>
      </c>
      <c r="V229" s="39" t="s">
        <v>2536</v>
      </c>
      <c r="W229" s="39">
        <v>1</v>
      </c>
      <c r="X229" s="39">
        <v>3</v>
      </c>
      <c r="Y229" s="39">
        <v>5</v>
      </c>
    </row>
    <row r="230" spans="1:25" s="60" customFormat="1" x14ac:dyDescent="0.2">
      <c r="A230" s="61" t="s">
        <v>2694</v>
      </c>
      <c r="B230" s="52" t="s">
        <v>1133</v>
      </c>
      <c r="C230" s="62" t="s">
        <v>575</v>
      </c>
      <c r="D230" s="63">
        <v>2</v>
      </c>
      <c r="E230" s="39" t="s">
        <v>763</v>
      </c>
      <c r="F230" s="61" t="s">
        <v>936</v>
      </c>
      <c r="G230" s="93" t="s">
        <v>766</v>
      </c>
      <c r="H230" s="93" t="s">
        <v>765</v>
      </c>
      <c r="I230" s="93" t="s">
        <v>792</v>
      </c>
      <c r="J230" s="61" t="s">
        <v>937</v>
      </c>
      <c r="K230" s="93">
        <v>2</v>
      </c>
      <c r="L230" s="93">
        <v>3</v>
      </c>
      <c r="M230" s="93">
        <v>4</v>
      </c>
      <c r="N230" s="93">
        <v>15</v>
      </c>
      <c r="O230" s="52" t="s">
        <v>2490</v>
      </c>
      <c r="P230" s="52" t="s">
        <v>2490</v>
      </c>
      <c r="Q230" s="39">
        <v>2</v>
      </c>
      <c r="R230" s="39">
        <v>3</v>
      </c>
      <c r="S230" s="39">
        <v>4</v>
      </c>
      <c r="T230" s="39">
        <v>15</v>
      </c>
      <c r="U230" s="39" t="s">
        <v>2541</v>
      </c>
      <c r="V230" s="39" t="s">
        <v>2541</v>
      </c>
      <c r="W230" s="39">
        <v>2</v>
      </c>
      <c r="X230" s="39">
        <v>1</v>
      </c>
      <c r="Y230" s="39">
        <v>6</v>
      </c>
    </row>
    <row r="231" spans="1:25" s="60" customFormat="1" x14ac:dyDescent="0.2">
      <c r="A231" s="61" t="s">
        <v>2695</v>
      </c>
      <c r="B231" s="52" t="s">
        <v>1134</v>
      </c>
      <c r="C231" s="62" t="s">
        <v>575</v>
      </c>
      <c r="D231" s="63">
        <v>2</v>
      </c>
      <c r="E231" s="39" t="s">
        <v>763</v>
      </c>
      <c r="F231" s="61" t="s">
        <v>874</v>
      </c>
      <c r="G231" s="93" t="s">
        <v>766</v>
      </c>
      <c r="H231" s="93" t="s">
        <v>765</v>
      </c>
      <c r="I231" s="93" t="s">
        <v>767</v>
      </c>
      <c r="J231" s="61" t="s">
        <v>875</v>
      </c>
      <c r="K231" s="93">
        <v>2</v>
      </c>
      <c r="L231" s="93">
        <v>3</v>
      </c>
      <c r="M231" s="93">
        <v>4</v>
      </c>
      <c r="N231" s="93">
        <v>15</v>
      </c>
      <c r="O231" s="52" t="s">
        <v>2490</v>
      </c>
      <c r="P231" s="52" t="s">
        <v>2490</v>
      </c>
      <c r="Q231" s="39">
        <v>2</v>
      </c>
      <c r="R231" s="39">
        <v>3</v>
      </c>
      <c r="S231" s="39">
        <v>4</v>
      </c>
      <c r="T231" s="39">
        <v>15</v>
      </c>
      <c r="U231" s="39" t="s">
        <v>2491</v>
      </c>
      <c r="V231" s="39" t="s">
        <v>2491</v>
      </c>
      <c r="W231" s="39">
        <v>2</v>
      </c>
      <c r="X231" s="39">
        <v>1</v>
      </c>
      <c r="Y231" s="39" t="s">
        <v>767</v>
      </c>
    </row>
    <row r="232" spans="1:25" s="60" customFormat="1" x14ac:dyDescent="0.2">
      <c r="A232" s="61" t="s">
        <v>2696</v>
      </c>
      <c r="B232" s="52" t="s">
        <v>1135</v>
      </c>
      <c r="C232" s="62" t="s">
        <v>575</v>
      </c>
      <c r="D232" s="63">
        <v>2</v>
      </c>
      <c r="E232" s="39" t="s">
        <v>763</v>
      </c>
      <c r="F232" s="61" t="s">
        <v>871</v>
      </c>
      <c r="G232" s="93" t="s">
        <v>766</v>
      </c>
      <c r="H232" s="93" t="s">
        <v>765</v>
      </c>
      <c r="I232" s="93" t="s">
        <v>765</v>
      </c>
      <c r="J232" s="61" t="s">
        <v>872</v>
      </c>
      <c r="K232" s="93">
        <v>2</v>
      </c>
      <c r="L232" s="93">
        <v>3</v>
      </c>
      <c r="M232" s="93">
        <v>3</v>
      </c>
      <c r="N232" s="93">
        <v>11</v>
      </c>
      <c r="O232" s="52" t="s">
        <v>2487</v>
      </c>
      <c r="P232" s="52" t="s">
        <v>2487</v>
      </c>
      <c r="Q232" s="39">
        <v>2</v>
      </c>
      <c r="R232" s="39">
        <v>3</v>
      </c>
      <c r="S232" s="39">
        <v>3</v>
      </c>
      <c r="T232" s="39">
        <v>11</v>
      </c>
      <c r="U232" s="39" t="s">
        <v>2488</v>
      </c>
      <c r="V232" s="39" t="s">
        <v>2488</v>
      </c>
      <c r="W232" s="39">
        <v>2</v>
      </c>
      <c r="X232" s="39">
        <v>1</v>
      </c>
      <c r="Y232" s="39">
        <v>1</v>
      </c>
    </row>
    <row r="233" spans="1:25" s="60" customFormat="1" x14ac:dyDescent="0.2">
      <c r="A233" s="61" t="s">
        <v>2697</v>
      </c>
      <c r="B233" s="52" t="s">
        <v>1136</v>
      </c>
      <c r="C233" s="62" t="s">
        <v>575</v>
      </c>
      <c r="D233" s="63">
        <v>1</v>
      </c>
      <c r="E233" s="39" t="s">
        <v>828</v>
      </c>
      <c r="F233" s="61" t="s">
        <v>899</v>
      </c>
      <c r="G233" s="93" t="s">
        <v>766</v>
      </c>
      <c r="H233" s="93" t="s">
        <v>774</v>
      </c>
      <c r="I233" s="93" t="s">
        <v>814</v>
      </c>
      <c r="J233" s="61" t="s">
        <v>900</v>
      </c>
      <c r="K233" s="93">
        <v>1</v>
      </c>
      <c r="L233" s="93">
        <v>2</v>
      </c>
      <c r="M233" s="93">
        <v>4</v>
      </c>
      <c r="N233" s="93">
        <v>3</v>
      </c>
      <c r="O233" s="52" t="s">
        <v>2507</v>
      </c>
      <c r="P233" s="52" t="s">
        <v>2507</v>
      </c>
      <c r="Q233" s="39">
        <v>1</v>
      </c>
      <c r="R233" s="39">
        <v>2</v>
      </c>
      <c r="S233" s="39">
        <v>4</v>
      </c>
      <c r="T233" s="39">
        <v>3</v>
      </c>
      <c r="U233" s="39" t="s">
        <v>2508</v>
      </c>
      <c r="V233" s="39" t="s">
        <v>2508</v>
      </c>
      <c r="W233" s="39">
        <v>2</v>
      </c>
      <c r="X233" s="39">
        <v>3</v>
      </c>
      <c r="Y233" s="39">
        <v>5</v>
      </c>
    </row>
    <row r="234" spans="1:25" s="60" customFormat="1" x14ac:dyDescent="0.2">
      <c r="A234" s="61" t="s">
        <v>2698</v>
      </c>
      <c r="B234" s="52" t="s">
        <v>1137</v>
      </c>
      <c r="C234" s="62" t="s">
        <v>575</v>
      </c>
      <c r="D234" s="63">
        <v>4</v>
      </c>
      <c r="E234" s="39" t="s">
        <v>905</v>
      </c>
      <c r="F234" s="61" t="s">
        <v>906</v>
      </c>
      <c r="G234" s="93" t="s">
        <v>766</v>
      </c>
      <c r="H234" s="93" t="s">
        <v>767</v>
      </c>
      <c r="I234" s="93" t="s">
        <v>766</v>
      </c>
      <c r="J234" s="61" t="s">
        <v>907</v>
      </c>
      <c r="K234" s="93">
        <v>4</v>
      </c>
      <c r="L234" s="93">
        <v>4</v>
      </c>
      <c r="M234" s="93">
        <v>0</v>
      </c>
      <c r="N234" s="93">
        <v>4</v>
      </c>
      <c r="O234" s="52" t="s">
        <v>2513</v>
      </c>
      <c r="P234" s="52" t="s">
        <v>2513</v>
      </c>
      <c r="Q234" s="39">
        <v>4</v>
      </c>
      <c r="R234" s="39">
        <v>4</v>
      </c>
      <c r="S234" s="39">
        <v>0</v>
      </c>
      <c r="T234" s="39">
        <v>4</v>
      </c>
      <c r="U234" s="39" t="s">
        <v>2514</v>
      </c>
      <c r="V234" s="39" t="s">
        <v>2514</v>
      </c>
      <c r="W234" s="39">
        <v>2</v>
      </c>
      <c r="X234" s="39">
        <v>4</v>
      </c>
      <c r="Y234" s="39">
        <v>2</v>
      </c>
    </row>
    <row r="235" spans="1:25" s="60" customFormat="1" x14ac:dyDescent="0.2">
      <c r="A235" s="61" t="s">
        <v>2699</v>
      </c>
      <c r="B235" s="52" t="s">
        <v>1138</v>
      </c>
      <c r="C235" s="62" t="s">
        <v>575</v>
      </c>
      <c r="D235" s="63">
        <v>2</v>
      </c>
      <c r="E235" s="39" t="s">
        <v>763</v>
      </c>
      <c r="F235" s="61" t="s">
        <v>1009</v>
      </c>
      <c r="G235" s="93" t="s">
        <v>766</v>
      </c>
      <c r="H235" s="93" t="s">
        <v>766</v>
      </c>
      <c r="I235" s="93" t="s">
        <v>765</v>
      </c>
      <c r="J235" s="61" t="s">
        <v>891</v>
      </c>
      <c r="K235" s="93">
        <v>2</v>
      </c>
      <c r="L235" s="93">
        <v>2</v>
      </c>
      <c r="M235" s="93">
        <v>1</v>
      </c>
      <c r="N235" s="93">
        <v>11</v>
      </c>
      <c r="O235" s="52" t="s">
        <v>2501</v>
      </c>
      <c r="P235" s="52" t="s">
        <v>2501</v>
      </c>
      <c r="Q235" s="39">
        <v>2</v>
      </c>
      <c r="R235" s="39">
        <v>2</v>
      </c>
      <c r="S235" s="39">
        <v>1</v>
      </c>
      <c r="T235" s="39">
        <v>11</v>
      </c>
      <c r="U235" s="39" t="s">
        <v>2468</v>
      </c>
      <c r="V235" s="39" t="s">
        <v>2468</v>
      </c>
      <c r="W235" s="39" t="s">
        <v>766</v>
      </c>
      <c r="X235" s="39" t="s">
        <v>766</v>
      </c>
      <c r="Y235" s="39" t="s">
        <v>765</v>
      </c>
    </row>
    <row r="236" spans="1:25" s="60" customFormat="1" x14ac:dyDescent="0.2">
      <c r="A236" s="61" t="s">
        <v>2700</v>
      </c>
      <c r="B236" s="52" t="s">
        <v>1139</v>
      </c>
      <c r="C236" s="62" t="s">
        <v>575</v>
      </c>
      <c r="D236" s="63">
        <v>2</v>
      </c>
      <c r="E236" s="39" t="s">
        <v>763</v>
      </c>
      <c r="F236" s="61" t="s">
        <v>881</v>
      </c>
      <c r="G236" s="93" t="s">
        <v>766</v>
      </c>
      <c r="H236" s="93" t="s">
        <v>766</v>
      </c>
      <c r="I236" s="93" t="s">
        <v>765</v>
      </c>
      <c r="J236" s="61" t="s">
        <v>882</v>
      </c>
      <c r="K236" s="93">
        <v>2</v>
      </c>
      <c r="L236" s="93">
        <v>2</v>
      </c>
      <c r="M236" s="93">
        <v>2</v>
      </c>
      <c r="N236" s="93">
        <v>11</v>
      </c>
      <c r="O236" s="52" t="s">
        <v>2495</v>
      </c>
      <c r="P236" s="52" t="s">
        <v>2495</v>
      </c>
      <c r="Q236" s="39">
        <v>2</v>
      </c>
      <c r="R236" s="39">
        <v>2</v>
      </c>
      <c r="S236" s="39">
        <v>2</v>
      </c>
      <c r="T236" s="39">
        <v>11</v>
      </c>
      <c r="U236" s="39" t="s">
        <v>2468</v>
      </c>
      <c r="V236" s="39" t="s">
        <v>2468</v>
      </c>
      <c r="W236" s="39">
        <v>2</v>
      </c>
      <c r="X236" s="39">
        <v>2</v>
      </c>
      <c r="Y236" s="39">
        <v>1</v>
      </c>
    </row>
    <row r="237" spans="1:25" s="60" customFormat="1" x14ac:dyDescent="0.2">
      <c r="A237" s="61" t="s">
        <v>2701</v>
      </c>
      <c r="B237" s="52" t="s">
        <v>1140</v>
      </c>
      <c r="C237" s="62" t="s">
        <v>575</v>
      </c>
      <c r="D237" s="63">
        <v>2</v>
      </c>
      <c r="E237" s="39" t="s">
        <v>763</v>
      </c>
      <c r="F237" s="61" t="s">
        <v>781</v>
      </c>
      <c r="G237" s="93" t="s">
        <v>766</v>
      </c>
      <c r="H237" s="93" t="s">
        <v>766</v>
      </c>
      <c r="I237" s="93" t="s">
        <v>765</v>
      </c>
      <c r="J237" s="61" t="s">
        <v>782</v>
      </c>
      <c r="K237" s="93">
        <v>2</v>
      </c>
      <c r="L237" s="93" t="s">
        <v>766</v>
      </c>
      <c r="M237" s="93" t="s">
        <v>765</v>
      </c>
      <c r="N237" s="93" t="s">
        <v>2527</v>
      </c>
      <c r="O237" s="52" t="s">
        <v>2528</v>
      </c>
      <c r="P237" s="52" t="s">
        <v>2528</v>
      </c>
      <c r="Q237" s="39">
        <v>2</v>
      </c>
      <c r="R237" s="39" t="s">
        <v>766</v>
      </c>
      <c r="S237" s="39" t="s">
        <v>765</v>
      </c>
      <c r="T237" s="39" t="s">
        <v>2527</v>
      </c>
      <c r="U237" s="39" t="s">
        <v>2468</v>
      </c>
      <c r="V237" s="39" t="s">
        <v>2476</v>
      </c>
      <c r="W237" s="39" t="s">
        <v>766</v>
      </c>
      <c r="X237" s="39" t="s">
        <v>766</v>
      </c>
      <c r="Y237" s="39" t="s">
        <v>774</v>
      </c>
    </row>
    <row r="238" spans="1:25" s="60" customFormat="1" x14ac:dyDescent="0.2">
      <c r="A238" s="61" t="s">
        <v>2701</v>
      </c>
      <c r="B238" s="52" t="s">
        <v>1141</v>
      </c>
      <c r="C238" s="62" t="s">
        <v>575</v>
      </c>
      <c r="D238" s="63">
        <v>2</v>
      </c>
      <c r="E238" s="39" t="s">
        <v>763</v>
      </c>
      <c r="F238" s="61" t="s">
        <v>781</v>
      </c>
      <c r="G238" s="93" t="s">
        <v>766</v>
      </c>
      <c r="H238" s="93" t="s">
        <v>766</v>
      </c>
      <c r="I238" s="93" t="s">
        <v>774</v>
      </c>
      <c r="J238" s="61" t="s">
        <v>782</v>
      </c>
      <c r="K238" s="93">
        <v>2</v>
      </c>
      <c r="L238" s="93" t="s">
        <v>766</v>
      </c>
      <c r="M238" s="93" t="s">
        <v>765</v>
      </c>
      <c r="N238" s="93" t="s">
        <v>2527</v>
      </c>
      <c r="O238" s="52" t="s">
        <v>2528</v>
      </c>
      <c r="P238" s="52" t="s">
        <v>2528</v>
      </c>
      <c r="Q238" s="39">
        <v>2</v>
      </c>
      <c r="R238" s="39" t="s">
        <v>766</v>
      </c>
      <c r="S238" s="39" t="s">
        <v>765</v>
      </c>
      <c r="T238" s="39" t="s">
        <v>2527</v>
      </c>
      <c r="U238" s="39" t="s">
        <v>2476</v>
      </c>
      <c r="V238" s="39" t="s">
        <v>2476</v>
      </c>
      <c r="W238" s="39" t="s">
        <v>766</v>
      </c>
      <c r="X238" s="39" t="s">
        <v>766</v>
      </c>
      <c r="Y238" s="39" t="s">
        <v>774</v>
      </c>
    </row>
    <row r="239" spans="1:25" s="60" customFormat="1" x14ac:dyDescent="0.2">
      <c r="A239" s="61" t="s">
        <v>2701</v>
      </c>
      <c r="B239" s="52" t="s">
        <v>1142</v>
      </c>
      <c r="C239" s="62" t="s">
        <v>575</v>
      </c>
      <c r="D239" s="63">
        <v>2</v>
      </c>
      <c r="E239" s="39" t="s">
        <v>763</v>
      </c>
      <c r="F239" s="61" t="s">
        <v>781</v>
      </c>
      <c r="G239" s="93" t="s">
        <v>766</v>
      </c>
      <c r="H239" s="93" t="s">
        <v>766</v>
      </c>
      <c r="I239" s="93" t="s">
        <v>767</v>
      </c>
      <c r="J239" s="61" t="s">
        <v>782</v>
      </c>
      <c r="K239" s="93">
        <v>2</v>
      </c>
      <c r="L239" s="93" t="s">
        <v>766</v>
      </c>
      <c r="M239" s="93" t="s">
        <v>765</v>
      </c>
      <c r="N239" s="93" t="s">
        <v>2527</v>
      </c>
      <c r="O239" s="52" t="s">
        <v>2528</v>
      </c>
      <c r="P239" s="52" t="s">
        <v>2528</v>
      </c>
      <c r="Q239" s="39">
        <v>2</v>
      </c>
      <c r="R239" s="39" t="s">
        <v>766</v>
      </c>
      <c r="S239" s="39" t="s">
        <v>765</v>
      </c>
      <c r="T239" s="39" t="s">
        <v>2527</v>
      </c>
      <c r="U239" s="39" t="s">
        <v>2498</v>
      </c>
      <c r="V239" s="39" t="s">
        <v>2476</v>
      </c>
      <c r="W239" s="39" t="s">
        <v>766</v>
      </c>
      <c r="X239" s="39" t="s">
        <v>766</v>
      </c>
      <c r="Y239" s="39" t="s">
        <v>774</v>
      </c>
    </row>
    <row r="240" spans="1:25" s="60" customFormat="1" x14ac:dyDescent="0.2">
      <c r="A240" s="61" t="s">
        <v>2701</v>
      </c>
      <c r="B240" s="52" t="s">
        <v>1143</v>
      </c>
      <c r="C240" s="62" t="s">
        <v>575</v>
      </c>
      <c r="D240" s="63">
        <v>2</v>
      </c>
      <c r="E240" s="39" t="s">
        <v>763</v>
      </c>
      <c r="F240" s="61" t="s">
        <v>781</v>
      </c>
      <c r="G240" s="93" t="s">
        <v>766</v>
      </c>
      <c r="H240" s="93" t="s">
        <v>766</v>
      </c>
      <c r="I240" s="93" t="s">
        <v>814</v>
      </c>
      <c r="J240" s="61" t="s">
        <v>782</v>
      </c>
      <c r="K240" s="93">
        <v>2</v>
      </c>
      <c r="L240" s="93" t="s">
        <v>766</v>
      </c>
      <c r="M240" s="93" t="s">
        <v>765</v>
      </c>
      <c r="N240" s="93" t="s">
        <v>2527</v>
      </c>
      <c r="O240" s="52" t="s">
        <v>2528</v>
      </c>
      <c r="P240" s="52" t="s">
        <v>2528</v>
      </c>
      <c r="Q240" s="39">
        <v>2</v>
      </c>
      <c r="R240" s="39" t="s">
        <v>766</v>
      </c>
      <c r="S240" s="39" t="s">
        <v>765</v>
      </c>
      <c r="T240" s="39" t="s">
        <v>2527</v>
      </c>
      <c r="U240" s="39" t="s">
        <v>2499</v>
      </c>
      <c r="V240" s="39" t="s">
        <v>2476</v>
      </c>
      <c r="W240" s="39" t="s">
        <v>766</v>
      </c>
      <c r="X240" s="39" t="s">
        <v>766</v>
      </c>
      <c r="Y240" s="39" t="s">
        <v>774</v>
      </c>
    </row>
    <row r="241" spans="1:25" s="60" customFormat="1" x14ac:dyDescent="0.2">
      <c r="A241" s="61" t="s">
        <v>2702</v>
      </c>
      <c r="B241" s="52" t="s">
        <v>1144</v>
      </c>
      <c r="C241" s="62" t="s">
        <v>575</v>
      </c>
      <c r="D241" s="63">
        <v>5</v>
      </c>
      <c r="E241" s="39" t="s">
        <v>866</v>
      </c>
      <c r="F241" s="61" t="s">
        <v>784</v>
      </c>
      <c r="G241" s="93" t="s">
        <v>765</v>
      </c>
      <c r="H241" s="93" t="s">
        <v>785</v>
      </c>
      <c r="I241" s="93" t="s">
        <v>766</v>
      </c>
      <c r="J241" s="61" t="s">
        <v>786</v>
      </c>
      <c r="K241" s="93">
        <v>5</v>
      </c>
      <c r="L241" s="93">
        <v>3</v>
      </c>
      <c r="M241" s="93">
        <v>1</v>
      </c>
      <c r="N241" s="93">
        <v>16</v>
      </c>
      <c r="O241" s="52" t="s">
        <v>2485</v>
      </c>
      <c r="P241" s="52" t="s">
        <v>2485</v>
      </c>
      <c r="Q241" s="39">
        <v>5</v>
      </c>
      <c r="R241" s="39">
        <v>3</v>
      </c>
      <c r="S241" s="39">
        <v>1</v>
      </c>
      <c r="T241" s="39">
        <v>16</v>
      </c>
      <c r="U241" s="39" t="s">
        <v>2402</v>
      </c>
      <c r="V241" s="39" t="s">
        <v>2402</v>
      </c>
      <c r="W241" s="39">
        <v>1</v>
      </c>
      <c r="X241" s="39">
        <v>7</v>
      </c>
      <c r="Y241" s="39">
        <v>2</v>
      </c>
    </row>
    <row r="242" spans="1:25" s="60" customFormat="1" x14ac:dyDescent="0.2">
      <c r="A242" s="61" t="s">
        <v>2703</v>
      </c>
      <c r="B242" s="52" t="s">
        <v>1145</v>
      </c>
      <c r="C242" s="62" t="s">
        <v>575</v>
      </c>
      <c r="D242" s="63">
        <v>2</v>
      </c>
      <c r="E242" s="39" t="s">
        <v>763</v>
      </c>
      <c r="F242" s="61" t="s">
        <v>788</v>
      </c>
      <c r="G242" s="93" t="s">
        <v>774</v>
      </c>
      <c r="H242" s="93" t="s">
        <v>814</v>
      </c>
      <c r="I242" s="93" t="s">
        <v>792</v>
      </c>
      <c r="J242" s="61" t="s">
        <v>789</v>
      </c>
      <c r="K242" s="93">
        <v>2</v>
      </c>
      <c r="L242" s="93" t="s">
        <v>765</v>
      </c>
      <c r="M242" s="93" t="s">
        <v>785</v>
      </c>
      <c r="N242" s="93">
        <v>16</v>
      </c>
      <c r="O242" s="52" t="s">
        <v>2704</v>
      </c>
      <c r="P242" s="52" t="s">
        <v>2704</v>
      </c>
      <c r="Q242" s="39">
        <v>2</v>
      </c>
      <c r="R242" s="39" t="s">
        <v>765</v>
      </c>
      <c r="S242" s="39" t="s">
        <v>785</v>
      </c>
      <c r="T242" s="39">
        <v>16</v>
      </c>
      <c r="U242" s="39" t="s">
        <v>2705</v>
      </c>
      <c r="V242" s="39" t="s">
        <v>2705</v>
      </c>
      <c r="W242" s="39" t="s">
        <v>774</v>
      </c>
      <c r="X242" s="39" t="s">
        <v>814</v>
      </c>
      <c r="Y242" s="39" t="s">
        <v>792</v>
      </c>
    </row>
    <row r="243" spans="1:25" s="60" customFormat="1" x14ac:dyDescent="0.2">
      <c r="A243" s="61" t="s">
        <v>2706</v>
      </c>
      <c r="B243" s="52" t="s">
        <v>1146</v>
      </c>
      <c r="C243" s="62" t="s">
        <v>575</v>
      </c>
      <c r="D243" s="63">
        <v>1</v>
      </c>
      <c r="E243" s="39" t="s">
        <v>828</v>
      </c>
      <c r="F243" s="61" t="s">
        <v>764</v>
      </c>
      <c r="G243" s="93" t="s">
        <v>765</v>
      </c>
      <c r="H243" s="93" t="s">
        <v>766</v>
      </c>
      <c r="I243" s="93" t="s">
        <v>767</v>
      </c>
      <c r="J243" s="61" t="s">
        <v>768</v>
      </c>
      <c r="K243" s="93">
        <v>1</v>
      </c>
      <c r="L243" s="93">
        <v>5</v>
      </c>
      <c r="M243" s="93">
        <v>0</v>
      </c>
      <c r="N243" s="93">
        <v>5</v>
      </c>
      <c r="O243" s="52" t="s">
        <v>2454</v>
      </c>
      <c r="P243" s="52" t="s">
        <v>2454</v>
      </c>
      <c r="Q243" s="39">
        <v>1</v>
      </c>
      <c r="R243" s="39">
        <v>5</v>
      </c>
      <c r="S243" s="39">
        <v>0</v>
      </c>
      <c r="T243" s="39">
        <v>5</v>
      </c>
      <c r="U243" s="39" t="s">
        <v>2392</v>
      </c>
      <c r="V243" s="39" t="s">
        <v>2392</v>
      </c>
      <c r="W243" s="39">
        <v>1</v>
      </c>
      <c r="X243" s="39">
        <v>2</v>
      </c>
      <c r="Y243" s="39">
        <v>4</v>
      </c>
    </row>
    <row r="244" spans="1:25" s="60" customFormat="1" x14ac:dyDescent="0.2">
      <c r="A244" s="61" t="s">
        <v>2707</v>
      </c>
      <c r="B244" s="52" t="s">
        <v>1147</v>
      </c>
      <c r="C244" s="62" t="s">
        <v>575</v>
      </c>
      <c r="D244" s="63">
        <v>1</v>
      </c>
      <c r="E244" s="39" t="s">
        <v>828</v>
      </c>
      <c r="F244" s="61" t="s">
        <v>770</v>
      </c>
      <c r="G244" s="93" t="s">
        <v>765</v>
      </c>
      <c r="H244" s="93" t="s">
        <v>766</v>
      </c>
      <c r="I244" s="93" t="s">
        <v>767</v>
      </c>
      <c r="J244" s="61" t="s">
        <v>771</v>
      </c>
      <c r="K244" s="93">
        <v>1</v>
      </c>
      <c r="L244" s="93">
        <v>6</v>
      </c>
      <c r="M244" s="93">
        <v>0</v>
      </c>
      <c r="N244" s="93">
        <v>10</v>
      </c>
      <c r="O244" s="52" t="s">
        <v>2456</v>
      </c>
      <c r="P244" s="52" t="s">
        <v>2456</v>
      </c>
      <c r="Q244" s="39">
        <v>1</v>
      </c>
      <c r="R244" s="39">
        <v>6</v>
      </c>
      <c r="S244" s="39">
        <v>0</v>
      </c>
      <c r="T244" s="39">
        <v>10</v>
      </c>
      <c r="U244" s="39" t="s">
        <v>2392</v>
      </c>
      <c r="V244" s="39" t="s">
        <v>2392</v>
      </c>
      <c r="W244" s="39">
        <v>1</v>
      </c>
      <c r="X244" s="39">
        <v>2</v>
      </c>
      <c r="Y244" s="39">
        <v>4</v>
      </c>
    </row>
    <row r="245" spans="1:25" s="60" customFormat="1" x14ac:dyDescent="0.2">
      <c r="A245" s="61" t="s">
        <v>2708</v>
      </c>
      <c r="B245" s="52" t="s">
        <v>1148</v>
      </c>
      <c r="C245" s="62" t="s">
        <v>575</v>
      </c>
      <c r="D245" s="63">
        <v>1</v>
      </c>
      <c r="E245" s="39" t="s">
        <v>828</v>
      </c>
      <c r="F245" s="61" t="s">
        <v>791</v>
      </c>
      <c r="G245" s="93" t="s">
        <v>766</v>
      </c>
      <c r="H245" s="93" t="s">
        <v>792</v>
      </c>
      <c r="I245" s="93" t="s">
        <v>793</v>
      </c>
      <c r="J245" s="61" t="s">
        <v>794</v>
      </c>
      <c r="K245" s="93">
        <v>1</v>
      </c>
      <c r="L245" s="93" t="s">
        <v>792</v>
      </c>
      <c r="M245" s="93" t="s">
        <v>765</v>
      </c>
      <c r="N245" s="93" t="s">
        <v>2527</v>
      </c>
      <c r="O245" s="52" t="s">
        <v>2522</v>
      </c>
      <c r="P245" s="52" t="s">
        <v>2522</v>
      </c>
      <c r="Q245" s="39">
        <v>1</v>
      </c>
      <c r="R245" s="39" t="s">
        <v>792</v>
      </c>
      <c r="S245" s="39" t="s">
        <v>765</v>
      </c>
      <c r="T245" s="39" t="s">
        <v>2527</v>
      </c>
      <c r="U245" s="39" t="s">
        <v>2406</v>
      </c>
      <c r="V245" s="39" t="s">
        <v>2406</v>
      </c>
      <c r="W245" s="39" t="s">
        <v>766</v>
      </c>
      <c r="X245" s="39" t="s">
        <v>792</v>
      </c>
      <c r="Y245" s="39" t="s">
        <v>793</v>
      </c>
    </row>
    <row r="246" spans="1:25" s="60" customFormat="1" x14ac:dyDescent="0.2">
      <c r="A246" s="61" t="s">
        <v>2709</v>
      </c>
      <c r="B246" s="52" t="s">
        <v>1149</v>
      </c>
      <c r="C246" s="62" t="s">
        <v>575</v>
      </c>
      <c r="D246" s="63">
        <v>6</v>
      </c>
      <c r="E246" s="39" t="s">
        <v>805</v>
      </c>
      <c r="F246" s="61" t="s">
        <v>1003</v>
      </c>
      <c r="G246" s="93" t="s">
        <v>765</v>
      </c>
      <c r="H246" s="93" t="s">
        <v>774</v>
      </c>
      <c r="I246" s="93" t="s">
        <v>766</v>
      </c>
      <c r="J246" s="61" t="s">
        <v>1004</v>
      </c>
      <c r="K246" s="93">
        <v>6</v>
      </c>
      <c r="L246" s="93">
        <v>3</v>
      </c>
      <c r="M246" s="93">
        <v>2</v>
      </c>
      <c r="N246" s="93">
        <v>16</v>
      </c>
      <c r="O246" s="52" t="s">
        <v>2429</v>
      </c>
      <c r="P246" s="52" t="s">
        <v>2429</v>
      </c>
      <c r="Q246" s="39">
        <v>6</v>
      </c>
      <c r="R246" s="39">
        <v>3</v>
      </c>
      <c r="S246" s="39">
        <v>2</v>
      </c>
      <c r="T246" s="39">
        <v>16</v>
      </c>
      <c r="U246" s="39" t="s">
        <v>2534</v>
      </c>
      <c r="V246" s="39" t="s">
        <v>2534</v>
      </c>
      <c r="W246" s="39">
        <v>1</v>
      </c>
      <c r="X246" s="39">
        <v>3</v>
      </c>
      <c r="Y246" s="39">
        <v>2</v>
      </c>
    </row>
    <row r="247" spans="1:25" s="60" customFormat="1" x14ac:dyDescent="0.2">
      <c r="A247" s="61" t="s">
        <v>2710</v>
      </c>
      <c r="B247" s="52" t="s">
        <v>1150</v>
      </c>
      <c r="C247" s="62" t="s">
        <v>575</v>
      </c>
      <c r="D247" s="63">
        <v>1</v>
      </c>
      <c r="E247" s="39" t="s">
        <v>828</v>
      </c>
      <c r="F247" s="61" t="s">
        <v>1151</v>
      </c>
      <c r="G247" s="93" t="s">
        <v>766</v>
      </c>
      <c r="H247" s="93" t="s">
        <v>792</v>
      </c>
      <c r="I247" s="93" t="s">
        <v>766</v>
      </c>
      <c r="J247" s="61" t="s">
        <v>974</v>
      </c>
      <c r="K247" s="93">
        <v>1</v>
      </c>
      <c r="L247" s="93">
        <v>6</v>
      </c>
      <c r="M247" s="93">
        <v>3</v>
      </c>
      <c r="N247" s="93">
        <v>10</v>
      </c>
      <c r="O247" s="52" t="s">
        <v>2711</v>
      </c>
      <c r="P247" s="52" t="s">
        <v>2711</v>
      </c>
      <c r="Q247" s="39">
        <v>1</v>
      </c>
      <c r="R247" s="39">
        <v>6</v>
      </c>
      <c r="S247" s="39">
        <v>3</v>
      </c>
      <c r="T247" s="39">
        <v>10</v>
      </c>
      <c r="U247" s="39" t="s">
        <v>2519</v>
      </c>
      <c r="V247" s="39" t="s">
        <v>2519</v>
      </c>
      <c r="W247" s="39">
        <v>2</v>
      </c>
      <c r="X247" s="39">
        <v>6</v>
      </c>
      <c r="Y247" s="39">
        <v>2</v>
      </c>
    </row>
    <row r="248" spans="1:25" s="60" customFormat="1" x14ac:dyDescent="0.2">
      <c r="A248" s="61" t="s">
        <v>2712</v>
      </c>
      <c r="B248" s="52" t="s">
        <v>1152</v>
      </c>
      <c r="C248" s="62" t="s">
        <v>575</v>
      </c>
      <c r="D248" s="63">
        <v>1</v>
      </c>
      <c r="E248" s="39" t="s">
        <v>828</v>
      </c>
      <c r="F248" s="61" t="s">
        <v>1153</v>
      </c>
      <c r="G248" s="93" t="s">
        <v>765</v>
      </c>
      <c r="H248" s="93" t="s">
        <v>766</v>
      </c>
      <c r="I248" s="93" t="s">
        <v>767</v>
      </c>
      <c r="J248" s="61" t="s">
        <v>1154</v>
      </c>
      <c r="K248" s="93">
        <v>1</v>
      </c>
      <c r="L248" s="93">
        <v>5</v>
      </c>
      <c r="M248" s="93">
        <v>0</v>
      </c>
      <c r="N248" s="93">
        <v>5</v>
      </c>
      <c r="O248" s="52" t="s">
        <v>2454</v>
      </c>
      <c r="P248" s="52" t="s">
        <v>2454</v>
      </c>
      <c r="Q248" s="39">
        <v>1</v>
      </c>
      <c r="R248" s="39">
        <v>5</v>
      </c>
      <c r="S248" s="39">
        <v>0</v>
      </c>
      <c r="T248" s="39">
        <v>5</v>
      </c>
      <c r="U248" s="39" t="s">
        <v>2392</v>
      </c>
      <c r="V248" s="39" t="s">
        <v>2392</v>
      </c>
      <c r="W248" s="39">
        <v>1</v>
      </c>
      <c r="X248" s="39">
        <v>2</v>
      </c>
      <c r="Y248" s="39">
        <v>4</v>
      </c>
    </row>
    <row r="249" spans="1:25" s="60" customFormat="1" x14ac:dyDescent="0.2">
      <c r="A249" s="61" t="s">
        <v>2713</v>
      </c>
      <c r="B249" s="52" t="s">
        <v>1155</v>
      </c>
      <c r="C249" s="62" t="s">
        <v>575</v>
      </c>
      <c r="D249" s="63">
        <v>6</v>
      </c>
      <c r="E249" s="39" t="s">
        <v>805</v>
      </c>
      <c r="F249" s="61" t="s">
        <v>1156</v>
      </c>
      <c r="G249" s="93" t="s">
        <v>766</v>
      </c>
      <c r="H249" s="93" t="s">
        <v>785</v>
      </c>
      <c r="I249" s="93" t="s">
        <v>765</v>
      </c>
      <c r="J249" s="61" t="s">
        <v>982</v>
      </c>
      <c r="K249" s="93">
        <v>6</v>
      </c>
      <c r="L249" s="93">
        <v>3</v>
      </c>
      <c r="M249" s="93">
        <v>1</v>
      </c>
      <c r="N249" s="93">
        <v>16</v>
      </c>
      <c r="O249" s="52" t="s">
        <v>2714</v>
      </c>
      <c r="P249" s="52" t="s">
        <v>2714</v>
      </c>
      <c r="Q249" s="39">
        <v>6</v>
      </c>
      <c r="R249" s="39">
        <v>3</v>
      </c>
      <c r="S249" s="39">
        <v>1</v>
      </c>
      <c r="T249" s="39">
        <v>16</v>
      </c>
      <c r="U249" s="39" t="s">
        <v>2575</v>
      </c>
      <c r="V249" s="39" t="s">
        <v>2575</v>
      </c>
      <c r="W249" s="39">
        <v>2</v>
      </c>
      <c r="X249" s="39">
        <v>7</v>
      </c>
      <c r="Y249" s="39">
        <v>1</v>
      </c>
    </row>
    <row r="250" spans="1:25" s="60" customFormat="1" x14ac:dyDescent="0.2">
      <c r="A250" s="61" t="s">
        <v>2715</v>
      </c>
      <c r="B250" s="52" t="s">
        <v>1157</v>
      </c>
      <c r="C250" s="62" t="s">
        <v>575</v>
      </c>
      <c r="D250" s="63">
        <v>1</v>
      </c>
      <c r="E250" s="39" t="s">
        <v>828</v>
      </c>
      <c r="F250" s="61" t="s">
        <v>1158</v>
      </c>
      <c r="G250" s="93" t="s">
        <v>766</v>
      </c>
      <c r="H250" s="93" t="s">
        <v>785</v>
      </c>
      <c r="I250" s="93" t="s">
        <v>765</v>
      </c>
      <c r="J250" s="61" t="s">
        <v>982</v>
      </c>
      <c r="K250" s="93">
        <v>1</v>
      </c>
      <c r="L250" s="93">
        <v>6</v>
      </c>
      <c r="M250" s="93" t="s">
        <v>2465</v>
      </c>
      <c r="N250" s="93">
        <v>10</v>
      </c>
      <c r="O250" s="52" t="s">
        <v>2456</v>
      </c>
      <c r="P250" s="52" t="s">
        <v>2456</v>
      </c>
      <c r="Q250" s="39">
        <v>1</v>
      </c>
      <c r="R250" s="39">
        <v>6</v>
      </c>
      <c r="S250" s="39" t="s">
        <v>2465</v>
      </c>
      <c r="T250" s="39">
        <v>10</v>
      </c>
      <c r="U250" s="39" t="s">
        <v>2575</v>
      </c>
      <c r="V250" s="39" t="s">
        <v>2575</v>
      </c>
      <c r="W250" s="39">
        <v>2</v>
      </c>
      <c r="X250" s="39">
        <v>7</v>
      </c>
      <c r="Y250" s="39">
        <v>1</v>
      </c>
    </row>
    <row r="251" spans="1:25" s="60" customFormat="1" x14ac:dyDescent="0.2">
      <c r="A251" s="61" t="s">
        <v>2716</v>
      </c>
      <c r="B251" s="52" t="s">
        <v>1159</v>
      </c>
      <c r="C251" s="62" t="s">
        <v>575</v>
      </c>
      <c r="D251" s="63">
        <v>1</v>
      </c>
      <c r="E251" s="39" t="s">
        <v>828</v>
      </c>
      <c r="F251" s="61" t="s">
        <v>1160</v>
      </c>
      <c r="G251" s="93" t="s">
        <v>766</v>
      </c>
      <c r="H251" s="93" t="s">
        <v>767</v>
      </c>
      <c r="I251" s="93" t="s">
        <v>765</v>
      </c>
      <c r="J251" s="61" t="s">
        <v>958</v>
      </c>
      <c r="K251" s="93">
        <v>1</v>
      </c>
      <c r="L251" s="93">
        <v>3</v>
      </c>
      <c r="M251" s="93">
        <v>1</v>
      </c>
      <c r="N251" s="93">
        <v>3</v>
      </c>
      <c r="O251" s="52" t="s">
        <v>2510</v>
      </c>
      <c r="P251" s="52" t="s">
        <v>2510</v>
      </c>
      <c r="Q251" s="39">
        <v>1</v>
      </c>
      <c r="R251" s="39">
        <v>3</v>
      </c>
      <c r="S251" s="39">
        <v>1</v>
      </c>
      <c r="T251" s="39">
        <v>3</v>
      </c>
      <c r="U251" s="39" t="s">
        <v>2511</v>
      </c>
      <c r="V251" s="39" t="s">
        <v>2511</v>
      </c>
      <c r="W251" s="39">
        <v>2</v>
      </c>
      <c r="X251" s="39">
        <v>4</v>
      </c>
      <c r="Y251" s="39">
        <v>1</v>
      </c>
    </row>
    <row r="252" spans="1:25" s="60" customFormat="1" x14ac:dyDescent="0.2">
      <c r="A252" s="64" t="s">
        <v>2717</v>
      </c>
      <c r="B252" s="52" t="s">
        <v>1161</v>
      </c>
      <c r="C252" s="65" t="s">
        <v>575</v>
      </c>
      <c r="D252" s="66">
        <v>1</v>
      </c>
      <c r="E252" s="39" t="s">
        <v>828</v>
      </c>
      <c r="F252" s="64" t="s">
        <v>914</v>
      </c>
      <c r="G252" s="94" t="s">
        <v>766</v>
      </c>
      <c r="H252" s="94" t="s">
        <v>792</v>
      </c>
      <c r="I252" s="94" t="s">
        <v>793</v>
      </c>
      <c r="J252" s="64" t="s">
        <v>915</v>
      </c>
      <c r="K252" s="94">
        <v>1</v>
      </c>
      <c r="L252" s="94">
        <v>6</v>
      </c>
      <c r="M252" s="94" t="s">
        <v>2465</v>
      </c>
      <c r="N252" s="94">
        <v>10</v>
      </c>
      <c r="O252" s="52" t="s">
        <v>2456</v>
      </c>
      <c r="P252" s="52" t="s">
        <v>2456</v>
      </c>
      <c r="Q252" s="39">
        <v>1</v>
      </c>
      <c r="R252" s="39">
        <v>6</v>
      </c>
      <c r="S252" s="39" t="s">
        <v>2465</v>
      </c>
      <c r="T252" s="39">
        <v>10</v>
      </c>
      <c r="U252" s="39" t="s">
        <v>2406</v>
      </c>
      <c r="V252" s="39" t="s">
        <v>2406</v>
      </c>
      <c r="W252" s="39">
        <v>2</v>
      </c>
      <c r="X252" s="39" t="s">
        <v>792</v>
      </c>
      <c r="Y252" s="39" t="s">
        <v>793</v>
      </c>
    </row>
    <row r="253" spans="1:25" x14ac:dyDescent="0.2">
      <c r="A253" s="39" t="s">
        <v>2718</v>
      </c>
      <c r="B253" s="52" t="s">
        <v>1162</v>
      </c>
      <c r="C253" s="52" t="s">
        <v>577</v>
      </c>
      <c r="D253" s="52">
        <v>1</v>
      </c>
      <c r="E253" s="39" t="s">
        <v>828</v>
      </c>
      <c r="F253" s="39" t="s">
        <v>764</v>
      </c>
      <c r="G253" s="90" t="s">
        <v>765</v>
      </c>
      <c r="H253" s="90" t="s">
        <v>766</v>
      </c>
      <c r="I253" s="90" t="s">
        <v>767</v>
      </c>
      <c r="J253" s="39" t="s">
        <v>768</v>
      </c>
      <c r="K253" s="90">
        <v>1</v>
      </c>
      <c r="L253" s="90">
        <v>5</v>
      </c>
      <c r="M253" s="90">
        <v>0</v>
      </c>
      <c r="N253" s="90">
        <v>5</v>
      </c>
      <c r="O253" s="52" t="s">
        <v>2454</v>
      </c>
      <c r="P253" s="52" t="s">
        <v>2454</v>
      </c>
      <c r="Q253" s="39">
        <v>1</v>
      </c>
      <c r="R253" s="39">
        <v>5</v>
      </c>
      <c r="S253" s="39">
        <v>0</v>
      </c>
      <c r="T253" s="39">
        <v>5</v>
      </c>
      <c r="U253" s="39" t="s">
        <v>2392</v>
      </c>
      <c r="V253" s="39" t="s">
        <v>2392</v>
      </c>
      <c r="W253" s="39">
        <v>1</v>
      </c>
      <c r="X253" s="39">
        <v>2</v>
      </c>
      <c r="Y253" s="39">
        <v>4</v>
      </c>
    </row>
    <row r="254" spans="1:25" x14ac:dyDescent="0.2">
      <c r="A254" s="39" t="s">
        <v>2719</v>
      </c>
      <c r="B254" s="52" t="s">
        <v>1163</v>
      </c>
      <c r="C254" s="52" t="s">
        <v>577</v>
      </c>
      <c r="D254" s="52">
        <v>1</v>
      </c>
      <c r="E254" s="39" t="s">
        <v>828</v>
      </c>
      <c r="F254" s="39" t="s">
        <v>770</v>
      </c>
      <c r="G254" s="90" t="s">
        <v>765</v>
      </c>
      <c r="H254" s="90" t="s">
        <v>766</v>
      </c>
      <c r="I254" s="90" t="s">
        <v>767</v>
      </c>
      <c r="J254" s="39" t="s">
        <v>771</v>
      </c>
      <c r="K254" s="90">
        <v>1</v>
      </c>
      <c r="L254" s="90">
        <v>6</v>
      </c>
      <c r="M254" s="90">
        <v>0</v>
      </c>
      <c r="N254" s="90">
        <v>10</v>
      </c>
      <c r="O254" s="52" t="s">
        <v>2456</v>
      </c>
      <c r="P254" s="52" t="s">
        <v>2456</v>
      </c>
      <c r="Q254" s="39">
        <v>1</v>
      </c>
      <c r="R254" s="39">
        <v>6</v>
      </c>
      <c r="S254" s="39">
        <v>0</v>
      </c>
      <c r="T254" s="39">
        <v>10</v>
      </c>
      <c r="U254" s="39" t="s">
        <v>2392</v>
      </c>
      <c r="V254" s="39" t="s">
        <v>2392</v>
      </c>
      <c r="W254" s="39">
        <v>1</v>
      </c>
      <c r="X254" s="39">
        <v>2</v>
      </c>
      <c r="Y254" s="39">
        <v>4</v>
      </c>
    </row>
    <row r="255" spans="1:25" x14ac:dyDescent="0.2">
      <c r="A255" s="39" t="s">
        <v>2720</v>
      </c>
      <c r="B255" s="52" t="s">
        <v>1164</v>
      </c>
      <c r="C255" s="52" t="s">
        <v>577</v>
      </c>
      <c r="D255" s="52">
        <v>6</v>
      </c>
      <c r="E255" s="39" t="s">
        <v>805</v>
      </c>
      <c r="F255" s="39" t="s">
        <v>930</v>
      </c>
      <c r="G255" s="90" t="s">
        <v>765</v>
      </c>
      <c r="H255" s="90" t="s">
        <v>774</v>
      </c>
      <c r="I255" s="90" t="s">
        <v>814</v>
      </c>
      <c r="J255" s="39" t="s">
        <v>931</v>
      </c>
      <c r="K255" s="90">
        <v>6</v>
      </c>
      <c r="L255" s="90">
        <v>3</v>
      </c>
      <c r="M255" s="90">
        <v>2</v>
      </c>
      <c r="N255" s="90">
        <v>16</v>
      </c>
      <c r="O255" s="52" t="s">
        <v>2429</v>
      </c>
      <c r="P255" s="52" t="s">
        <v>2429</v>
      </c>
      <c r="Q255" s="39">
        <v>6</v>
      </c>
      <c r="R255" s="39">
        <v>3</v>
      </c>
      <c r="S255" s="39">
        <v>2</v>
      </c>
      <c r="T255" s="39">
        <v>16</v>
      </c>
      <c r="U255" s="39" t="s">
        <v>2536</v>
      </c>
      <c r="V255" s="39" t="s">
        <v>2536</v>
      </c>
      <c r="W255" s="39">
        <v>1</v>
      </c>
      <c r="X255" s="39">
        <v>3</v>
      </c>
      <c r="Y255" s="39">
        <v>5</v>
      </c>
    </row>
    <row r="256" spans="1:25" x14ac:dyDescent="0.2">
      <c r="A256" s="39" t="s">
        <v>2721</v>
      </c>
      <c r="B256" s="52" t="s">
        <v>1165</v>
      </c>
      <c r="C256" s="52" t="s">
        <v>577</v>
      </c>
      <c r="D256" s="52">
        <v>5</v>
      </c>
      <c r="E256" s="39" t="s">
        <v>866</v>
      </c>
      <c r="F256" s="39" t="s">
        <v>867</v>
      </c>
      <c r="G256" s="90" t="s">
        <v>765</v>
      </c>
      <c r="H256" s="90" t="s">
        <v>785</v>
      </c>
      <c r="I256" s="90" t="s">
        <v>765</v>
      </c>
      <c r="J256" s="39" t="s">
        <v>868</v>
      </c>
      <c r="K256" s="90">
        <v>5</v>
      </c>
      <c r="L256" s="90">
        <v>1</v>
      </c>
      <c r="M256" s="90">
        <v>11</v>
      </c>
      <c r="N256" s="90">
        <v>16</v>
      </c>
      <c r="O256" s="52" t="s">
        <v>2482</v>
      </c>
      <c r="P256" s="52" t="s">
        <v>2482</v>
      </c>
      <c r="Q256" s="39">
        <v>5</v>
      </c>
      <c r="R256" s="39">
        <v>1</v>
      </c>
      <c r="S256" s="39">
        <v>11</v>
      </c>
      <c r="T256" s="39">
        <v>16</v>
      </c>
      <c r="U256" s="39" t="s">
        <v>2483</v>
      </c>
      <c r="V256" s="39" t="s">
        <v>2483</v>
      </c>
      <c r="W256" s="39">
        <v>1</v>
      </c>
      <c r="X256" s="39">
        <v>7</v>
      </c>
      <c r="Y256" s="39">
        <v>1</v>
      </c>
    </row>
    <row r="257" spans="1:25" x14ac:dyDescent="0.2">
      <c r="A257" s="39" t="s">
        <v>2722</v>
      </c>
      <c r="B257" s="52" t="s">
        <v>1166</v>
      </c>
      <c r="C257" s="52" t="s">
        <v>577</v>
      </c>
      <c r="D257" s="52">
        <v>5</v>
      </c>
      <c r="E257" s="39" t="s">
        <v>866</v>
      </c>
      <c r="F257" s="39" t="s">
        <v>784</v>
      </c>
      <c r="G257" s="90" t="s">
        <v>765</v>
      </c>
      <c r="H257" s="90" t="s">
        <v>785</v>
      </c>
      <c r="I257" s="90" t="s">
        <v>766</v>
      </c>
      <c r="J257" s="39" t="s">
        <v>786</v>
      </c>
      <c r="K257" s="90">
        <v>5</v>
      </c>
      <c r="L257" s="90">
        <v>3</v>
      </c>
      <c r="M257" s="90">
        <v>1</v>
      </c>
      <c r="N257" s="90">
        <v>16</v>
      </c>
      <c r="O257" s="52" t="s">
        <v>2485</v>
      </c>
      <c r="P257" s="52" t="s">
        <v>2485</v>
      </c>
      <c r="Q257" s="39">
        <v>5</v>
      </c>
      <c r="R257" s="39">
        <v>3</v>
      </c>
      <c r="S257" s="39">
        <v>1</v>
      </c>
      <c r="T257" s="39">
        <v>16</v>
      </c>
      <c r="U257" s="39" t="s">
        <v>2402</v>
      </c>
      <c r="V257" s="39" t="s">
        <v>2402</v>
      </c>
      <c r="W257" s="39">
        <v>1</v>
      </c>
      <c r="X257" s="39">
        <v>7</v>
      </c>
      <c r="Y257" s="39">
        <v>2</v>
      </c>
    </row>
    <row r="258" spans="1:25" x14ac:dyDescent="0.2">
      <c r="A258" s="39" t="s">
        <v>2723</v>
      </c>
      <c r="B258" s="52" t="s">
        <v>1167</v>
      </c>
      <c r="C258" s="52" t="s">
        <v>577</v>
      </c>
      <c r="D258" s="52">
        <v>2</v>
      </c>
      <c r="E258" s="39" t="s">
        <v>763</v>
      </c>
      <c r="F258" s="39" t="s">
        <v>874</v>
      </c>
      <c r="G258" s="90" t="s">
        <v>766</v>
      </c>
      <c r="H258" s="90" t="s">
        <v>765</v>
      </c>
      <c r="I258" s="90" t="s">
        <v>814</v>
      </c>
      <c r="J258" s="39" t="s">
        <v>875</v>
      </c>
      <c r="K258" s="90">
        <v>2</v>
      </c>
      <c r="L258" s="90">
        <v>3</v>
      </c>
      <c r="M258" s="90">
        <v>4</v>
      </c>
      <c r="N258" s="90">
        <v>15</v>
      </c>
      <c r="O258" s="52" t="s">
        <v>2490</v>
      </c>
      <c r="P258" s="52" t="s">
        <v>2490</v>
      </c>
      <c r="Q258" s="39">
        <v>2</v>
      </c>
      <c r="R258" s="39">
        <v>3</v>
      </c>
      <c r="S258" s="39">
        <v>4</v>
      </c>
      <c r="T258" s="39">
        <v>15</v>
      </c>
      <c r="U258" s="39" t="s">
        <v>2724</v>
      </c>
      <c r="V258" s="39" t="s">
        <v>2724</v>
      </c>
      <c r="W258" s="39">
        <v>2</v>
      </c>
      <c r="X258" s="39">
        <v>1</v>
      </c>
      <c r="Y258" s="39">
        <v>5</v>
      </c>
    </row>
    <row r="259" spans="1:25" x14ac:dyDescent="0.2">
      <c r="A259" s="39" t="s">
        <v>2725</v>
      </c>
      <c r="B259" s="52" t="s">
        <v>1168</v>
      </c>
      <c r="C259" s="52" t="s">
        <v>577</v>
      </c>
      <c r="D259" s="52">
        <v>2</v>
      </c>
      <c r="E259" s="39" t="s">
        <v>763</v>
      </c>
      <c r="F259" s="39" t="s">
        <v>1169</v>
      </c>
      <c r="G259" s="90" t="s">
        <v>766</v>
      </c>
      <c r="H259" s="90" t="s">
        <v>765</v>
      </c>
      <c r="I259" s="90" t="s">
        <v>814</v>
      </c>
      <c r="J259" s="39" t="s">
        <v>875</v>
      </c>
      <c r="K259" s="90">
        <v>2</v>
      </c>
      <c r="L259" s="90">
        <v>3</v>
      </c>
      <c r="M259" s="90">
        <v>4</v>
      </c>
      <c r="N259" s="90">
        <v>15</v>
      </c>
      <c r="O259" s="52" t="s">
        <v>2490</v>
      </c>
      <c r="P259" s="52" t="s">
        <v>2490</v>
      </c>
      <c r="Q259" s="39">
        <v>2</v>
      </c>
      <c r="R259" s="39">
        <v>3</v>
      </c>
      <c r="S259" s="39">
        <v>4</v>
      </c>
      <c r="T259" s="39">
        <v>15</v>
      </c>
      <c r="U259" s="39" t="s">
        <v>2724</v>
      </c>
      <c r="V259" s="39" t="s">
        <v>2724</v>
      </c>
      <c r="W259" s="39">
        <v>2</v>
      </c>
      <c r="X259" s="39">
        <v>1</v>
      </c>
      <c r="Y259" s="39">
        <v>5</v>
      </c>
    </row>
    <row r="260" spans="1:25" x14ac:dyDescent="0.2">
      <c r="A260" s="39" t="s">
        <v>2726</v>
      </c>
      <c r="B260" s="52" t="s">
        <v>1170</v>
      </c>
      <c r="C260" s="52" t="s">
        <v>577</v>
      </c>
      <c r="D260" s="52">
        <v>2</v>
      </c>
      <c r="E260" s="39" t="s">
        <v>763</v>
      </c>
      <c r="F260" s="39" t="s">
        <v>1171</v>
      </c>
      <c r="G260" s="90" t="s">
        <v>766</v>
      </c>
      <c r="H260" s="90" t="s">
        <v>765</v>
      </c>
      <c r="I260" s="90" t="s">
        <v>814</v>
      </c>
      <c r="J260" s="39" t="s">
        <v>1172</v>
      </c>
      <c r="K260" s="90">
        <v>2</v>
      </c>
      <c r="L260" s="90">
        <v>3</v>
      </c>
      <c r="M260" s="90">
        <v>4</v>
      </c>
      <c r="N260" s="90">
        <v>15</v>
      </c>
      <c r="O260" s="52" t="s">
        <v>2490</v>
      </c>
      <c r="P260" s="52" t="s">
        <v>2490</v>
      </c>
      <c r="Q260" s="39">
        <v>2</v>
      </c>
      <c r="R260" s="39">
        <v>3</v>
      </c>
      <c r="S260" s="39">
        <v>4</v>
      </c>
      <c r="T260" s="39">
        <v>15</v>
      </c>
      <c r="U260" s="39" t="s">
        <v>2724</v>
      </c>
      <c r="V260" s="39" t="s">
        <v>2724</v>
      </c>
      <c r="W260" s="39">
        <v>2</v>
      </c>
      <c r="X260" s="39">
        <v>1</v>
      </c>
      <c r="Y260" s="39">
        <v>5</v>
      </c>
    </row>
    <row r="261" spans="1:25" x14ac:dyDescent="0.2">
      <c r="A261" s="39" t="s">
        <v>2727</v>
      </c>
      <c r="B261" s="52" t="s">
        <v>1173</v>
      </c>
      <c r="C261" s="52" t="s">
        <v>577</v>
      </c>
      <c r="D261" s="52">
        <v>2</v>
      </c>
      <c r="E261" s="39" t="s">
        <v>763</v>
      </c>
      <c r="F261" s="39" t="s">
        <v>1174</v>
      </c>
      <c r="G261" s="90" t="s">
        <v>766</v>
      </c>
      <c r="H261" s="90" t="s">
        <v>765</v>
      </c>
      <c r="I261" s="90" t="s">
        <v>792</v>
      </c>
      <c r="J261" s="39" t="s">
        <v>937</v>
      </c>
      <c r="K261" s="90">
        <v>2</v>
      </c>
      <c r="L261" s="90">
        <v>3</v>
      </c>
      <c r="M261" s="90">
        <v>4</v>
      </c>
      <c r="N261" s="90">
        <v>15</v>
      </c>
      <c r="O261" s="52" t="s">
        <v>2490</v>
      </c>
      <c r="P261" s="52" t="s">
        <v>2490</v>
      </c>
      <c r="Q261" s="39">
        <v>2</v>
      </c>
      <c r="R261" s="39">
        <v>3</v>
      </c>
      <c r="S261" s="39">
        <v>4</v>
      </c>
      <c r="T261" s="39">
        <v>15</v>
      </c>
      <c r="U261" s="39" t="s">
        <v>2541</v>
      </c>
      <c r="V261" s="39" t="s">
        <v>2541</v>
      </c>
      <c r="W261" s="39">
        <v>2</v>
      </c>
      <c r="X261" s="39">
        <v>1</v>
      </c>
      <c r="Y261" s="39">
        <v>6</v>
      </c>
    </row>
    <row r="262" spans="1:25" x14ac:dyDescent="0.2">
      <c r="A262" s="39" t="s">
        <v>2728</v>
      </c>
      <c r="B262" s="52" t="s">
        <v>1175</v>
      </c>
      <c r="C262" s="52" t="s">
        <v>577</v>
      </c>
      <c r="D262" s="52">
        <v>2</v>
      </c>
      <c r="E262" s="39" t="s">
        <v>763</v>
      </c>
      <c r="F262" s="39" t="s">
        <v>1009</v>
      </c>
      <c r="G262" s="90" t="s">
        <v>766</v>
      </c>
      <c r="H262" s="90" t="s">
        <v>766</v>
      </c>
      <c r="I262" s="90" t="s">
        <v>765</v>
      </c>
      <c r="J262" s="39" t="s">
        <v>891</v>
      </c>
      <c r="K262" s="90">
        <v>2</v>
      </c>
      <c r="L262" s="90">
        <v>2</v>
      </c>
      <c r="M262" s="90">
        <v>1</v>
      </c>
      <c r="N262" s="90">
        <v>11</v>
      </c>
      <c r="O262" s="52" t="s">
        <v>2501</v>
      </c>
      <c r="P262" s="52" t="s">
        <v>2501</v>
      </c>
      <c r="Q262" s="39">
        <v>2</v>
      </c>
      <c r="R262" s="39">
        <v>2</v>
      </c>
      <c r="S262" s="39">
        <v>1</v>
      </c>
      <c r="T262" s="39">
        <v>11</v>
      </c>
      <c r="U262" s="39" t="s">
        <v>2468</v>
      </c>
      <c r="V262" s="39" t="s">
        <v>2468</v>
      </c>
      <c r="W262" s="39" t="s">
        <v>766</v>
      </c>
      <c r="X262" s="39" t="s">
        <v>766</v>
      </c>
      <c r="Y262" s="39" t="s">
        <v>765</v>
      </c>
    </row>
    <row r="263" spans="1:25" x14ac:dyDescent="0.2">
      <c r="A263" s="39" t="s">
        <v>2729</v>
      </c>
      <c r="B263" s="52" t="s">
        <v>1176</v>
      </c>
      <c r="C263" s="52" t="s">
        <v>577</v>
      </c>
      <c r="D263" s="52">
        <v>3</v>
      </c>
      <c r="E263" s="39" t="s">
        <v>939</v>
      </c>
      <c r="F263" s="39" t="s">
        <v>940</v>
      </c>
      <c r="G263" s="90" t="s">
        <v>766</v>
      </c>
      <c r="H263" s="90" t="s">
        <v>766</v>
      </c>
      <c r="I263" s="90" t="s">
        <v>765</v>
      </c>
      <c r="J263" s="39" t="s">
        <v>941</v>
      </c>
      <c r="K263" s="90">
        <v>3</v>
      </c>
      <c r="L263" s="90" t="s">
        <v>765</v>
      </c>
      <c r="M263" s="90">
        <v>1</v>
      </c>
      <c r="N263" s="90">
        <v>11</v>
      </c>
      <c r="O263" s="52" t="s">
        <v>2543</v>
      </c>
      <c r="P263" s="52" t="s">
        <v>2543</v>
      </c>
      <c r="Q263" s="39">
        <v>3</v>
      </c>
      <c r="R263" s="39" t="s">
        <v>765</v>
      </c>
      <c r="S263" s="39">
        <v>1</v>
      </c>
      <c r="T263" s="39">
        <v>11</v>
      </c>
      <c r="U263" s="39" t="s">
        <v>2468</v>
      </c>
      <c r="V263" s="39" t="s">
        <v>2468</v>
      </c>
      <c r="W263" s="39">
        <v>2</v>
      </c>
      <c r="X263" s="39">
        <v>2</v>
      </c>
      <c r="Y263" s="39">
        <v>1</v>
      </c>
    </row>
    <row r="264" spans="1:25" x14ac:dyDescent="0.2">
      <c r="A264" s="39" t="s">
        <v>2730</v>
      </c>
      <c r="B264" s="52" t="s">
        <v>1177</v>
      </c>
      <c r="C264" s="52" t="s">
        <v>577</v>
      </c>
      <c r="D264" s="52">
        <v>2</v>
      </c>
      <c r="E264" s="39" t="s">
        <v>763</v>
      </c>
      <c r="F264" s="39" t="s">
        <v>781</v>
      </c>
      <c r="G264" s="90" t="s">
        <v>766</v>
      </c>
      <c r="H264" s="90" t="s">
        <v>766</v>
      </c>
      <c r="I264" s="90" t="s">
        <v>765</v>
      </c>
      <c r="J264" s="39" t="s">
        <v>782</v>
      </c>
      <c r="K264" s="90">
        <v>2</v>
      </c>
      <c r="L264" s="90" t="s">
        <v>766</v>
      </c>
      <c r="M264" s="90" t="s">
        <v>765</v>
      </c>
      <c r="N264" s="90" t="s">
        <v>2527</v>
      </c>
      <c r="O264" s="52" t="s">
        <v>2528</v>
      </c>
      <c r="P264" s="52" t="s">
        <v>2528</v>
      </c>
      <c r="Q264" s="39">
        <v>2</v>
      </c>
      <c r="R264" s="39" t="s">
        <v>766</v>
      </c>
      <c r="S264" s="39" t="s">
        <v>765</v>
      </c>
      <c r="T264" s="39" t="s">
        <v>2527</v>
      </c>
      <c r="U264" s="39" t="s">
        <v>2468</v>
      </c>
      <c r="V264" s="39" t="s">
        <v>2476</v>
      </c>
      <c r="W264" s="39" t="s">
        <v>766</v>
      </c>
      <c r="X264" s="39" t="s">
        <v>766</v>
      </c>
      <c r="Y264" s="39" t="s">
        <v>774</v>
      </c>
    </row>
    <row r="265" spans="1:25" x14ac:dyDescent="0.2">
      <c r="A265" s="39" t="s">
        <v>2731</v>
      </c>
      <c r="B265" s="52" t="s">
        <v>1178</v>
      </c>
      <c r="C265" s="52" t="s">
        <v>577</v>
      </c>
      <c r="D265" s="52">
        <v>2</v>
      </c>
      <c r="E265" s="39" t="s">
        <v>763</v>
      </c>
      <c r="F265" s="39" t="s">
        <v>878</v>
      </c>
      <c r="G265" s="90" t="s">
        <v>766</v>
      </c>
      <c r="H265" s="90" t="s">
        <v>766</v>
      </c>
      <c r="I265" s="90" t="s">
        <v>765</v>
      </c>
      <c r="J265" s="39" t="s">
        <v>879</v>
      </c>
      <c r="K265" s="90">
        <v>2</v>
      </c>
      <c r="L265" s="90">
        <v>2</v>
      </c>
      <c r="M265" s="90">
        <v>3</v>
      </c>
      <c r="N265" s="90">
        <v>11</v>
      </c>
      <c r="O265" s="52" t="s">
        <v>2493</v>
      </c>
      <c r="P265" s="52" t="s">
        <v>2493</v>
      </c>
      <c r="Q265" s="39">
        <v>2</v>
      </c>
      <c r="R265" s="39">
        <v>2</v>
      </c>
      <c r="S265" s="39">
        <v>3</v>
      </c>
      <c r="T265" s="39">
        <v>11</v>
      </c>
      <c r="U265" s="39" t="s">
        <v>2468</v>
      </c>
      <c r="V265" s="39" t="s">
        <v>2468</v>
      </c>
      <c r="W265" s="39">
        <v>2</v>
      </c>
      <c r="X265" s="39">
        <v>2</v>
      </c>
      <c r="Y265" s="39">
        <v>1</v>
      </c>
    </row>
    <row r="266" spans="1:25" x14ac:dyDescent="0.2">
      <c r="A266" s="39" t="s">
        <v>2732</v>
      </c>
      <c r="B266" s="52" t="s">
        <v>1179</v>
      </c>
      <c r="C266" s="52" t="s">
        <v>577</v>
      </c>
      <c r="D266" s="52">
        <v>2</v>
      </c>
      <c r="E266" s="39" t="s">
        <v>763</v>
      </c>
      <c r="F266" s="39" t="s">
        <v>881</v>
      </c>
      <c r="G266" s="90" t="s">
        <v>766</v>
      </c>
      <c r="H266" s="90" t="s">
        <v>766</v>
      </c>
      <c r="I266" s="90" t="s">
        <v>765</v>
      </c>
      <c r="J266" s="39" t="s">
        <v>882</v>
      </c>
      <c r="K266" s="90">
        <v>2</v>
      </c>
      <c r="L266" s="90">
        <v>2</v>
      </c>
      <c r="M266" s="90">
        <v>2</v>
      </c>
      <c r="N266" s="90">
        <v>11</v>
      </c>
      <c r="O266" s="52" t="s">
        <v>2495</v>
      </c>
      <c r="P266" s="52" t="s">
        <v>2495</v>
      </c>
      <c r="Q266" s="39">
        <v>2</v>
      </c>
      <c r="R266" s="39">
        <v>2</v>
      </c>
      <c r="S266" s="39">
        <v>2</v>
      </c>
      <c r="T266" s="39">
        <v>11</v>
      </c>
      <c r="U266" s="39" t="s">
        <v>2468</v>
      </c>
      <c r="V266" s="39" t="s">
        <v>2468</v>
      </c>
      <c r="W266" s="39">
        <v>2</v>
      </c>
      <c r="X266" s="39">
        <v>2</v>
      </c>
      <c r="Y266" s="39">
        <v>1</v>
      </c>
    </row>
    <row r="267" spans="1:25" x14ac:dyDescent="0.2">
      <c r="A267" s="39" t="s">
        <v>2730</v>
      </c>
      <c r="B267" s="52" t="s">
        <v>1180</v>
      </c>
      <c r="C267" s="52" t="s">
        <v>577</v>
      </c>
      <c r="D267" s="52">
        <v>2</v>
      </c>
      <c r="E267" s="39" t="s">
        <v>763</v>
      </c>
      <c r="F267" s="39" t="s">
        <v>781</v>
      </c>
      <c r="G267" s="90" t="s">
        <v>766</v>
      </c>
      <c r="H267" s="90" t="s">
        <v>766</v>
      </c>
      <c r="I267" s="90" t="s">
        <v>774</v>
      </c>
      <c r="J267" s="39" t="s">
        <v>782</v>
      </c>
      <c r="K267" s="90">
        <v>2</v>
      </c>
      <c r="L267" s="90" t="s">
        <v>766</v>
      </c>
      <c r="M267" s="90" t="s">
        <v>765</v>
      </c>
      <c r="N267" s="90" t="s">
        <v>2527</v>
      </c>
      <c r="O267" s="52" t="s">
        <v>2528</v>
      </c>
      <c r="P267" s="52" t="s">
        <v>2528</v>
      </c>
      <c r="Q267" s="39">
        <v>2</v>
      </c>
      <c r="R267" s="39" t="s">
        <v>766</v>
      </c>
      <c r="S267" s="39" t="s">
        <v>765</v>
      </c>
      <c r="T267" s="39" t="s">
        <v>2527</v>
      </c>
      <c r="U267" s="39" t="s">
        <v>2476</v>
      </c>
      <c r="V267" s="39" t="s">
        <v>2476</v>
      </c>
      <c r="W267" s="39" t="s">
        <v>766</v>
      </c>
      <c r="X267" s="39" t="s">
        <v>766</v>
      </c>
      <c r="Y267" s="39" t="s">
        <v>774</v>
      </c>
    </row>
    <row r="268" spans="1:25" x14ac:dyDescent="0.2">
      <c r="A268" s="39" t="s">
        <v>2733</v>
      </c>
      <c r="B268" s="52" t="s">
        <v>1181</v>
      </c>
      <c r="C268" s="52" t="s">
        <v>577</v>
      </c>
      <c r="D268" s="52">
        <v>2</v>
      </c>
      <c r="E268" s="39" t="s">
        <v>763</v>
      </c>
      <c r="F268" s="39" t="s">
        <v>885</v>
      </c>
      <c r="G268" s="90" t="s">
        <v>766</v>
      </c>
      <c r="H268" s="90" t="s">
        <v>766</v>
      </c>
      <c r="I268" s="90" t="s">
        <v>774</v>
      </c>
      <c r="J268" s="39" t="s">
        <v>886</v>
      </c>
      <c r="K268" s="90">
        <v>2</v>
      </c>
      <c r="L268" s="90">
        <v>3</v>
      </c>
      <c r="M268" s="90">
        <v>2</v>
      </c>
      <c r="N268" s="90">
        <v>6</v>
      </c>
      <c r="O268" s="52" t="s">
        <v>2497</v>
      </c>
      <c r="P268" s="52" t="s">
        <v>2497</v>
      </c>
      <c r="Q268" s="39">
        <v>2</v>
      </c>
      <c r="R268" s="39">
        <v>3</v>
      </c>
      <c r="S268" s="39">
        <v>2</v>
      </c>
      <c r="T268" s="39">
        <v>6</v>
      </c>
      <c r="U268" s="39" t="s">
        <v>2476</v>
      </c>
      <c r="V268" s="39" t="s">
        <v>2476</v>
      </c>
      <c r="W268" s="39" t="s">
        <v>766</v>
      </c>
      <c r="X268" s="39">
        <v>2</v>
      </c>
      <c r="Y268" s="39" t="s">
        <v>774</v>
      </c>
    </row>
    <row r="269" spans="1:25" x14ac:dyDescent="0.2">
      <c r="A269" s="39" t="s">
        <v>2730</v>
      </c>
      <c r="B269" s="52" t="s">
        <v>1182</v>
      </c>
      <c r="C269" s="52" t="s">
        <v>577</v>
      </c>
      <c r="D269" s="52">
        <v>2</v>
      </c>
      <c r="E269" s="39" t="s">
        <v>763</v>
      </c>
      <c r="F269" s="39" t="s">
        <v>781</v>
      </c>
      <c r="G269" s="90" t="s">
        <v>766</v>
      </c>
      <c r="H269" s="90" t="s">
        <v>766</v>
      </c>
      <c r="I269" s="90" t="s">
        <v>767</v>
      </c>
      <c r="J269" s="39" t="s">
        <v>782</v>
      </c>
      <c r="K269" s="90">
        <v>2</v>
      </c>
      <c r="L269" s="90" t="s">
        <v>766</v>
      </c>
      <c r="M269" s="90" t="s">
        <v>765</v>
      </c>
      <c r="N269" s="90" t="s">
        <v>2527</v>
      </c>
      <c r="O269" s="52" t="s">
        <v>2528</v>
      </c>
      <c r="P269" s="52" t="s">
        <v>2528</v>
      </c>
      <c r="Q269" s="39">
        <v>2</v>
      </c>
      <c r="R269" s="39" t="s">
        <v>766</v>
      </c>
      <c r="S269" s="39" t="s">
        <v>765</v>
      </c>
      <c r="T269" s="39" t="s">
        <v>2527</v>
      </c>
      <c r="U269" s="39" t="s">
        <v>2498</v>
      </c>
      <c r="V269" s="39" t="s">
        <v>2476</v>
      </c>
      <c r="W269" s="39" t="s">
        <v>766</v>
      </c>
      <c r="X269" s="39" t="s">
        <v>766</v>
      </c>
      <c r="Y269" s="39" t="s">
        <v>774</v>
      </c>
    </row>
    <row r="270" spans="1:25" x14ac:dyDescent="0.2">
      <c r="A270" s="39" t="s">
        <v>2730</v>
      </c>
      <c r="B270" s="52" t="s">
        <v>1183</v>
      </c>
      <c r="C270" s="52" t="s">
        <v>577</v>
      </c>
      <c r="D270" s="52">
        <v>2</v>
      </c>
      <c r="E270" s="39" t="s">
        <v>763</v>
      </c>
      <c r="F270" s="39" t="s">
        <v>781</v>
      </c>
      <c r="G270" s="90" t="s">
        <v>766</v>
      </c>
      <c r="H270" s="90" t="s">
        <v>766</v>
      </c>
      <c r="I270" s="90" t="s">
        <v>814</v>
      </c>
      <c r="J270" s="39" t="s">
        <v>782</v>
      </c>
      <c r="K270" s="90">
        <v>2</v>
      </c>
      <c r="L270" s="90" t="s">
        <v>766</v>
      </c>
      <c r="M270" s="90" t="s">
        <v>765</v>
      </c>
      <c r="N270" s="90" t="s">
        <v>2527</v>
      </c>
      <c r="O270" s="52" t="s">
        <v>2528</v>
      </c>
      <c r="P270" s="52" t="s">
        <v>2528</v>
      </c>
      <c r="Q270" s="39">
        <v>2</v>
      </c>
      <c r="R270" s="39" t="s">
        <v>766</v>
      </c>
      <c r="S270" s="39" t="s">
        <v>765</v>
      </c>
      <c r="T270" s="39" t="s">
        <v>2527</v>
      </c>
      <c r="U270" s="39" t="s">
        <v>2499</v>
      </c>
      <c r="V270" s="39" t="s">
        <v>2476</v>
      </c>
      <c r="W270" s="39" t="s">
        <v>766</v>
      </c>
      <c r="X270" s="39" t="s">
        <v>766</v>
      </c>
      <c r="Y270" s="39" t="s">
        <v>774</v>
      </c>
    </row>
    <row r="271" spans="1:25" x14ac:dyDescent="0.2">
      <c r="A271" s="39" t="s">
        <v>2734</v>
      </c>
      <c r="B271" s="52" t="s">
        <v>1184</v>
      </c>
      <c r="C271" s="52" t="s">
        <v>577</v>
      </c>
      <c r="D271" s="52">
        <v>1</v>
      </c>
      <c r="E271" s="39" t="s">
        <v>828</v>
      </c>
      <c r="F271" s="39" t="s">
        <v>899</v>
      </c>
      <c r="G271" s="90" t="s">
        <v>766</v>
      </c>
      <c r="H271" s="90" t="s">
        <v>774</v>
      </c>
      <c r="I271" s="90" t="s">
        <v>814</v>
      </c>
      <c r="J271" s="39" t="s">
        <v>900</v>
      </c>
      <c r="K271" s="90">
        <v>1</v>
      </c>
      <c r="L271" s="90">
        <v>2</v>
      </c>
      <c r="M271" s="90">
        <v>4</v>
      </c>
      <c r="N271" s="90">
        <v>3</v>
      </c>
      <c r="O271" s="52" t="s">
        <v>2507</v>
      </c>
      <c r="P271" s="52" t="s">
        <v>2507</v>
      </c>
      <c r="Q271" s="39">
        <v>1</v>
      </c>
      <c r="R271" s="39">
        <v>2</v>
      </c>
      <c r="S271" s="39">
        <v>4</v>
      </c>
      <c r="T271" s="39">
        <v>3</v>
      </c>
      <c r="U271" s="39" t="s">
        <v>2508</v>
      </c>
      <c r="V271" s="39" t="s">
        <v>2508</v>
      </c>
      <c r="W271" s="39">
        <v>2</v>
      </c>
      <c r="X271" s="39">
        <v>3</v>
      </c>
      <c r="Y271" s="39">
        <v>5</v>
      </c>
    </row>
    <row r="272" spans="1:25" x14ac:dyDescent="0.2">
      <c r="A272" s="39" t="s">
        <v>2735</v>
      </c>
      <c r="B272" s="52" t="s">
        <v>1185</v>
      </c>
      <c r="C272" s="52" t="s">
        <v>577</v>
      </c>
      <c r="D272" s="52">
        <v>4</v>
      </c>
      <c r="E272" s="39" t="s">
        <v>905</v>
      </c>
      <c r="F272" s="39" t="s">
        <v>906</v>
      </c>
      <c r="G272" s="90" t="s">
        <v>766</v>
      </c>
      <c r="H272" s="90" t="s">
        <v>767</v>
      </c>
      <c r="I272" s="90" t="s">
        <v>766</v>
      </c>
      <c r="J272" s="39" t="s">
        <v>907</v>
      </c>
      <c r="K272" s="90">
        <v>4</v>
      </c>
      <c r="L272" s="90">
        <v>4</v>
      </c>
      <c r="M272" s="90">
        <v>0</v>
      </c>
      <c r="N272" s="90">
        <v>4</v>
      </c>
      <c r="O272" s="52" t="s">
        <v>2513</v>
      </c>
      <c r="P272" s="52" t="s">
        <v>2513</v>
      </c>
      <c r="Q272" s="39">
        <v>4</v>
      </c>
      <c r="R272" s="39">
        <v>4</v>
      </c>
      <c r="S272" s="39">
        <v>0</v>
      </c>
      <c r="T272" s="39">
        <v>4</v>
      </c>
      <c r="U272" s="39" t="s">
        <v>2514</v>
      </c>
      <c r="V272" s="39" t="s">
        <v>2514</v>
      </c>
      <c r="W272" s="39">
        <v>2</v>
      </c>
      <c r="X272" s="39">
        <v>4</v>
      </c>
      <c r="Y272" s="39">
        <v>2</v>
      </c>
    </row>
    <row r="273" spans="1:25" x14ac:dyDescent="0.2">
      <c r="A273" s="39" t="s">
        <v>2736</v>
      </c>
      <c r="B273" s="52" t="s">
        <v>1186</v>
      </c>
      <c r="C273" s="52" t="s">
        <v>577</v>
      </c>
      <c r="D273" s="52">
        <v>1</v>
      </c>
      <c r="E273" s="39" t="s">
        <v>828</v>
      </c>
      <c r="F273" s="39" t="s">
        <v>914</v>
      </c>
      <c r="G273" s="90" t="s">
        <v>766</v>
      </c>
      <c r="H273" s="90" t="s">
        <v>792</v>
      </c>
      <c r="I273" s="90" t="s">
        <v>793</v>
      </c>
      <c r="J273" s="39" t="s">
        <v>915</v>
      </c>
      <c r="K273" s="90">
        <v>1</v>
      </c>
      <c r="L273" s="90">
        <v>6</v>
      </c>
      <c r="M273" s="90">
        <v>0</v>
      </c>
      <c r="N273" s="90">
        <v>10</v>
      </c>
      <c r="O273" s="52" t="s">
        <v>2456</v>
      </c>
      <c r="P273" s="52" t="s">
        <v>2456</v>
      </c>
      <c r="Q273" s="39">
        <v>1</v>
      </c>
      <c r="R273" s="39">
        <v>6</v>
      </c>
      <c r="S273" s="39">
        <v>0</v>
      </c>
      <c r="T273" s="39">
        <v>10</v>
      </c>
      <c r="U273" s="39" t="s">
        <v>2406</v>
      </c>
      <c r="V273" s="39" t="s">
        <v>2406</v>
      </c>
      <c r="W273" s="39">
        <v>2</v>
      </c>
      <c r="X273" s="39" t="s">
        <v>792</v>
      </c>
      <c r="Y273" s="39" t="s">
        <v>793</v>
      </c>
    </row>
    <row r="274" spans="1:25" x14ac:dyDescent="0.2">
      <c r="A274" s="39" t="s">
        <v>2737</v>
      </c>
      <c r="B274" s="52" t="s">
        <v>1187</v>
      </c>
      <c r="C274" s="52" t="s">
        <v>577</v>
      </c>
      <c r="D274" s="52">
        <v>1</v>
      </c>
      <c r="E274" s="39" t="s">
        <v>828</v>
      </c>
      <c r="F274" s="39" t="s">
        <v>791</v>
      </c>
      <c r="G274" s="90" t="s">
        <v>766</v>
      </c>
      <c r="H274" s="90" t="s">
        <v>792</v>
      </c>
      <c r="I274" s="90" t="s">
        <v>793</v>
      </c>
      <c r="J274" s="39" t="s">
        <v>794</v>
      </c>
      <c r="K274" s="90">
        <v>1</v>
      </c>
      <c r="L274" s="90" t="s">
        <v>792</v>
      </c>
      <c r="M274" s="90" t="s">
        <v>765</v>
      </c>
      <c r="N274" s="90" t="s">
        <v>2527</v>
      </c>
      <c r="O274" s="52" t="s">
        <v>2522</v>
      </c>
      <c r="P274" s="52" t="s">
        <v>2522</v>
      </c>
      <c r="Q274" s="39">
        <v>1</v>
      </c>
      <c r="R274" s="39" t="s">
        <v>792</v>
      </c>
      <c r="S274" s="39" t="s">
        <v>765</v>
      </c>
      <c r="T274" s="39" t="s">
        <v>2527</v>
      </c>
      <c r="U274" s="39" t="s">
        <v>2406</v>
      </c>
      <c r="V274" s="39" t="s">
        <v>2406</v>
      </c>
      <c r="W274" s="39" t="s">
        <v>766</v>
      </c>
      <c r="X274" s="39" t="s">
        <v>792</v>
      </c>
      <c r="Y274" s="39" t="s">
        <v>793</v>
      </c>
    </row>
    <row r="275" spans="1:25" x14ac:dyDescent="0.2">
      <c r="A275" s="39" t="s">
        <v>2738</v>
      </c>
      <c r="B275" s="52" t="s">
        <v>1188</v>
      </c>
      <c r="C275" s="52" t="s">
        <v>577</v>
      </c>
      <c r="D275" s="52">
        <v>1</v>
      </c>
      <c r="E275" s="39" t="s">
        <v>828</v>
      </c>
      <c r="F275" s="39" t="s">
        <v>1189</v>
      </c>
      <c r="G275" s="90" t="s">
        <v>766</v>
      </c>
      <c r="H275" s="90" t="s">
        <v>785</v>
      </c>
      <c r="I275" s="90" t="s">
        <v>765</v>
      </c>
      <c r="J275" s="39" t="s">
        <v>915</v>
      </c>
      <c r="K275" s="90">
        <v>1</v>
      </c>
      <c r="L275" s="90">
        <v>6</v>
      </c>
      <c r="M275" s="90">
        <v>0</v>
      </c>
      <c r="N275" s="90">
        <v>10</v>
      </c>
      <c r="O275" s="52" t="s">
        <v>2456</v>
      </c>
      <c r="P275" s="52" t="s">
        <v>2456</v>
      </c>
      <c r="Q275" s="39">
        <v>1</v>
      </c>
      <c r="R275" s="39">
        <v>6</v>
      </c>
      <c r="S275" s="39">
        <v>0</v>
      </c>
      <c r="T275" s="39">
        <v>10</v>
      </c>
      <c r="U275" s="39" t="s">
        <v>2575</v>
      </c>
      <c r="V275" s="39" t="s">
        <v>2575</v>
      </c>
      <c r="W275" s="39">
        <v>2</v>
      </c>
      <c r="X275" s="39">
        <v>7</v>
      </c>
      <c r="Y275" s="39">
        <v>1</v>
      </c>
    </row>
    <row r="276" spans="1:25" x14ac:dyDescent="0.2">
      <c r="A276" s="39" t="s">
        <v>2739</v>
      </c>
      <c r="B276" s="52" t="s">
        <v>1190</v>
      </c>
      <c r="C276" s="52" t="s">
        <v>577</v>
      </c>
      <c r="D276" s="52">
        <v>1</v>
      </c>
      <c r="E276" s="39" t="s">
        <v>828</v>
      </c>
      <c r="F276" s="39" t="s">
        <v>1191</v>
      </c>
      <c r="G276" s="90" t="s">
        <v>766</v>
      </c>
      <c r="H276" s="90" t="s">
        <v>785</v>
      </c>
      <c r="I276" s="90" t="s">
        <v>765</v>
      </c>
      <c r="J276" s="39" t="s">
        <v>915</v>
      </c>
      <c r="K276" s="90">
        <v>1</v>
      </c>
      <c r="L276" s="90">
        <v>6</v>
      </c>
      <c r="M276" s="90">
        <v>0</v>
      </c>
      <c r="N276" s="90">
        <v>3</v>
      </c>
      <c r="O276" s="52" t="s">
        <v>2686</v>
      </c>
      <c r="P276" s="52" t="s">
        <v>2686</v>
      </c>
      <c r="Q276" s="39">
        <v>1</v>
      </c>
      <c r="R276" s="39">
        <v>6</v>
      </c>
      <c r="S276" s="39">
        <v>0</v>
      </c>
      <c r="T276" s="39">
        <v>3</v>
      </c>
      <c r="U276" s="39" t="s">
        <v>2575</v>
      </c>
      <c r="V276" s="39" t="s">
        <v>2575</v>
      </c>
      <c r="W276" s="39">
        <v>2</v>
      </c>
      <c r="X276" s="39">
        <v>7</v>
      </c>
      <c r="Y276" s="39">
        <v>1</v>
      </c>
    </row>
    <row r="277" spans="1:25" x14ac:dyDescent="0.2">
      <c r="A277" s="39" t="s">
        <v>2740</v>
      </c>
      <c r="B277" s="52" t="s">
        <v>1192</v>
      </c>
      <c r="C277" s="52" t="s">
        <v>577</v>
      </c>
      <c r="D277" s="52">
        <v>1</v>
      </c>
      <c r="E277" s="39" t="s">
        <v>828</v>
      </c>
      <c r="F277" s="39" t="s">
        <v>1193</v>
      </c>
      <c r="G277" s="90" t="s">
        <v>766</v>
      </c>
      <c r="H277" s="90" t="s">
        <v>785</v>
      </c>
      <c r="I277" s="90" t="s">
        <v>765</v>
      </c>
      <c r="J277" s="39" t="s">
        <v>915</v>
      </c>
      <c r="K277" s="90">
        <v>1</v>
      </c>
      <c r="L277" s="90">
        <v>6</v>
      </c>
      <c r="M277" s="90">
        <v>1</v>
      </c>
      <c r="N277" s="90">
        <v>4</v>
      </c>
      <c r="O277" s="52" t="s">
        <v>2741</v>
      </c>
      <c r="P277" s="52" t="s">
        <v>2741</v>
      </c>
      <c r="Q277" s="39">
        <v>1</v>
      </c>
      <c r="R277" s="39">
        <v>6</v>
      </c>
      <c r="S277" s="39">
        <v>1</v>
      </c>
      <c r="T277" s="39">
        <v>4</v>
      </c>
      <c r="U277" s="39" t="s">
        <v>2575</v>
      </c>
      <c r="V277" s="39" t="s">
        <v>2575</v>
      </c>
      <c r="W277" s="39">
        <v>2</v>
      </c>
      <c r="X277" s="39">
        <v>7</v>
      </c>
      <c r="Y277" s="39">
        <v>1</v>
      </c>
    </row>
    <row r="278" spans="1:25" x14ac:dyDescent="0.2">
      <c r="A278" s="39" t="s">
        <v>2742</v>
      </c>
      <c r="B278" s="52" t="s">
        <v>1194</v>
      </c>
      <c r="C278" s="52" t="s">
        <v>577</v>
      </c>
      <c r="D278" s="52">
        <v>1</v>
      </c>
      <c r="E278" s="39" t="s">
        <v>828</v>
      </c>
      <c r="F278" s="39" t="s">
        <v>1195</v>
      </c>
      <c r="G278" s="90" t="s">
        <v>766</v>
      </c>
      <c r="H278" s="90" t="s">
        <v>785</v>
      </c>
      <c r="I278" s="90" t="s">
        <v>765</v>
      </c>
      <c r="J278" s="39" t="s">
        <v>915</v>
      </c>
      <c r="K278" s="90">
        <v>1</v>
      </c>
      <c r="L278" s="90">
        <v>6</v>
      </c>
      <c r="M278" s="90">
        <v>4</v>
      </c>
      <c r="N278" s="90">
        <v>3</v>
      </c>
      <c r="O278" s="52" t="s">
        <v>2639</v>
      </c>
      <c r="P278" s="52" t="s">
        <v>2639</v>
      </c>
      <c r="Q278" s="39">
        <v>1</v>
      </c>
      <c r="R278" s="39">
        <v>6</v>
      </c>
      <c r="S278" s="39">
        <v>4</v>
      </c>
      <c r="T278" s="39">
        <v>3</v>
      </c>
      <c r="U278" s="39" t="s">
        <v>2575</v>
      </c>
      <c r="V278" s="39" t="s">
        <v>2575</v>
      </c>
      <c r="W278" s="39">
        <v>2</v>
      </c>
      <c r="X278" s="39">
        <v>7</v>
      </c>
      <c r="Y278" s="39">
        <v>1</v>
      </c>
    </row>
    <row r="279" spans="1:25" x14ac:dyDescent="0.2">
      <c r="A279" s="39" t="s">
        <v>2743</v>
      </c>
      <c r="B279" s="52" t="s">
        <v>1196</v>
      </c>
      <c r="C279" s="52" t="s">
        <v>577</v>
      </c>
      <c r="D279" s="52">
        <v>2</v>
      </c>
      <c r="E279" s="39" t="s">
        <v>763</v>
      </c>
      <c r="F279" s="39" t="s">
        <v>918</v>
      </c>
      <c r="G279" s="90" t="s">
        <v>774</v>
      </c>
      <c r="H279" s="90" t="s">
        <v>766</v>
      </c>
      <c r="I279" s="90" t="s">
        <v>765</v>
      </c>
      <c r="J279" s="39" t="s">
        <v>985</v>
      </c>
      <c r="K279" s="90">
        <v>2</v>
      </c>
      <c r="L279" s="90">
        <v>1</v>
      </c>
      <c r="M279" s="90">
        <v>3</v>
      </c>
      <c r="N279" s="90">
        <v>12</v>
      </c>
      <c r="O279" s="52" t="s">
        <v>2524</v>
      </c>
      <c r="P279" s="52" t="s">
        <v>2524</v>
      </c>
      <c r="Q279" s="39">
        <v>2</v>
      </c>
      <c r="R279" s="39">
        <v>1</v>
      </c>
      <c r="S279" s="39">
        <v>3</v>
      </c>
      <c r="T279" s="39">
        <v>12</v>
      </c>
      <c r="U279" s="39" t="s">
        <v>2525</v>
      </c>
      <c r="V279" s="39" t="s">
        <v>2525</v>
      </c>
      <c r="W279" s="39">
        <v>3</v>
      </c>
      <c r="X279" s="39">
        <v>2</v>
      </c>
      <c r="Y279" s="39">
        <v>1</v>
      </c>
    </row>
    <row r="280" spans="1:25" x14ac:dyDescent="0.2">
      <c r="A280" s="39" t="s">
        <v>2744</v>
      </c>
      <c r="B280" s="52" t="s">
        <v>1197</v>
      </c>
      <c r="C280" s="52" t="s">
        <v>577</v>
      </c>
      <c r="D280" s="52">
        <v>2</v>
      </c>
      <c r="E280" s="39" t="s">
        <v>763</v>
      </c>
      <c r="F280" s="39" t="s">
        <v>788</v>
      </c>
      <c r="G280" s="90" t="s">
        <v>774</v>
      </c>
      <c r="H280" s="90" t="s">
        <v>814</v>
      </c>
      <c r="I280" s="90" t="s">
        <v>792</v>
      </c>
      <c r="J280" s="39" t="s">
        <v>789</v>
      </c>
      <c r="K280" s="90">
        <v>2</v>
      </c>
      <c r="L280" s="90" t="s">
        <v>765</v>
      </c>
      <c r="M280" s="90" t="s">
        <v>785</v>
      </c>
      <c r="N280" s="90">
        <v>16</v>
      </c>
      <c r="O280" s="52" t="s">
        <v>2704</v>
      </c>
      <c r="P280" s="52" t="s">
        <v>2704</v>
      </c>
      <c r="Q280" s="39">
        <v>2</v>
      </c>
      <c r="R280" s="39" t="s">
        <v>765</v>
      </c>
      <c r="S280" s="39" t="s">
        <v>785</v>
      </c>
      <c r="T280" s="39">
        <v>16</v>
      </c>
      <c r="U280" s="39" t="s">
        <v>2705</v>
      </c>
      <c r="V280" s="39" t="s">
        <v>2705</v>
      </c>
      <c r="W280" s="39" t="s">
        <v>774</v>
      </c>
      <c r="X280" s="39" t="s">
        <v>814</v>
      </c>
      <c r="Y280" s="39" t="s">
        <v>792</v>
      </c>
    </row>
    <row r="281" spans="1:25" x14ac:dyDescent="0.2">
      <c r="A281" s="39" t="s">
        <v>2745</v>
      </c>
      <c r="B281" s="52" t="s">
        <v>1198</v>
      </c>
      <c r="C281" s="52" t="s">
        <v>579</v>
      </c>
      <c r="D281" s="52">
        <v>2</v>
      </c>
      <c r="E281" s="39" t="s">
        <v>763</v>
      </c>
      <c r="F281" s="39" t="s">
        <v>781</v>
      </c>
      <c r="G281" s="90" t="s">
        <v>765</v>
      </c>
      <c r="H281" s="90" t="s">
        <v>766</v>
      </c>
      <c r="I281" s="90" t="s">
        <v>766</v>
      </c>
      <c r="J281" s="39" t="s">
        <v>782</v>
      </c>
      <c r="K281" s="90">
        <v>2</v>
      </c>
      <c r="L281" s="90" t="s">
        <v>766</v>
      </c>
      <c r="M281" s="90" t="s">
        <v>765</v>
      </c>
      <c r="N281" s="90" t="s">
        <v>2527</v>
      </c>
      <c r="O281" s="52" t="s">
        <v>2528</v>
      </c>
      <c r="P281" s="52" t="s">
        <v>2528</v>
      </c>
      <c r="Q281" s="39">
        <v>2</v>
      </c>
      <c r="R281" s="39" t="s">
        <v>766</v>
      </c>
      <c r="S281" s="39" t="s">
        <v>765</v>
      </c>
      <c r="T281" s="39" t="s">
        <v>2527</v>
      </c>
      <c r="U281" s="39" t="s">
        <v>2746</v>
      </c>
      <c r="V281" s="39" t="s">
        <v>2476</v>
      </c>
      <c r="W281" s="39" t="s">
        <v>766</v>
      </c>
      <c r="X281" s="39" t="s">
        <v>766</v>
      </c>
      <c r="Y281" s="39" t="s">
        <v>774</v>
      </c>
    </row>
    <row r="282" spans="1:25" x14ac:dyDescent="0.2">
      <c r="A282" s="39" t="s">
        <v>2747</v>
      </c>
      <c r="B282" s="52" t="s">
        <v>1199</v>
      </c>
      <c r="C282" s="52" t="s">
        <v>579</v>
      </c>
      <c r="D282" s="52">
        <v>1</v>
      </c>
      <c r="E282" s="39" t="s">
        <v>828</v>
      </c>
      <c r="F282" s="39" t="s">
        <v>764</v>
      </c>
      <c r="G282" s="90" t="s">
        <v>765</v>
      </c>
      <c r="H282" s="90" t="s">
        <v>766</v>
      </c>
      <c r="I282" s="90" t="s">
        <v>767</v>
      </c>
      <c r="J282" s="39" t="s">
        <v>768</v>
      </c>
      <c r="K282" s="90">
        <v>1</v>
      </c>
      <c r="L282" s="90">
        <v>5</v>
      </c>
      <c r="M282" s="90">
        <v>0</v>
      </c>
      <c r="N282" s="90">
        <v>5</v>
      </c>
      <c r="O282" s="52" t="s">
        <v>2454</v>
      </c>
      <c r="P282" s="52" t="s">
        <v>2454</v>
      </c>
      <c r="Q282" s="39">
        <v>1</v>
      </c>
      <c r="R282" s="39">
        <v>5</v>
      </c>
      <c r="S282" s="39">
        <v>0</v>
      </c>
      <c r="T282" s="39">
        <v>5</v>
      </c>
      <c r="U282" s="39" t="s">
        <v>2392</v>
      </c>
      <c r="V282" s="39" t="s">
        <v>2392</v>
      </c>
      <c r="W282" s="39">
        <v>1</v>
      </c>
      <c r="X282" s="39">
        <v>2</v>
      </c>
      <c r="Y282" s="39">
        <v>4</v>
      </c>
    </row>
    <row r="283" spans="1:25" x14ac:dyDescent="0.2">
      <c r="A283" s="39" t="s">
        <v>2748</v>
      </c>
      <c r="B283" s="52" t="s">
        <v>1200</v>
      </c>
      <c r="C283" s="52" t="s">
        <v>579</v>
      </c>
      <c r="D283" s="52">
        <v>1</v>
      </c>
      <c r="E283" s="39" t="s">
        <v>828</v>
      </c>
      <c r="F283" s="39" t="s">
        <v>770</v>
      </c>
      <c r="G283" s="90" t="s">
        <v>765</v>
      </c>
      <c r="H283" s="90" t="s">
        <v>766</v>
      </c>
      <c r="I283" s="90" t="s">
        <v>767</v>
      </c>
      <c r="J283" s="39" t="s">
        <v>771</v>
      </c>
      <c r="K283" s="90">
        <v>1</v>
      </c>
      <c r="L283" s="90">
        <v>6</v>
      </c>
      <c r="M283" s="90">
        <v>0</v>
      </c>
      <c r="N283" s="90">
        <v>10</v>
      </c>
      <c r="O283" s="52" t="s">
        <v>2456</v>
      </c>
      <c r="P283" s="52" t="s">
        <v>2456</v>
      </c>
      <c r="Q283" s="39">
        <v>1</v>
      </c>
      <c r="R283" s="39">
        <v>6</v>
      </c>
      <c r="S283" s="39">
        <v>0</v>
      </c>
      <c r="T283" s="39">
        <v>10</v>
      </c>
      <c r="U283" s="39" t="s">
        <v>2392</v>
      </c>
      <c r="V283" s="39" t="s">
        <v>2392</v>
      </c>
      <c r="W283" s="39">
        <v>1</v>
      </c>
      <c r="X283" s="39">
        <v>2</v>
      </c>
      <c r="Y283" s="39">
        <v>4</v>
      </c>
    </row>
    <row r="284" spans="1:25" x14ac:dyDescent="0.2">
      <c r="A284" s="39" t="s">
        <v>2749</v>
      </c>
      <c r="B284" s="52" t="s">
        <v>1201</v>
      </c>
      <c r="C284" s="52" t="s">
        <v>579</v>
      </c>
      <c r="D284" s="52">
        <v>6</v>
      </c>
      <c r="E284" s="39" t="s">
        <v>805</v>
      </c>
      <c r="F284" s="39" t="s">
        <v>1003</v>
      </c>
      <c r="G284" s="90" t="s">
        <v>765</v>
      </c>
      <c r="H284" s="90" t="s">
        <v>774</v>
      </c>
      <c r="I284" s="90" t="s">
        <v>766</v>
      </c>
      <c r="J284" s="39" t="s">
        <v>1004</v>
      </c>
      <c r="K284" s="90">
        <v>6</v>
      </c>
      <c r="L284" s="90">
        <v>3</v>
      </c>
      <c r="M284" s="90">
        <v>2</v>
      </c>
      <c r="N284" s="90">
        <v>16</v>
      </c>
      <c r="O284" s="52" t="s">
        <v>2429</v>
      </c>
      <c r="P284" s="52" t="s">
        <v>2429</v>
      </c>
      <c r="Q284" s="39">
        <v>6</v>
      </c>
      <c r="R284" s="39">
        <v>3</v>
      </c>
      <c r="S284" s="39">
        <v>2</v>
      </c>
      <c r="T284" s="39">
        <v>16</v>
      </c>
      <c r="U284" s="39" t="s">
        <v>2534</v>
      </c>
      <c r="V284" s="39" t="s">
        <v>2534</v>
      </c>
      <c r="W284" s="39">
        <v>1</v>
      </c>
      <c r="X284" s="39">
        <v>3</v>
      </c>
      <c r="Y284" s="39">
        <v>2</v>
      </c>
    </row>
    <row r="285" spans="1:25" x14ac:dyDescent="0.2">
      <c r="A285" s="39" t="s">
        <v>2750</v>
      </c>
      <c r="B285" s="52" t="s">
        <v>1202</v>
      </c>
      <c r="C285" s="52" t="s">
        <v>579</v>
      </c>
      <c r="D285" s="52">
        <v>5</v>
      </c>
      <c r="E285" s="39" t="s">
        <v>866</v>
      </c>
      <c r="F285" s="39" t="s">
        <v>867</v>
      </c>
      <c r="G285" s="90" t="s">
        <v>765</v>
      </c>
      <c r="H285" s="90" t="s">
        <v>785</v>
      </c>
      <c r="I285" s="90" t="s">
        <v>765</v>
      </c>
      <c r="J285" s="39" t="s">
        <v>868</v>
      </c>
      <c r="K285" s="90">
        <v>5</v>
      </c>
      <c r="L285" s="90" t="s">
        <v>765</v>
      </c>
      <c r="M285" s="90">
        <v>11</v>
      </c>
      <c r="N285" s="90">
        <v>16</v>
      </c>
      <c r="O285" s="52" t="s">
        <v>2482</v>
      </c>
      <c r="P285" s="52" t="s">
        <v>2482</v>
      </c>
      <c r="Q285" s="39">
        <v>5</v>
      </c>
      <c r="R285" s="39" t="s">
        <v>765</v>
      </c>
      <c r="S285" s="39">
        <v>11</v>
      </c>
      <c r="T285" s="39">
        <v>16</v>
      </c>
      <c r="U285" s="39" t="s">
        <v>2483</v>
      </c>
      <c r="V285" s="39" t="s">
        <v>2483</v>
      </c>
      <c r="W285" s="39">
        <v>1</v>
      </c>
      <c r="X285" s="39">
        <v>7</v>
      </c>
      <c r="Y285" s="39">
        <v>1</v>
      </c>
    </row>
    <row r="286" spans="1:25" x14ac:dyDescent="0.2">
      <c r="A286" s="39" t="s">
        <v>2751</v>
      </c>
      <c r="B286" s="52" t="s">
        <v>1203</v>
      </c>
      <c r="C286" s="52" t="s">
        <v>579</v>
      </c>
      <c r="D286" s="52">
        <v>5</v>
      </c>
      <c r="E286" s="39" t="s">
        <v>866</v>
      </c>
      <c r="F286" s="39" t="s">
        <v>784</v>
      </c>
      <c r="G286" s="90" t="s">
        <v>765</v>
      </c>
      <c r="H286" s="90" t="s">
        <v>785</v>
      </c>
      <c r="I286" s="90" t="s">
        <v>766</v>
      </c>
      <c r="J286" s="39" t="s">
        <v>786</v>
      </c>
      <c r="K286" s="90">
        <v>5</v>
      </c>
      <c r="L286" s="90">
        <v>3</v>
      </c>
      <c r="M286" s="90">
        <v>1</v>
      </c>
      <c r="N286" s="90">
        <v>16</v>
      </c>
      <c r="O286" s="52" t="s">
        <v>2485</v>
      </c>
      <c r="P286" s="52" t="s">
        <v>2485</v>
      </c>
      <c r="Q286" s="39">
        <v>5</v>
      </c>
      <c r="R286" s="39">
        <v>3</v>
      </c>
      <c r="S286" s="39">
        <v>1</v>
      </c>
      <c r="T286" s="39">
        <v>16</v>
      </c>
      <c r="U286" s="39" t="s">
        <v>2402</v>
      </c>
      <c r="V286" s="39" t="s">
        <v>2402</v>
      </c>
      <c r="W286" s="39">
        <v>1</v>
      </c>
      <c r="X286" s="39">
        <v>7</v>
      </c>
      <c r="Y286" s="39">
        <v>2</v>
      </c>
    </row>
    <row r="287" spans="1:25" x14ac:dyDescent="0.2">
      <c r="A287" s="39" t="s">
        <v>2752</v>
      </c>
      <c r="B287" s="52" t="s">
        <v>1204</v>
      </c>
      <c r="C287" s="52" t="s">
        <v>579</v>
      </c>
      <c r="D287" s="52">
        <v>2</v>
      </c>
      <c r="E287" s="39" t="s">
        <v>763</v>
      </c>
      <c r="F287" s="39" t="s">
        <v>871</v>
      </c>
      <c r="G287" s="90" t="s">
        <v>766</v>
      </c>
      <c r="H287" s="90" t="s">
        <v>765</v>
      </c>
      <c r="I287" s="90" t="s">
        <v>765</v>
      </c>
      <c r="J287" s="39" t="s">
        <v>872</v>
      </c>
      <c r="K287" s="90">
        <v>2</v>
      </c>
      <c r="L287" s="90">
        <v>3</v>
      </c>
      <c r="M287" s="90">
        <v>3</v>
      </c>
      <c r="N287" s="90">
        <v>11</v>
      </c>
      <c r="O287" s="52" t="s">
        <v>2487</v>
      </c>
      <c r="P287" s="52" t="s">
        <v>2487</v>
      </c>
      <c r="Q287" s="39">
        <v>2</v>
      </c>
      <c r="R287" s="39">
        <v>3</v>
      </c>
      <c r="S287" s="39">
        <v>3</v>
      </c>
      <c r="T287" s="39">
        <v>11</v>
      </c>
      <c r="U287" s="39" t="s">
        <v>2488</v>
      </c>
      <c r="V287" s="39" t="s">
        <v>2488</v>
      </c>
      <c r="W287" s="39">
        <v>2</v>
      </c>
      <c r="X287" s="39">
        <v>1</v>
      </c>
      <c r="Y287" s="39">
        <v>1</v>
      </c>
    </row>
    <row r="288" spans="1:25" x14ac:dyDescent="0.2">
      <c r="A288" s="39" t="s">
        <v>2753</v>
      </c>
      <c r="B288" s="52" t="s">
        <v>1205</v>
      </c>
      <c r="C288" s="52" t="s">
        <v>579</v>
      </c>
      <c r="D288" s="52">
        <v>2</v>
      </c>
      <c r="E288" s="39" t="s">
        <v>763</v>
      </c>
      <c r="F288" s="39" t="s">
        <v>936</v>
      </c>
      <c r="G288" s="90" t="s">
        <v>766</v>
      </c>
      <c r="H288" s="90" t="s">
        <v>765</v>
      </c>
      <c r="I288" s="90" t="s">
        <v>792</v>
      </c>
      <c r="J288" s="39" t="s">
        <v>937</v>
      </c>
      <c r="K288" s="90">
        <v>2</v>
      </c>
      <c r="L288" s="90">
        <v>3</v>
      </c>
      <c r="M288" s="90">
        <v>4</v>
      </c>
      <c r="N288" s="90">
        <v>15</v>
      </c>
      <c r="O288" s="52" t="s">
        <v>2490</v>
      </c>
      <c r="P288" s="52" t="s">
        <v>2490</v>
      </c>
      <c r="Q288" s="39">
        <v>2</v>
      </c>
      <c r="R288" s="39">
        <v>3</v>
      </c>
      <c r="S288" s="39">
        <v>4</v>
      </c>
      <c r="T288" s="39">
        <v>15</v>
      </c>
      <c r="U288" s="39" t="s">
        <v>2541</v>
      </c>
      <c r="V288" s="39" t="s">
        <v>2541</v>
      </c>
      <c r="W288" s="39">
        <v>2</v>
      </c>
      <c r="X288" s="39">
        <v>1</v>
      </c>
      <c r="Y288" s="39">
        <v>6</v>
      </c>
    </row>
    <row r="289" spans="1:25" x14ac:dyDescent="0.2">
      <c r="A289" s="39" t="s">
        <v>2754</v>
      </c>
      <c r="B289" s="52" t="s">
        <v>1206</v>
      </c>
      <c r="C289" s="52" t="s">
        <v>579</v>
      </c>
      <c r="D289" s="52">
        <v>2</v>
      </c>
      <c r="E289" s="39" t="s">
        <v>763</v>
      </c>
      <c r="F289" s="39" t="s">
        <v>1009</v>
      </c>
      <c r="G289" s="90" t="s">
        <v>766</v>
      </c>
      <c r="H289" s="90" t="s">
        <v>766</v>
      </c>
      <c r="I289" s="90" t="s">
        <v>765</v>
      </c>
      <c r="J289" s="39" t="s">
        <v>891</v>
      </c>
      <c r="K289" s="90">
        <v>2</v>
      </c>
      <c r="L289" s="90">
        <v>2</v>
      </c>
      <c r="M289" s="90">
        <v>1</v>
      </c>
      <c r="N289" s="90">
        <v>11</v>
      </c>
      <c r="O289" s="52" t="s">
        <v>2501</v>
      </c>
      <c r="P289" s="52" t="s">
        <v>2501</v>
      </c>
      <c r="Q289" s="39">
        <v>2</v>
      </c>
      <c r="R289" s="39">
        <v>2</v>
      </c>
      <c r="S289" s="39">
        <v>1</v>
      </c>
      <c r="T289" s="39">
        <v>11</v>
      </c>
      <c r="U289" s="39" t="s">
        <v>2468</v>
      </c>
      <c r="V289" s="39" t="s">
        <v>2468</v>
      </c>
      <c r="W289" s="39" t="s">
        <v>766</v>
      </c>
      <c r="X289" s="39" t="s">
        <v>766</v>
      </c>
      <c r="Y289" s="39" t="s">
        <v>765</v>
      </c>
    </row>
    <row r="290" spans="1:25" x14ac:dyDescent="0.2">
      <c r="A290" s="39" t="s">
        <v>2745</v>
      </c>
      <c r="B290" s="52" t="s">
        <v>1207</v>
      </c>
      <c r="C290" s="52" t="s">
        <v>579</v>
      </c>
      <c r="D290" s="52">
        <v>2</v>
      </c>
      <c r="E290" s="39" t="s">
        <v>763</v>
      </c>
      <c r="F290" s="39" t="s">
        <v>781</v>
      </c>
      <c r="G290" s="90" t="s">
        <v>766</v>
      </c>
      <c r="H290" s="90" t="s">
        <v>766</v>
      </c>
      <c r="I290" s="90" t="s">
        <v>765</v>
      </c>
      <c r="J290" s="39" t="s">
        <v>782</v>
      </c>
      <c r="K290" s="90">
        <v>2</v>
      </c>
      <c r="L290" s="90" t="s">
        <v>766</v>
      </c>
      <c r="M290" s="90" t="s">
        <v>765</v>
      </c>
      <c r="N290" s="90" t="s">
        <v>2527</v>
      </c>
      <c r="O290" s="52" t="s">
        <v>2528</v>
      </c>
      <c r="P290" s="52" t="s">
        <v>2528</v>
      </c>
      <c r="Q290" s="39">
        <v>2</v>
      </c>
      <c r="R290" s="39" t="s">
        <v>766</v>
      </c>
      <c r="S290" s="39" t="s">
        <v>765</v>
      </c>
      <c r="T290" s="39" t="s">
        <v>2527</v>
      </c>
      <c r="U290" s="39" t="s">
        <v>2468</v>
      </c>
      <c r="V290" s="39" t="s">
        <v>2476</v>
      </c>
      <c r="W290" s="39" t="s">
        <v>766</v>
      </c>
      <c r="X290" s="39" t="s">
        <v>766</v>
      </c>
      <c r="Y290" s="39" t="s">
        <v>774</v>
      </c>
    </row>
    <row r="291" spans="1:25" x14ac:dyDescent="0.2">
      <c r="A291" s="39" t="s">
        <v>2755</v>
      </c>
      <c r="B291" s="52" t="s">
        <v>1208</v>
      </c>
      <c r="C291" s="52" t="s">
        <v>579</v>
      </c>
      <c r="D291" s="52">
        <v>2</v>
      </c>
      <c r="E291" s="39" t="s">
        <v>763</v>
      </c>
      <c r="F291" s="39" t="s">
        <v>1052</v>
      </c>
      <c r="G291" s="90" t="s">
        <v>766</v>
      </c>
      <c r="H291" s="90" t="s">
        <v>766</v>
      </c>
      <c r="I291" s="90" t="s">
        <v>765</v>
      </c>
      <c r="J291" s="39" t="s">
        <v>1209</v>
      </c>
      <c r="K291" s="90">
        <v>2</v>
      </c>
      <c r="L291" s="90" t="s">
        <v>766</v>
      </c>
      <c r="M291" s="90" t="s">
        <v>766</v>
      </c>
      <c r="N291" s="90">
        <v>11</v>
      </c>
      <c r="O291" s="52" t="s">
        <v>2495</v>
      </c>
      <c r="P291" s="52" t="s">
        <v>2495</v>
      </c>
      <c r="Q291" s="39">
        <v>2</v>
      </c>
      <c r="R291" s="39" t="s">
        <v>766</v>
      </c>
      <c r="S291" s="39" t="s">
        <v>766</v>
      </c>
      <c r="T291" s="39">
        <v>11</v>
      </c>
      <c r="U291" s="39" t="s">
        <v>2468</v>
      </c>
      <c r="V291" s="39" t="s">
        <v>2468</v>
      </c>
      <c r="W291" s="39">
        <v>2</v>
      </c>
      <c r="X291" s="39">
        <v>2</v>
      </c>
      <c r="Y291" s="39">
        <v>1</v>
      </c>
    </row>
    <row r="292" spans="1:25" x14ac:dyDescent="0.2">
      <c r="A292" s="39" t="s">
        <v>2756</v>
      </c>
      <c r="B292" s="52" t="s">
        <v>1210</v>
      </c>
      <c r="C292" s="52" t="s">
        <v>579</v>
      </c>
      <c r="D292" s="52">
        <v>2</v>
      </c>
      <c r="E292" s="39" t="s">
        <v>763</v>
      </c>
      <c r="F292" s="39" t="s">
        <v>881</v>
      </c>
      <c r="G292" s="90" t="s">
        <v>766</v>
      </c>
      <c r="H292" s="90" t="s">
        <v>766</v>
      </c>
      <c r="I292" s="90" t="s">
        <v>765</v>
      </c>
      <c r="J292" s="39" t="s">
        <v>882</v>
      </c>
      <c r="K292" s="90">
        <v>2</v>
      </c>
      <c r="L292" s="90">
        <v>2</v>
      </c>
      <c r="M292" s="90">
        <v>2</v>
      </c>
      <c r="N292" s="90">
        <v>11</v>
      </c>
      <c r="O292" s="52" t="s">
        <v>2495</v>
      </c>
      <c r="P292" s="52" t="s">
        <v>2495</v>
      </c>
      <c r="Q292" s="39">
        <v>2</v>
      </c>
      <c r="R292" s="39">
        <v>2</v>
      </c>
      <c r="S292" s="39">
        <v>2</v>
      </c>
      <c r="T292" s="39">
        <v>11</v>
      </c>
      <c r="U292" s="39" t="s">
        <v>2468</v>
      </c>
      <c r="V292" s="39" t="s">
        <v>2468</v>
      </c>
      <c r="W292" s="39">
        <v>2</v>
      </c>
      <c r="X292" s="39">
        <v>2</v>
      </c>
      <c r="Y292" s="39">
        <v>1</v>
      </c>
    </row>
    <row r="293" spans="1:25" x14ac:dyDescent="0.2">
      <c r="A293" s="39" t="s">
        <v>2745</v>
      </c>
      <c r="B293" s="52" t="s">
        <v>1211</v>
      </c>
      <c r="C293" s="52" t="s">
        <v>579</v>
      </c>
      <c r="D293" s="52">
        <v>2</v>
      </c>
      <c r="E293" s="39" t="s">
        <v>763</v>
      </c>
      <c r="F293" s="39" t="s">
        <v>781</v>
      </c>
      <c r="G293" s="90" t="s">
        <v>766</v>
      </c>
      <c r="H293" s="90" t="s">
        <v>766</v>
      </c>
      <c r="I293" s="90" t="s">
        <v>774</v>
      </c>
      <c r="J293" s="39" t="s">
        <v>782</v>
      </c>
      <c r="K293" s="90">
        <v>2</v>
      </c>
      <c r="L293" s="90" t="s">
        <v>766</v>
      </c>
      <c r="M293" s="90" t="s">
        <v>765</v>
      </c>
      <c r="N293" s="90" t="s">
        <v>2527</v>
      </c>
      <c r="O293" s="52" t="s">
        <v>2528</v>
      </c>
      <c r="P293" s="52" t="s">
        <v>2528</v>
      </c>
      <c r="Q293" s="39">
        <v>2</v>
      </c>
      <c r="R293" s="39" t="s">
        <v>766</v>
      </c>
      <c r="S293" s="39" t="s">
        <v>765</v>
      </c>
      <c r="T293" s="39" t="s">
        <v>2527</v>
      </c>
      <c r="U293" s="39" t="s">
        <v>2476</v>
      </c>
      <c r="V293" s="39" t="s">
        <v>2476</v>
      </c>
      <c r="W293" s="39" t="s">
        <v>766</v>
      </c>
      <c r="X293" s="39" t="s">
        <v>766</v>
      </c>
      <c r="Y293" s="39" t="s">
        <v>774</v>
      </c>
    </row>
    <row r="294" spans="1:25" x14ac:dyDescent="0.2">
      <c r="A294" s="39" t="s">
        <v>2745</v>
      </c>
      <c r="B294" s="52" t="s">
        <v>1212</v>
      </c>
      <c r="C294" s="52" t="s">
        <v>579</v>
      </c>
      <c r="D294" s="52">
        <v>2</v>
      </c>
      <c r="E294" s="39" t="s">
        <v>763</v>
      </c>
      <c r="F294" s="39" t="s">
        <v>781</v>
      </c>
      <c r="G294" s="90" t="s">
        <v>766</v>
      </c>
      <c r="H294" s="90" t="s">
        <v>766</v>
      </c>
      <c r="I294" s="90" t="s">
        <v>767</v>
      </c>
      <c r="J294" s="39" t="s">
        <v>782</v>
      </c>
      <c r="K294" s="90">
        <v>2</v>
      </c>
      <c r="L294" s="90" t="s">
        <v>766</v>
      </c>
      <c r="M294" s="90" t="s">
        <v>765</v>
      </c>
      <c r="N294" s="90" t="s">
        <v>2527</v>
      </c>
      <c r="O294" s="52" t="s">
        <v>2528</v>
      </c>
      <c r="P294" s="52" t="s">
        <v>2528</v>
      </c>
      <c r="Q294" s="39">
        <v>2</v>
      </c>
      <c r="R294" s="39" t="s">
        <v>766</v>
      </c>
      <c r="S294" s="39" t="s">
        <v>765</v>
      </c>
      <c r="T294" s="39" t="s">
        <v>2527</v>
      </c>
      <c r="U294" s="39" t="s">
        <v>2498</v>
      </c>
      <c r="V294" s="39" t="s">
        <v>2476</v>
      </c>
      <c r="W294" s="39" t="s">
        <v>766</v>
      </c>
      <c r="X294" s="39" t="s">
        <v>766</v>
      </c>
      <c r="Y294" s="39" t="s">
        <v>774</v>
      </c>
    </row>
    <row r="295" spans="1:25" x14ac:dyDescent="0.2">
      <c r="A295" s="39" t="s">
        <v>2745</v>
      </c>
      <c r="B295" s="52" t="s">
        <v>1213</v>
      </c>
      <c r="C295" s="52" t="s">
        <v>579</v>
      </c>
      <c r="D295" s="52">
        <v>2</v>
      </c>
      <c r="E295" s="39" t="s">
        <v>763</v>
      </c>
      <c r="F295" s="39" t="s">
        <v>781</v>
      </c>
      <c r="G295" s="90" t="s">
        <v>766</v>
      </c>
      <c r="H295" s="90" t="s">
        <v>766</v>
      </c>
      <c r="I295" s="90" t="s">
        <v>814</v>
      </c>
      <c r="J295" s="39" t="s">
        <v>782</v>
      </c>
      <c r="K295" s="90">
        <v>2</v>
      </c>
      <c r="L295" s="90" t="s">
        <v>766</v>
      </c>
      <c r="M295" s="90" t="s">
        <v>765</v>
      </c>
      <c r="N295" s="90" t="s">
        <v>2527</v>
      </c>
      <c r="O295" s="52" t="s">
        <v>2528</v>
      </c>
      <c r="P295" s="52" t="s">
        <v>2528</v>
      </c>
      <c r="Q295" s="39">
        <v>2</v>
      </c>
      <c r="R295" s="39" t="s">
        <v>766</v>
      </c>
      <c r="S295" s="39" t="s">
        <v>765</v>
      </c>
      <c r="T295" s="39" t="s">
        <v>2527</v>
      </c>
      <c r="U295" s="39" t="s">
        <v>2499</v>
      </c>
      <c r="V295" s="39" t="s">
        <v>2476</v>
      </c>
      <c r="W295" s="39" t="s">
        <v>766</v>
      </c>
      <c r="X295" s="39" t="s">
        <v>766</v>
      </c>
      <c r="Y295" s="39" t="s">
        <v>774</v>
      </c>
    </row>
    <row r="296" spans="1:25" x14ac:dyDescent="0.2">
      <c r="A296" s="39" t="s">
        <v>2757</v>
      </c>
      <c r="B296" s="52" t="s">
        <v>1214</v>
      </c>
      <c r="C296" s="52" t="s">
        <v>579</v>
      </c>
      <c r="D296" s="52">
        <v>1</v>
      </c>
      <c r="E296" s="39" t="s">
        <v>828</v>
      </c>
      <c r="F296" s="39" t="s">
        <v>899</v>
      </c>
      <c r="G296" s="90" t="s">
        <v>766</v>
      </c>
      <c r="H296" s="90" t="s">
        <v>774</v>
      </c>
      <c r="I296" s="90" t="s">
        <v>814</v>
      </c>
      <c r="J296" s="39" t="s">
        <v>900</v>
      </c>
      <c r="K296" s="90">
        <v>1</v>
      </c>
      <c r="L296" s="90">
        <v>2</v>
      </c>
      <c r="M296" s="90">
        <v>4</v>
      </c>
      <c r="N296" s="90">
        <v>3</v>
      </c>
      <c r="O296" s="52" t="s">
        <v>2507</v>
      </c>
      <c r="P296" s="52" t="s">
        <v>2507</v>
      </c>
      <c r="Q296" s="39">
        <v>1</v>
      </c>
      <c r="R296" s="39">
        <v>2</v>
      </c>
      <c r="S296" s="39">
        <v>4</v>
      </c>
      <c r="T296" s="39">
        <v>3</v>
      </c>
      <c r="U296" s="39" t="s">
        <v>2508</v>
      </c>
      <c r="V296" s="39" t="s">
        <v>2508</v>
      </c>
      <c r="W296" s="39">
        <v>2</v>
      </c>
      <c r="X296" s="39">
        <v>3</v>
      </c>
      <c r="Y296" s="39">
        <v>5</v>
      </c>
    </row>
    <row r="297" spans="1:25" x14ac:dyDescent="0.2">
      <c r="A297" s="39" t="s">
        <v>2758</v>
      </c>
      <c r="B297" s="52" t="s">
        <v>1215</v>
      </c>
      <c r="C297" s="52" t="s">
        <v>579</v>
      </c>
      <c r="D297" s="52">
        <v>1</v>
      </c>
      <c r="E297" s="39" t="s">
        <v>828</v>
      </c>
      <c r="F297" s="39" t="s">
        <v>902</v>
      </c>
      <c r="G297" s="90" t="s">
        <v>766</v>
      </c>
      <c r="H297" s="90" t="s">
        <v>767</v>
      </c>
      <c r="I297" s="90" t="s">
        <v>765</v>
      </c>
      <c r="J297" s="39" t="s">
        <v>903</v>
      </c>
      <c r="K297" s="90">
        <v>1</v>
      </c>
      <c r="L297" s="90">
        <v>3</v>
      </c>
      <c r="M297" s="90">
        <v>1</v>
      </c>
      <c r="N297" s="90">
        <v>3</v>
      </c>
      <c r="O297" s="52" t="s">
        <v>2510</v>
      </c>
      <c r="P297" s="52" t="s">
        <v>2510</v>
      </c>
      <c r="Q297" s="39">
        <v>1</v>
      </c>
      <c r="R297" s="39">
        <v>3</v>
      </c>
      <c r="S297" s="39">
        <v>1</v>
      </c>
      <c r="T297" s="39">
        <v>3</v>
      </c>
      <c r="U297" s="39" t="s">
        <v>2511</v>
      </c>
      <c r="V297" s="39" t="s">
        <v>2511</v>
      </c>
      <c r="W297" s="39">
        <v>2</v>
      </c>
      <c r="X297" s="39">
        <v>4</v>
      </c>
      <c r="Y297" s="39">
        <v>1</v>
      </c>
    </row>
    <row r="298" spans="1:25" x14ac:dyDescent="0.2">
      <c r="A298" s="39" t="s">
        <v>2759</v>
      </c>
      <c r="B298" s="52" t="s">
        <v>1216</v>
      </c>
      <c r="C298" s="52" t="s">
        <v>579</v>
      </c>
      <c r="D298" s="52">
        <v>4</v>
      </c>
      <c r="E298" s="39" t="s">
        <v>905</v>
      </c>
      <c r="F298" s="39" t="s">
        <v>906</v>
      </c>
      <c r="G298" s="90" t="s">
        <v>766</v>
      </c>
      <c r="H298" s="90" t="s">
        <v>767</v>
      </c>
      <c r="I298" s="90" t="s">
        <v>766</v>
      </c>
      <c r="J298" s="39" t="s">
        <v>907</v>
      </c>
      <c r="K298" s="90">
        <v>4</v>
      </c>
      <c r="L298" s="90">
        <v>4</v>
      </c>
      <c r="M298" s="90">
        <v>0</v>
      </c>
      <c r="N298" s="90">
        <v>4</v>
      </c>
      <c r="O298" s="52" t="s">
        <v>2513</v>
      </c>
      <c r="P298" s="52" t="s">
        <v>2513</v>
      </c>
      <c r="Q298" s="39">
        <v>4</v>
      </c>
      <c r="R298" s="39">
        <v>4</v>
      </c>
      <c r="S298" s="39">
        <v>0</v>
      </c>
      <c r="T298" s="39">
        <v>4</v>
      </c>
      <c r="U298" s="39" t="s">
        <v>2514</v>
      </c>
      <c r="V298" s="39" t="s">
        <v>2514</v>
      </c>
      <c r="W298" s="39">
        <v>2</v>
      </c>
      <c r="X298" s="39">
        <v>4</v>
      </c>
      <c r="Y298" s="39">
        <v>2</v>
      </c>
    </row>
    <row r="299" spans="1:25" x14ac:dyDescent="0.2">
      <c r="A299" s="39" t="s">
        <v>2760</v>
      </c>
      <c r="B299" s="52" t="s">
        <v>1217</v>
      </c>
      <c r="C299" s="52" t="s">
        <v>579</v>
      </c>
      <c r="D299" s="52">
        <v>1</v>
      </c>
      <c r="E299" s="39" t="s">
        <v>828</v>
      </c>
      <c r="F299" s="39" t="s">
        <v>909</v>
      </c>
      <c r="G299" s="90" t="s">
        <v>766</v>
      </c>
      <c r="H299" s="90" t="s">
        <v>814</v>
      </c>
      <c r="I299" s="90" t="s">
        <v>765</v>
      </c>
      <c r="J299" s="39" t="s">
        <v>910</v>
      </c>
      <c r="K299" s="90">
        <v>1</v>
      </c>
      <c r="L299" s="90">
        <v>1</v>
      </c>
      <c r="M299" s="90">
        <v>1</v>
      </c>
      <c r="N299" s="90">
        <v>4</v>
      </c>
      <c r="O299" s="52" t="s">
        <v>2516</v>
      </c>
      <c r="P299" s="52" t="s">
        <v>2516</v>
      </c>
      <c r="Q299" s="39">
        <v>1</v>
      </c>
      <c r="R299" s="39">
        <v>1</v>
      </c>
      <c r="S299" s="39">
        <v>1</v>
      </c>
      <c r="T299" s="39">
        <v>4</v>
      </c>
      <c r="U299" s="39" t="s">
        <v>2517</v>
      </c>
      <c r="V299" s="39" t="s">
        <v>2517</v>
      </c>
      <c r="W299" s="39">
        <v>2</v>
      </c>
      <c r="X299" s="39">
        <v>5</v>
      </c>
      <c r="Y299" s="39">
        <v>1</v>
      </c>
    </row>
    <row r="300" spans="1:25" x14ac:dyDescent="0.2">
      <c r="A300" s="39" t="s">
        <v>2761</v>
      </c>
      <c r="B300" s="52" t="s">
        <v>1218</v>
      </c>
      <c r="C300" s="52" t="s">
        <v>579</v>
      </c>
      <c r="D300" s="52">
        <v>1</v>
      </c>
      <c r="E300" s="39" t="s">
        <v>828</v>
      </c>
      <c r="F300" s="39" t="s">
        <v>914</v>
      </c>
      <c r="G300" s="90" t="s">
        <v>766</v>
      </c>
      <c r="H300" s="90" t="s">
        <v>792</v>
      </c>
      <c r="I300" s="90" t="s">
        <v>793</v>
      </c>
      <c r="J300" s="39" t="s">
        <v>915</v>
      </c>
      <c r="K300" s="90">
        <v>1</v>
      </c>
      <c r="L300" s="90">
        <v>6</v>
      </c>
      <c r="M300" s="90">
        <v>0</v>
      </c>
      <c r="N300" s="90">
        <v>10</v>
      </c>
      <c r="O300" s="52" t="s">
        <v>2456</v>
      </c>
      <c r="P300" s="52" t="s">
        <v>2456</v>
      </c>
      <c r="Q300" s="39">
        <v>1</v>
      </c>
      <c r="R300" s="39">
        <v>6</v>
      </c>
      <c r="S300" s="39">
        <v>0</v>
      </c>
      <c r="T300" s="39">
        <v>10</v>
      </c>
      <c r="U300" s="39" t="s">
        <v>2406</v>
      </c>
      <c r="V300" s="39" t="s">
        <v>2406</v>
      </c>
      <c r="W300" s="39">
        <v>2</v>
      </c>
      <c r="X300" s="39" t="s">
        <v>792</v>
      </c>
      <c r="Y300" s="39" t="s">
        <v>793</v>
      </c>
    </row>
    <row r="301" spans="1:25" x14ac:dyDescent="0.2">
      <c r="A301" s="39" t="s">
        <v>2762</v>
      </c>
      <c r="B301" s="52" t="s">
        <v>1219</v>
      </c>
      <c r="C301" s="52" t="s">
        <v>579</v>
      </c>
      <c r="D301" s="52">
        <v>1</v>
      </c>
      <c r="E301" s="39" t="s">
        <v>828</v>
      </c>
      <c r="F301" s="39" t="s">
        <v>791</v>
      </c>
      <c r="G301" s="90" t="s">
        <v>766</v>
      </c>
      <c r="H301" s="90" t="s">
        <v>792</v>
      </c>
      <c r="I301" s="90" t="s">
        <v>793</v>
      </c>
      <c r="J301" s="39" t="s">
        <v>794</v>
      </c>
      <c r="K301" s="90">
        <v>1</v>
      </c>
      <c r="L301" s="90" t="s">
        <v>792</v>
      </c>
      <c r="M301" s="90" t="s">
        <v>765</v>
      </c>
      <c r="N301" s="90" t="s">
        <v>2527</v>
      </c>
      <c r="O301" s="52" t="s">
        <v>2522</v>
      </c>
      <c r="P301" s="52" t="s">
        <v>2522</v>
      </c>
      <c r="Q301" s="39">
        <v>1</v>
      </c>
      <c r="R301" s="39" t="s">
        <v>792</v>
      </c>
      <c r="S301" s="39" t="s">
        <v>765</v>
      </c>
      <c r="T301" s="39" t="s">
        <v>2527</v>
      </c>
      <c r="U301" s="39" t="s">
        <v>2406</v>
      </c>
      <c r="V301" s="39" t="s">
        <v>2406</v>
      </c>
      <c r="W301" s="39" t="s">
        <v>766</v>
      </c>
      <c r="X301" s="39" t="s">
        <v>792</v>
      </c>
      <c r="Y301" s="39" t="s">
        <v>793</v>
      </c>
    </row>
    <row r="302" spans="1:25" x14ac:dyDescent="0.2">
      <c r="A302" s="39" t="s">
        <v>2763</v>
      </c>
      <c r="B302" s="52" t="s">
        <v>1220</v>
      </c>
      <c r="C302" s="52" t="s">
        <v>579</v>
      </c>
      <c r="D302" s="52">
        <v>1</v>
      </c>
      <c r="E302" s="39" t="s">
        <v>828</v>
      </c>
      <c r="F302" s="39" t="s">
        <v>1221</v>
      </c>
      <c r="G302" s="90" t="s">
        <v>766</v>
      </c>
      <c r="H302" s="90" t="s">
        <v>785</v>
      </c>
      <c r="I302" s="90" t="s">
        <v>765</v>
      </c>
      <c r="J302" s="39" t="s">
        <v>915</v>
      </c>
      <c r="K302" s="90">
        <v>1</v>
      </c>
      <c r="L302" s="90">
        <v>6</v>
      </c>
      <c r="M302" s="90" t="s">
        <v>2465</v>
      </c>
      <c r="N302" s="90">
        <v>8</v>
      </c>
      <c r="O302" s="52" t="s">
        <v>2764</v>
      </c>
      <c r="P302" s="52" t="s">
        <v>2764</v>
      </c>
      <c r="Q302" s="39">
        <v>1</v>
      </c>
      <c r="R302" s="39">
        <v>6</v>
      </c>
      <c r="S302" s="39" t="s">
        <v>2465</v>
      </c>
      <c r="T302" s="39">
        <v>8</v>
      </c>
      <c r="U302" s="39" t="s">
        <v>2575</v>
      </c>
      <c r="V302" s="39" t="s">
        <v>2575</v>
      </c>
      <c r="W302" s="39">
        <v>2</v>
      </c>
      <c r="X302" s="39">
        <v>7</v>
      </c>
      <c r="Y302" s="39">
        <v>1</v>
      </c>
    </row>
    <row r="303" spans="1:25" x14ac:dyDescent="0.2">
      <c r="A303" s="39" t="s">
        <v>2765</v>
      </c>
      <c r="B303" s="52" t="s">
        <v>1222</v>
      </c>
      <c r="C303" s="52" t="s">
        <v>579</v>
      </c>
      <c r="D303" s="52">
        <v>1</v>
      </c>
      <c r="E303" s="39" t="s">
        <v>828</v>
      </c>
      <c r="F303" s="39" t="s">
        <v>1223</v>
      </c>
      <c r="G303" s="90" t="s">
        <v>766</v>
      </c>
      <c r="H303" s="90" t="s">
        <v>785</v>
      </c>
      <c r="I303" s="90" t="s">
        <v>765</v>
      </c>
      <c r="J303" s="39" t="s">
        <v>915</v>
      </c>
      <c r="K303" s="90">
        <v>1</v>
      </c>
      <c r="L303" s="90">
        <v>6</v>
      </c>
      <c r="M303" s="90" t="s">
        <v>2465</v>
      </c>
      <c r="N303" s="90">
        <v>16</v>
      </c>
      <c r="O303" s="52" t="s">
        <v>2444</v>
      </c>
      <c r="P303" s="52" t="s">
        <v>2444</v>
      </c>
      <c r="Q303" s="39">
        <v>1</v>
      </c>
      <c r="R303" s="39">
        <v>6</v>
      </c>
      <c r="S303" s="39" t="s">
        <v>2465</v>
      </c>
      <c r="T303" s="39">
        <v>16</v>
      </c>
      <c r="U303" s="39" t="s">
        <v>2575</v>
      </c>
      <c r="V303" s="39" t="s">
        <v>2575</v>
      </c>
      <c r="W303" s="39">
        <v>2</v>
      </c>
      <c r="X303" s="39">
        <v>7</v>
      </c>
      <c r="Y303" s="39">
        <v>1</v>
      </c>
    </row>
    <row r="304" spans="1:25" x14ac:dyDescent="0.2">
      <c r="A304" s="39" t="s">
        <v>2766</v>
      </c>
      <c r="B304" s="52" t="s">
        <v>1224</v>
      </c>
      <c r="C304" s="52" t="s">
        <v>579</v>
      </c>
      <c r="D304" s="52">
        <v>3</v>
      </c>
      <c r="E304" s="39" t="s">
        <v>939</v>
      </c>
      <c r="F304" s="39" t="s">
        <v>1225</v>
      </c>
      <c r="G304" s="90" t="s">
        <v>766</v>
      </c>
      <c r="H304" s="90" t="s">
        <v>785</v>
      </c>
      <c r="I304" s="90" t="s">
        <v>765</v>
      </c>
      <c r="J304" s="39" t="s">
        <v>915</v>
      </c>
      <c r="K304" s="90">
        <v>3</v>
      </c>
      <c r="L304" s="90" t="s">
        <v>766</v>
      </c>
      <c r="M304" s="90" t="s">
        <v>767</v>
      </c>
      <c r="N304" s="90">
        <v>11</v>
      </c>
      <c r="O304" s="52" t="s">
        <v>2767</v>
      </c>
      <c r="P304" s="52" t="s">
        <v>2767</v>
      </c>
      <c r="Q304" s="39">
        <v>3</v>
      </c>
      <c r="R304" s="39" t="s">
        <v>766</v>
      </c>
      <c r="S304" s="39" t="s">
        <v>767</v>
      </c>
      <c r="T304" s="39">
        <v>11</v>
      </c>
      <c r="U304" s="39" t="s">
        <v>2575</v>
      </c>
      <c r="V304" s="39" t="s">
        <v>2575</v>
      </c>
      <c r="W304" s="39">
        <v>2</v>
      </c>
      <c r="X304" s="39">
        <v>7</v>
      </c>
      <c r="Y304" s="39">
        <v>1</v>
      </c>
    </row>
    <row r="305" spans="1:25" x14ac:dyDescent="0.2">
      <c r="A305" s="39" t="s">
        <v>2768</v>
      </c>
      <c r="B305" s="52" t="s">
        <v>1226</v>
      </c>
      <c r="C305" s="52" t="s">
        <v>579</v>
      </c>
      <c r="D305" s="52">
        <v>2</v>
      </c>
      <c r="E305" s="39" t="s">
        <v>763</v>
      </c>
      <c r="F305" s="39" t="s">
        <v>788</v>
      </c>
      <c r="G305" s="90" t="s">
        <v>774</v>
      </c>
      <c r="H305" s="90" t="s">
        <v>814</v>
      </c>
      <c r="I305" s="90" t="s">
        <v>792</v>
      </c>
      <c r="J305" s="39" t="s">
        <v>789</v>
      </c>
      <c r="K305" s="90">
        <v>2</v>
      </c>
      <c r="L305" s="90" t="s">
        <v>766</v>
      </c>
      <c r="M305" s="90" t="s">
        <v>766</v>
      </c>
      <c r="N305" s="90">
        <v>16</v>
      </c>
      <c r="O305" s="52" t="s">
        <v>2553</v>
      </c>
      <c r="P305" s="52" t="s">
        <v>2553</v>
      </c>
      <c r="Q305" s="39">
        <v>2</v>
      </c>
      <c r="R305" s="39" t="s">
        <v>766</v>
      </c>
      <c r="S305" s="39" t="s">
        <v>766</v>
      </c>
      <c r="T305" s="39">
        <v>16</v>
      </c>
      <c r="U305" s="39" t="s">
        <v>2705</v>
      </c>
      <c r="V305" s="39" t="s">
        <v>2705</v>
      </c>
      <c r="W305" s="39" t="s">
        <v>774</v>
      </c>
      <c r="X305" s="39" t="s">
        <v>814</v>
      </c>
      <c r="Y305" s="39" t="s">
        <v>792</v>
      </c>
    </row>
    <row r="306" spans="1:25" s="67" customFormat="1" x14ac:dyDescent="0.2">
      <c r="A306" s="67" t="s">
        <v>2769</v>
      </c>
      <c r="B306" s="52" t="s">
        <v>1227</v>
      </c>
      <c r="C306" s="68" t="s">
        <v>581</v>
      </c>
      <c r="D306" s="59">
        <v>5</v>
      </c>
      <c r="E306" s="39" t="s">
        <v>866</v>
      </c>
      <c r="F306" s="69" t="s">
        <v>867</v>
      </c>
      <c r="G306" s="95" t="s">
        <v>765</v>
      </c>
      <c r="H306" s="95" t="s">
        <v>785</v>
      </c>
      <c r="I306" s="95" t="s">
        <v>765</v>
      </c>
      <c r="J306" s="69" t="s">
        <v>868</v>
      </c>
      <c r="K306" s="95">
        <v>5</v>
      </c>
      <c r="L306" s="95">
        <v>1</v>
      </c>
      <c r="M306" s="95">
        <v>11</v>
      </c>
      <c r="N306" s="95">
        <v>16</v>
      </c>
      <c r="O306" s="52" t="s">
        <v>2482</v>
      </c>
      <c r="P306" s="52" t="s">
        <v>2482</v>
      </c>
      <c r="Q306" s="39">
        <v>5</v>
      </c>
      <c r="R306" s="39">
        <v>1</v>
      </c>
      <c r="S306" s="39">
        <v>11</v>
      </c>
      <c r="T306" s="39">
        <v>16</v>
      </c>
      <c r="U306" s="39" t="s">
        <v>2483</v>
      </c>
      <c r="V306" s="39" t="s">
        <v>2483</v>
      </c>
      <c r="W306" s="39">
        <v>1</v>
      </c>
      <c r="X306" s="39">
        <v>7</v>
      </c>
      <c r="Y306" s="39">
        <v>1</v>
      </c>
    </row>
    <row r="307" spans="1:25" s="67" customFormat="1" x14ac:dyDescent="0.2">
      <c r="A307" s="67" t="s">
        <v>2770</v>
      </c>
      <c r="B307" s="52" t="s">
        <v>1228</v>
      </c>
      <c r="C307" s="70" t="s">
        <v>581</v>
      </c>
      <c r="D307" s="63">
        <v>2</v>
      </c>
      <c r="E307" s="39" t="s">
        <v>763</v>
      </c>
      <c r="F307" s="71" t="s">
        <v>874</v>
      </c>
      <c r="G307" s="96" t="s">
        <v>766</v>
      </c>
      <c r="H307" s="96" t="s">
        <v>765</v>
      </c>
      <c r="I307" s="96" t="s">
        <v>767</v>
      </c>
      <c r="J307" s="71" t="s">
        <v>875</v>
      </c>
      <c r="K307" s="96">
        <v>2</v>
      </c>
      <c r="L307" s="96">
        <v>3</v>
      </c>
      <c r="M307" s="96">
        <v>4</v>
      </c>
      <c r="N307" s="96">
        <v>11</v>
      </c>
      <c r="O307" s="52" t="s">
        <v>2771</v>
      </c>
      <c r="P307" s="52" t="s">
        <v>2771</v>
      </c>
      <c r="Q307" s="39">
        <v>2</v>
      </c>
      <c r="R307" s="39">
        <v>3</v>
      </c>
      <c r="S307" s="39">
        <v>4</v>
      </c>
      <c r="T307" s="39">
        <v>11</v>
      </c>
      <c r="U307" s="39" t="s">
        <v>2491</v>
      </c>
      <c r="V307" s="39" t="s">
        <v>2491</v>
      </c>
      <c r="W307" s="39">
        <v>2</v>
      </c>
      <c r="X307" s="39">
        <v>1</v>
      </c>
      <c r="Y307" s="39" t="s">
        <v>767</v>
      </c>
    </row>
    <row r="308" spans="1:25" s="67" customFormat="1" x14ac:dyDescent="0.2">
      <c r="A308" s="67" t="s">
        <v>2772</v>
      </c>
      <c r="B308" s="52" t="s">
        <v>1229</v>
      </c>
      <c r="C308" s="70" t="s">
        <v>581</v>
      </c>
      <c r="D308" s="63">
        <v>2</v>
      </c>
      <c r="E308" s="39" t="s">
        <v>763</v>
      </c>
      <c r="F308" s="71" t="s">
        <v>871</v>
      </c>
      <c r="G308" s="96" t="s">
        <v>766</v>
      </c>
      <c r="H308" s="96" t="s">
        <v>765</v>
      </c>
      <c r="I308" s="96" t="s">
        <v>765</v>
      </c>
      <c r="J308" s="71" t="s">
        <v>872</v>
      </c>
      <c r="K308" s="96">
        <v>2</v>
      </c>
      <c r="L308" s="96">
        <v>3</v>
      </c>
      <c r="M308" s="96">
        <v>3</v>
      </c>
      <c r="N308" s="96">
        <v>11</v>
      </c>
      <c r="O308" s="52" t="s">
        <v>2487</v>
      </c>
      <c r="P308" s="52" t="s">
        <v>2487</v>
      </c>
      <c r="Q308" s="39">
        <v>2</v>
      </c>
      <c r="R308" s="39">
        <v>3</v>
      </c>
      <c r="S308" s="39">
        <v>3</v>
      </c>
      <c r="T308" s="39">
        <v>11</v>
      </c>
      <c r="U308" s="39" t="s">
        <v>2488</v>
      </c>
      <c r="V308" s="39" t="s">
        <v>2488</v>
      </c>
      <c r="W308" s="39">
        <v>2</v>
      </c>
      <c r="X308" s="39">
        <v>1</v>
      </c>
      <c r="Y308" s="39">
        <v>1</v>
      </c>
    </row>
    <row r="309" spans="1:25" s="67" customFormat="1" x14ac:dyDescent="0.2">
      <c r="A309" s="67" t="s">
        <v>2773</v>
      </c>
      <c r="B309" s="52" t="s">
        <v>1230</v>
      </c>
      <c r="C309" s="70" t="s">
        <v>581</v>
      </c>
      <c r="D309" s="63">
        <v>2</v>
      </c>
      <c r="E309" s="39" t="s">
        <v>763</v>
      </c>
      <c r="F309" s="71" t="s">
        <v>896</v>
      </c>
      <c r="G309" s="96" t="s">
        <v>766</v>
      </c>
      <c r="H309" s="96" t="s">
        <v>766</v>
      </c>
      <c r="I309" s="96" t="s">
        <v>792</v>
      </c>
      <c r="J309" s="71" t="s">
        <v>897</v>
      </c>
      <c r="K309" s="96">
        <v>2</v>
      </c>
      <c r="L309" s="96">
        <v>2</v>
      </c>
      <c r="M309" s="96">
        <v>2</v>
      </c>
      <c r="N309" s="96">
        <v>11</v>
      </c>
      <c r="O309" s="52" t="s">
        <v>2495</v>
      </c>
      <c r="P309" s="52" t="s">
        <v>2495</v>
      </c>
      <c r="Q309" s="39">
        <v>2</v>
      </c>
      <c r="R309" s="39">
        <v>2</v>
      </c>
      <c r="S309" s="39">
        <v>2</v>
      </c>
      <c r="T309" s="39">
        <v>11</v>
      </c>
      <c r="U309" s="39" t="s">
        <v>2502</v>
      </c>
      <c r="V309" s="39" t="s">
        <v>2502</v>
      </c>
      <c r="W309" s="39">
        <v>2</v>
      </c>
      <c r="X309" s="39">
        <v>2</v>
      </c>
      <c r="Y309" s="39">
        <v>6</v>
      </c>
    </row>
    <row r="310" spans="1:25" s="67" customFormat="1" x14ac:dyDescent="0.2">
      <c r="A310" s="67" t="s">
        <v>2774</v>
      </c>
      <c r="B310" s="52" t="s">
        <v>1231</v>
      </c>
      <c r="C310" s="70" t="s">
        <v>581</v>
      </c>
      <c r="D310" s="63">
        <v>1</v>
      </c>
      <c r="E310" s="39" t="s">
        <v>828</v>
      </c>
      <c r="F310" s="71" t="s">
        <v>909</v>
      </c>
      <c r="G310" s="96" t="s">
        <v>766</v>
      </c>
      <c r="H310" s="96" t="s">
        <v>814</v>
      </c>
      <c r="I310" s="96" t="s">
        <v>765</v>
      </c>
      <c r="J310" s="71" t="s">
        <v>910</v>
      </c>
      <c r="K310" s="96">
        <v>1</v>
      </c>
      <c r="L310" s="96">
        <v>1</v>
      </c>
      <c r="M310" s="96">
        <v>1</v>
      </c>
      <c r="N310" s="96">
        <v>4</v>
      </c>
      <c r="O310" s="52" t="s">
        <v>2516</v>
      </c>
      <c r="P310" s="52" t="s">
        <v>2516</v>
      </c>
      <c r="Q310" s="39">
        <v>1</v>
      </c>
      <c r="R310" s="39">
        <v>1</v>
      </c>
      <c r="S310" s="39">
        <v>1</v>
      </c>
      <c r="T310" s="39">
        <v>4</v>
      </c>
      <c r="U310" s="39" t="s">
        <v>2517</v>
      </c>
      <c r="V310" s="39" t="s">
        <v>2517</v>
      </c>
      <c r="W310" s="39">
        <v>2</v>
      </c>
      <c r="X310" s="39">
        <v>5</v>
      </c>
      <c r="Y310" s="39">
        <v>1</v>
      </c>
    </row>
    <row r="311" spans="1:25" s="67" customFormat="1" x14ac:dyDescent="0.2">
      <c r="A311" s="67" t="s">
        <v>2775</v>
      </c>
      <c r="B311" s="52" t="s">
        <v>1232</v>
      </c>
      <c r="C311" s="70" t="s">
        <v>581</v>
      </c>
      <c r="D311" s="63">
        <v>4</v>
      </c>
      <c r="E311" s="39" t="s">
        <v>905</v>
      </c>
      <c r="F311" s="71" t="s">
        <v>906</v>
      </c>
      <c r="G311" s="96" t="s">
        <v>766</v>
      </c>
      <c r="H311" s="96" t="s">
        <v>767</v>
      </c>
      <c r="I311" s="96" t="s">
        <v>766</v>
      </c>
      <c r="J311" s="71" t="s">
        <v>907</v>
      </c>
      <c r="K311" s="96">
        <v>4</v>
      </c>
      <c r="L311" s="96">
        <v>4</v>
      </c>
      <c r="M311" s="96">
        <v>0</v>
      </c>
      <c r="N311" s="96">
        <v>4</v>
      </c>
      <c r="O311" s="52" t="s">
        <v>2513</v>
      </c>
      <c r="P311" s="52" t="s">
        <v>2513</v>
      </c>
      <c r="Q311" s="39">
        <v>4</v>
      </c>
      <c r="R311" s="39">
        <v>4</v>
      </c>
      <c r="S311" s="39">
        <v>0</v>
      </c>
      <c r="T311" s="39">
        <v>4</v>
      </c>
      <c r="U311" s="39" t="s">
        <v>2514</v>
      </c>
      <c r="V311" s="39" t="s">
        <v>2514</v>
      </c>
      <c r="W311" s="39">
        <v>2</v>
      </c>
      <c r="X311" s="39">
        <v>4</v>
      </c>
      <c r="Y311" s="39">
        <v>2</v>
      </c>
    </row>
    <row r="312" spans="1:25" s="67" customFormat="1" x14ac:dyDescent="0.2">
      <c r="A312" s="67" t="s">
        <v>2776</v>
      </c>
      <c r="B312" s="52" t="s">
        <v>1233</v>
      </c>
      <c r="C312" s="70" t="s">
        <v>581</v>
      </c>
      <c r="D312" s="63">
        <v>1</v>
      </c>
      <c r="E312" s="39" t="s">
        <v>828</v>
      </c>
      <c r="F312" s="71" t="s">
        <v>902</v>
      </c>
      <c r="G312" s="96" t="s">
        <v>766</v>
      </c>
      <c r="H312" s="96" t="s">
        <v>767</v>
      </c>
      <c r="I312" s="96" t="s">
        <v>765</v>
      </c>
      <c r="J312" s="71" t="s">
        <v>903</v>
      </c>
      <c r="K312" s="96">
        <v>1</v>
      </c>
      <c r="L312" s="96">
        <v>3</v>
      </c>
      <c r="M312" s="96">
        <v>1</v>
      </c>
      <c r="N312" s="96">
        <v>3</v>
      </c>
      <c r="O312" s="52" t="s">
        <v>2510</v>
      </c>
      <c r="P312" s="52" t="s">
        <v>2510</v>
      </c>
      <c r="Q312" s="39">
        <v>1</v>
      </c>
      <c r="R312" s="39">
        <v>3</v>
      </c>
      <c r="S312" s="39">
        <v>1</v>
      </c>
      <c r="T312" s="39">
        <v>3</v>
      </c>
      <c r="U312" s="39" t="s">
        <v>2511</v>
      </c>
      <c r="V312" s="39" t="s">
        <v>2511</v>
      </c>
      <c r="W312" s="39">
        <v>2</v>
      </c>
      <c r="X312" s="39">
        <v>4</v>
      </c>
      <c r="Y312" s="39">
        <v>1</v>
      </c>
    </row>
    <row r="313" spans="1:25" s="67" customFormat="1" x14ac:dyDescent="0.2">
      <c r="A313" s="67" t="s">
        <v>2777</v>
      </c>
      <c r="B313" s="52" t="s">
        <v>1234</v>
      </c>
      <c r="C313" s="70" t="s">
        <v>581</v>
      </c>
      <c r="D313" s="63">
        <v>2</v>
      </c>
      <c r="E313" s="39" t="s">
        <v>763</v>
      </c>
      <c r="F313" s="71" t="s">
        <v>918</v>
      </c>
      <c r="G313" s="96" t="s">
        <v>774</v>
      </c>
      <c r="H313" s="96" t="s">
        <v>766</v>
      </c>
      <c r="I313" s="96" t="s">
        <v>765</v>
      </c>
      <c r="J313" s="71" t="s">
        <v>985</v>
      </c>
      <c r="K313" s="96">
        <v>2</v>
      </c>
      <c r="L313" s="96">
        <v>1</v>
      </c>
      <c r="M313" s="96">
        <v>3</v>
      </c>
      <c r="N313" s="96">
        <v>12</v>
      </c>
      <c r="O313" s="52" t="s">
        <v>2524</v>
      </c>
      <c r="P313" s="52" t="s">
        <v>2524</v>
      </c>
      <c r="Q313" s="39">
        <v>2</v>
      </c>
      <c r="R313" s="39">
        <v>1</v>
      </c>
      <c r="S313" s="39">
        <v>3</v>
      </c>
      <c r="T313" s="39">
        <v>12</v>
      </c>
      <c r="U313" s="39" t="s">
        <v>2525</v>
      </c>
      <c r="V313" s="39" t="s">
        <v>2525</v>
      </c>
      <c r="W313" s="39">
        <v>3</v>
      </c>
      <c r="X313" s="39">
        <v>2</v>
      </c>
      <c r="Y313" s="39">
        <v>1</v>
      </c>
    </row>
    <row r="314" spans="1:25" s="67" customFormat="1" x14ac:dyDescent="0.2">
      <c r="A314" s="67" t="s">
        <v>2778</v>
      </c>
      <c r="B314" s="52" t="s">
        <v>1235</v>
      </c>
      <c r="C314" s="70" t="s">
        <v>581</v>
      </c>
      <c r="D314" s="63">
        <v>6</v>
      </c>
      <c r="E314" s="39" t="s">
        <v>805</v>
      </c>
      <c r="F314" s="71" t="s">
        <v>1236</v>
      </c>
      <c r="G314" s="96" t="s">
        <v>765</v>
      </c>
      <c r="H314" s="96" t="s">
        <v>774</v>
      </c>
      <c r="I314" s="96" t="s">
        <v>778</v>
      </c>
      <c r="J314" s="71" t="s">
        <v>894</v>
      </c>
      <c r="K314" s="96">
        <v>6</v>
      </c>
      <c r="L314" s="96">
        <v>3</v>
      </c>
      <c r="M314" s="96">
        <v>1</v>
      </c>
      <c r="N314" s="96">
        <v>16</v>
      </c>
      <c r="O314" s="52" t="s">
        <v>2714</v>
      </c>
      <c r="P314" s="52" t="s">
        <v>2714</v>
      </c>
      <c r="Q314" s="39">
        <v>6</v>
      </c>
      <c r="R314" s="39">
        <v>3</v>
      </c>
      <c r="S314" s="39">
        <v>1</v>
      </c>
      <c r="T314" s="39">
        <v>16</v>
      </c>
      <c r="U314" s="39" t="s">
        <v>2399</v>
      </c>
      <c r="V314" s="39" t="s">
        <v>2399</v>
      </c>
      <c r="W314" s="39">
        <v>1</v>
      </c>
      <c r="X314" s="39">
        <v>3</v>
      </c>
      <c r="Y314" s="39">
        <v>9</v>
      </c>
    </row>
    <row r="315" spans="1:25" s="67" customFormat="1" x14ac:dyDescent="0.2">
      <c r="A315" s="67" t="s">
        <v>2779</v>
      </c>
      <c r="B315" s="52" t="s">
        <v>1237</v>
      </c>
      <c r="C315" s="70" t="s">
        <v>581</v>
      </c>
      <c r="D315" s="63">
        <v>2</v>
      </c>
      <c r="E315" s="39" t="s">
        <v>763</v>
      </c>
      <c r="F315" s="71" t="s">
        <v>1174</v>
      </c>
      <c r="G315" s="96" t="s">
        <v>766</v>
      </c>
      <c r="H315" s="96" t="s">
        <v>765</v>
      </c>
      <c r="I315" s="96" t="s">
        <v>792</v>
      </c>
      <c r="J315" s="71" t="s">
        <v>937</v>
      </c>
      <c r="K315" s="96">
        <v>2</v>
      </c>
      <c r="L315" s="96">
        <v>3</v>
      </c>
      <c r="M315" s="96">
        <v>4</v>
      </c>
      <c r="N315" s="96">
        <v>15</v>
      </c>
      <c r="O315" s="52" t="s">
        <v>2490</v>
      </c>
      <c r="P315" s="52" t="s">
        <v>2490</v>
      </c>
      <c r="Q315" s="39">
        <v>2</v>
      </c>
      <c r="R315" s="39">
        <v>3</v>
      </c>
      <c r="S315" s="39">
        <v>4</v>
      </c>
      <c r="T315" s="39">
        <v>15</v>
      </c>
      <c r="U315" s="39" t="s">
        <v>2541</v>
      </c>
      <c r="V315" s="39" t="s">
        <v>2541</v>
      </c>
      <c r="W315" s="39">
        <v>2</v>
      </c>
      <c r="X315" s="39">
        <v>1</v>
      </c>
      <c r="Y315" s="39">
        <v>6</v>
      </c>
    </row>
    <row r="316" spans="1:25" s="67" customFormat="1" x14ac:dyDescent="0.2">
      <c r="A316" s="67" t="s">
        <v>2780</v>
      </c>
      <c r="B316" s="52" t="s">
        <v>1238</v>
      </c>
      <c r="C316" s="70" t="s">
        <v>581</v>
      </c>
      <c r="D316" s="63">
        <v>2</v>
      </c>
      <c r="E316" s="39" t="s">
        <v>763</v>
      </c>
      <c r="F316" s="71" t="s">
        <v>885</v>
      </c>
      <c r="G316" s="96" t="s">
        <v>766</v>
      </c>
      <c r="H316" s="96" t="s">
        <v>766</v>
      </c>
      <c r="I316" s="96" t="s">
        <v>774</v>
      </c>
      <c r="J316" s="71" t="s">
        <v>886</v>
      </c>
      <c r="K316" s="96">
        <v>2</v>
      </c>
      <c r="L316" s="96">
        <v>3</v>
      </c>
      <c r="M316" s="96">
        <v>2</v>
      </c>
      <c r="N316" s="96">
        <v>6</v>
      </c>
      <c r="O316" s="52" t="s">
        <v>2497</v>
      </c>
      <c r="P316" s="52" t="s">
        <v>2497</v>
      </c>
      <c r="Q316" s="39">
        <v>2</v>
      </c>
      <c r="R316" s="39">
        <v>3</v>
      </c>
      <c r="S316" s="39">
        <v>2</v>
      </c>
      <c r="T316" s="39">
        <v>6</v>
      </c>
      <c r="U316" s="39" t="s">
        <v>2476</v>
      </c>
      <c r="V316" s="39" t="s">
        <v>2476</v>
      </c>
      <c r="W316" s="39" t="s">
        <v>766</v>
      </c>
      <c r="X316" s="39">
        <v>2</v>
      </c>
      <c r="Y316" s="39" t="s">
        <v>774</v>
      </c>
    </row>
    <row r="317" spans="1:25" s="67" customFormat="1" x14ac:dyDescent="0.2">
      <c r="A317" s="67" t="s">
        <v>2781</v>
      </c>
      <c r="B317" s="52" t="s">
        <v>1239</v>
      </c>
      <c r="C317" s="70" t="s">
        <v>581</v>
      </c>
      <c r="D317" s="63">
        <v>2</v>
      </c>
      <c r="E317" s="39" t="s">
        <v>763</v>
      </c>
      <c r="F317" s="71" t="s">
        <v>1009</v>
      </c>
      <c r="G317" s="96" t="s">
        <v>766</v>
      </c>
      <c r="H317" s="96" t="s">
        <v>766</v>
      </c>
      <c r="I317" s="96" t="s">
        <v>765</v>
      </c>
      <c r="J317" s="71" t="s">
        <v>891</v>
      </c>
      <c r="K317" s="96">
        <v>2</v>
      </c>
      <c r="L317" s="96">
        <v>2</v>
      </c>
      <c r="M317" s="96">
        <v>1</v>
      </c>
      <c r="N317" s="96">
        <v>11</v>
      </c>
      <c r="O317" s="52" t="s">
        <v>2501</v>
      </c>
      <c r="P317" s="52" t="s">
        <v>2501</v>
      </c>
      <c r="Q317" s="39">
        <v>2</v>
      </c>
      <c r="R317" s="39">
        <v>2</v>
      </c>
      <c r="S317" s="39">
        <v>1</v>
      </c>
      <c r="T317" s="39">
        <v>11</v>
      </c>
      <c r="U317" s="39" t="s">
        <v>2468</v>
      </c>
      <c r="V317" s="39" t="s">
        <v>2468</v>
      </c>
      <c r="W317" s="39" t="s">
        <v>766</v>
      </c>
      <c r="X317" s="39" t="s">
        <v>766</v>
      </c>
      <c r="Y317" s="39" t="s">
        <v>765</v>
      </c>
    </row>
    <row r="318" spans="1:25" s="67" customFormat="1" x14ac:dyDescent="0.2">
      <c r="A318" s="67" t="s">
        <v>2782</v>
      </c>
      <c r="B318" s="52" t="s">
        <v>1240</v>
      </c>
      <c r="C318" s="70" t="s">
        <v>581</v>
      </c>
      <c r="D318" s="63">
        <v>2</v>
      </c>
      <c r="E318" s="39" t="s">
        <v>763</v>
      </c>
      <c r="F318" s="71" t="s">
        <v>881</v>
      </c>
      <c r="G318" s="96" t="s">
        <v>766</v>
      </c>
      <c r="H318" s="96" t="s">
        <v>766</v>
      </c>
      <c r="I318" s="96" t="s">
        <v>765</v>
      </c>
      <c r="J318" s="71" t="s">
        <v>882</v>
      </c>
      <c r="K318" s="96">
        <v>2</v>
      </c>
      <c r="L318" s="96">
        <v>2</v>
      </c>
      <c r="M318" s="96">
        <v>2</v>
      </c>
      <c r="N318" s="96">
        <v>11</v>
      </c>
      <c r="O318" s="52" t="s">
        <v>2495</v>
      </c>
      <c r="P318" s="52" t="s">
        <v>2495</v>
      </c>
      <c r="Q318" s="39">
        <v>2</v>
      </c>
      <c r="R318" s="39">
        <v>2</v>
      </c>
      <c r="S318" s="39">
        <v>2</v>
      </c>
      <c r="T318" s="39">
        <v>11</v>
      </c>
      <c r="U318" s="39" t="s">
        <v>2468</v>
      </c>
      <c r="V318" s="39" t="s">
        <v>2468</v>
      </c>
      <c r="W318" s="39">
        <v>2</v>
      </c>
      <c r="X318" s="39">
        <v>2</v>
      </c>
      <c r="Y318" s="39">
        <v>1</v>
      </c>
    </row>
    <row r="319" spans="1:25" s="67" customFormat="1" x14ac:dyDescent="0.2">
      <c r="A319" s="67" t="s">
        <v>2783</v>
      </c>
      <c r="B319" s="52" t="s">
        <v>1241</v>
      </c>
      <c r="C319" s="70" t="s">
        <v>581</v>
      </c>
      <c r="D319" s="63">
        <v>2</v>
      </c>
      <c r="E319" s="39" t="s">
        <v>763</v>
      </c>
      <c r="F319" s="71" t="s">
        <v>781</v>
      </c>
      <c r="G319" s="96" t="s">
        <v>766</v>
      </c>
      <c r="H319" s="96" t="s">
        <v>766</v>
      </c>
      <c r="I319" s="96" t="s">
        <v>765</v>
      </c>
      <c r="J319" s="71" t="s">
        <v>782</v>
      </c>
      <c r="K319" s="96">
        <v>2</v>
      </c>
      <c r="L319" s="96" t="s">
        <v>766</v>
      </c>
      <c r="M319" s="96" t="s">
        <v>765</v>
      </c>
      <c r="N319" s="96" t="s">
        <v>2527</v>
      </c>
      <c r="O319" s="52" t="s">
        <v>2528</v>
      </c>
      <c r="P319" s="52" t="s">
        <v>2528</v>
      </c>
      <c r="Q319" s="39">
        <v>2</v>
      </c>
      <c r="R319" s="39" t="s">
        <v>766</v>
      </c>
      <c r="S319" s="39" t="s">
        <v>765</v>
      </c>
      <c r="T319" s="39" t="s">
        <v>2527</v>
      </c>
      <c r="U319" s="39" t="s">
        <v>2468</v>
      </c>
      <c r="V319" s="39" t="s">
        <v>2476</v>
      </c>
      <c r="W319" s="39" t="s">
        <v>766</v>
      </c>
      <c r="X319" s="39" t="s">
        <v>766</v>
      </c>
      <c r="Y319" s="39" t="s">
        <v>774</v>
      </c>
    </row>
    <row r="320" spans="1:25" s="67" customFormat="1" x14ac:dyDescent="0.2">
      <c r="A320" s="67" t="s">
        <v>2783</v>
      </c>
      <c r="B320" s="52" t="s">
        <v>1242</v>
      </c>
      <c r="C320" s="70" t="s">
        <v>581</v>
      </c>
      <c r="D320" s="63">
        <v>2</v>
      </c>
      <c r="E320" s="39" t="s">
        <v>763</v>
      </c>
      <c r="F320" s="71" t="s">
        <v>781</v>
      </c>
      <c r="G320" s="96" t="s">
        <v>766</v>
      </c>
      <c r="H320" s="96" t="s">
        <v>766</v>
      </c>
      <c r="I320" s="96" t="s">
        <v>774</v>
      </c>
      <c r="J320" s="71" t="s">
        <v>782</v>
      </c>
      <c r="K320" s="96">
        <v>2</v>
      </c>
      <c r="L320" s="96" t="s">
        <v>766</v>
      </c>
      <c r="M320" s="96" t="s">
        <v>765</v>
      </c>
      <c r="N320" s="96" t="s">
        <v>2527</v>
      </c>
      <c r="O320" s="52" t="s">
        <v>2528</v>
      </c>
      <c r="P320" s="52" t="s">
        <v>2528</v>
      </c>
      <c r="Q320" s="39">
        <v>2</v>
      </c>
      <c r="R320" s="39" t="s">
        <v>766</v>
      </c>
      <c r="S320" s="39" t="s">
        <v>765</v>
      </c>
      <c r="T320" s="39" t="s">
        <v>2527</v>
      </c>
      <c r="U320" s="39" t="s">
        <v>2476</v>
      </c>
      <c r="V320" s="39" t="s">
        <v>2476</v>
      </c>
      <c r="W320" s="39" t="s">
        <v>766</v>
      </c>
      <c r="X320" s="39" t="s">
        <v>766</v>
      </c>
      <c r="Y320" s="39" t="s">
        <v>774</v>
      </c>
    </row>
    <row r="321" spans="1:25" s="67" customFormat="1" x14ac:dyDescent="0.2">
      <c r="A321" s="67" t="s">
        <v>2783</v>
      </c>
      <c r="B321" s="52" t="s">
        <v>1243</v>
      </c>
      <c r="C321" s="70" t="s">
        <v>581</v>
      </c>
      <c r="D321" s="63">
        <v>2</v>
      </c>
      <c r="E321" s="39" t="s">
        <v>763</v>
      </c>
      <c r="F321" s="71" t="s">
        <v>781</v>
      </c>
      <c r="G321" s="96" t="s">
        <v>766</v>
      </c>
      <c r="H321" s="96" t="s">
        <v>766</v>
      </c>
      <c r="I321" s="96" t="s">
        <v>767</v>
      </c>
      <c r="J321" s="71" t="s">
        <v>782</v>
      </c>
      <c r="K321" s="96">
        <v>2</v>
      </c>
      <c r="L321" s="96" t="s">
        <v>766</v>
      </c>
      <c r="M321" s="96" t="s">
        <v>765</v>
      </c>
      <c r="N321" s="96" t="s">
        <v>2527</v>
      </c>
      <c r="O321" s="52" t="s">
        <v>2528</v>
      </c>
      <c r="P321" s="52" t="s">
        <v>2528</v>
      </c>
      <c r="Q321" s="39">
        <v>2</v>
      </c>
      <c r="R321" s="39" t="s">
        <v>766</v>
      </c>
      <c r="S321" s="39" t="s">
        <v>765</v>
      </c>
      <c r="T321" s="39" t="s">
        <v>2527</v>
      </c>
      <c r="U321" s="39" t="s">
        <v>2498</v>
      </c>
      <c r="V321" s="39" t="s">
        <v>2476</v>
      </c>
      <c r="W321" s="39" t="s">
        <v>766</v>
      </c>
      <c r="X321" s="39" t="s">
        <v>766</v>
      </c>
      <c r="Y321" s="39" t="s">
        <v>774</v>
      </c>
    </row>
    <row r="322" spans="1:25" s="67" customFormat="1" x14ac:dyDescent="0.2">
      <c r="A322" s="67" t="s">
        <v>2783</v>
      </c>
      <c r="B322" s="52" t="s">
        <v>1244</v>
      </c>
      <c r="C322" s="70" t="s">
        <v>581</v>
      </c>
      <c r="D322" s="63">
        <v>2</v>
      </c>
      <c r="E322" s="39" t="s">
        <v>763</v>
      </c>
      <c r="F322" s="71" t="s">
        <v>781</v>
      </c>
      <c r="G322" s="96" t="s">
        <v>766</v>
      </c>
      <c r="H322" s="96" t="s">
        <v>766</v>
      </c>
      <c r="I322" s="96" t="s">
        <v>814</v>
      </c>
      <c r="J322" s="71" t="s">
        <v>782</v>
      </c>
      <c r="K322" s="96">
        <v>2</v>
      </c>
      <c r="L322" s="96" t="s">
        <v>766</v>
      </c>
      <c r="M322" s="96" t="s">
        <v>765</v>
      </c>
      <c r="N322" s="96" t="s">
        <v>2527</v>
      </c>
      <c r="O322" s="52" t="s">
        <v>2528</v>
      </c>
      <c r="P322" s="52" t="s">
        <v>2528</v>
      </c>
      <c r="Q322" s="39">
        <v>2</v>
      </c>
      <c r="R322" s="39" t="s">
        <v>766</v>
      </c>
      <c r="S322" s="39" t="s">
        <v>765</v>
      </c>
      <c r="T322" s="39" t="s">
        <v>2527</v>
      </c>
      <c r="U322" s="39" t="s">
        <v>2499</v>
      </c>
      <c r="V322" s="39" t="s">
        <v>2476</v>
      </c>
      <c r="W322" s="39" t="s">
        <v>766</v>
      </c>
      <c r="X322" s="39" t="s">
        <v>766</v>
      </c>
      <c r="Y322" s="39" t="s">
        <v>774</v>
      </c>
    </row>
    <row r="323" spans="1:25" s="67" customFormat="1" x14ac:dyDescent="0.2">
      <c r="A323" s="67" t="s">
        <v>2784</v>
      </c>
      <c r="B323" s="52" t="s">
        <v>1245</v>
      </c>
      <c r="C323" s="70" t="s">
        <v>581</v>
      </c>
      <c r="D323" s="63">
        <v>5</v>
      </c>
      <c r="E323" s="39" t="s">
        <v>866</v>
      </c>
      <c r="F323" s="71" t="s">
        <v>784</v>
      </c>
      <c r="G323" s="96" t="s">
        <v>765</v>
      </c>
      <c r="H323" s="96" t="s">
        <v>785</v>
      </c>
      <c r="I323" s="96" t="s">
        <v>766</v>
      </c>
      <c r="J323" s="71" t="s">
        <v>786</v>
      </c>
      <c r="K323" s="96">
        <v>5</v>
      </c>
      <c r="L323" s="96">
        <v>3</v>
      </c>
      <c r="M323" s="96">
        <v>1</v>
      </c>
      <c r="N323" s="96">
        <v>16</v>
      </c>
      <c r="O323" s="52" t="s">
        <v>2485</v>
      </c>
      <c r="P323" s="52" t="s">
        <v>2485</v>
      </c>
      <c r="Q323" s="39">
        <v>5</v>
      </c>
      <c r="R323" s="39">
        <v>3</v>
      </c>
      <c r="S323" s="39">
        <v>1</v>
      </c>
      <c r="T323" s="39">
        <v>16</v>
      </c>
      <c r="U323" s="39" t="s">
        <v>2402</v>
      </c>
      <c r="V323" s="39" t="s">
        <v>2402</v>
      </c>
      <c r="W323" s="39">
        <v>1</v>
      </c>
      <c r="X323" s="39">
        <v>7</v>
      </c>
      <c r="Y323" s="39">
        <v>2</v>
      </c>
    </row>
    <row r="324" spans="1:25" s="67" customFormat="1" x14ac:dyDescent="0.2">
      <c r="A324" s="67" t="s">
        <v>2785</v>
      </c>
      <c r="B324" s="52" t="s">
        <v>1246</v>
      </c>
      <c r="C324" s="70" t="s">
        <v>581</v>
      </c>
      <c r="D324" s="63">
        <v>2</v>
      </c>
      <c r="E324" s="39" t="s">
        <v>763</v>
      </c>
      <c r="F324" s="71" t="s">
        <v>788</v>
      </c>
      <c r="G324" s="96" t="s">
        <v>774</v>
      </c>
      <c r="H324" s="96" t="s">
        <v>814</v>
      </c>
      <c r="I324" s="96" t="s">
        <v>792</v>
      </c>
      <c r="J324" s="71" t="s">
        <v>789</v>
      </c>
      <c r="K324" s="96">
        <v>2</v>
      </c>
      <c r="L324" s="96" t="s">
        <v>765</v>
      </c>
      <c r="M324" s="96" t="s">
        <v>785</v>
      </c>
      <c r="N324" s="96">
        <v>16</v>
      </c>
      <c r="O324" s="52" t="s">
        <v>2704</v>
      </c>
      <c r="P324" s="52" t="s">
        <v>2704</v>
      </c>
      <c r="Q324" s="39">
        <v>2</v>
      </c>
      <c r="R324" s="39" t="s">
        <v>765</v>
      </c>
      <c r="S324" s="39" t="s">
        <v>785</v>
      </c>
      <c r="T324" s="39">
        <v>16</v>
      </c>
      <c r="U324" s="39" t="s">
        <v>2705</v>
      </c>
      <c r="V324" s="39" t="s">
        <v>2705</v>
      </c>
      <c r="W324" s="39" t="s">
        <v>774</v>
      </c>
      <c r="X324" s="39" t="s">
        <v>814</v>
      </c>
      <c r="Y324" s="39" t="s">
        <v>792</v>
      </c>
    </row>
    <row r="325" spans="1:25" s="67" customFormat="1" x14ac:dyDescent="0.2">
      <c r="A325" s="67" t="s">
        <v>2786</v>
      </c>
      <c r="B325" s="52" t="s">
        <v>1247</v>
      </c>
      <c r="C325" s="70" t="s">
        <v>581</v>
      </c>
      <c r="D325" s="63">
        <v>1</v>
      </c>
      <c r="E325" s="39" t="s">
        <v>828</v>
      </c>
      <c r="F325" s="71" t="s">
        <v>764</v>
      </c>
      <c r="G325" s="96" t="s">
        <v>765</v>
      </c>
      <c r="H325" s="96" t="s">
        <v>766</v>
      </c>
      <c r="I325" s="96" t="s">
        <v>767</v>
      </c>
      <c r="J325" s="71" t="s">
        <v>768</v>
      </c>
      <c r="K325" s="96">
        <v>1</v>
      </c>
      <c r="L325" s="96">
        <v>5</v>
      </c>
      <c r="M325" s="96">
        <v>0</v>
      </c>
      <c r="N325" s="96">
        <v>5</v>
      </c>
      <c r="O325" s="52" t="s">
        <v>2454</v>
      </c>
      <c r="P325" s="52" t="s">
        <v>2454</v>
      </c>
      <c r="Q325" s="39">
        <v>1</v>
      </c>
      <c r="R325" s="39">
        <v>5</v>
      </c>
      <c r="S325" s="39">
        <v>0</v>
      </c>
      <c r="T325" s="39">
        <v>5</v>
      </c>
      <c r="U325" s="39" t="s">
        <v>2392</v>
      </c>
      <c r="V325" s="39" t="s">
        <v>2392</v>
      </c>
      <c r="W325" s="39">
        <v>1</v>
      </c>
      <c r="X325" s="39">
        <v>2</v>
      </c>
      <c r="Y325" s="39">
        <v>4</v>
      </c>
    </row>
    <row r="326" spans="1:25" s="67" customFormat="1" x14ac:dyDescent="0.2">
      <c r="A326" s="67" t="s">
        <v>2787</v>
      </c>
      <c r="B326" s="52" t="s">
        <v>1248</v>
      </c>
      <c r="C326" s="70" t="s">
        <v>581</v>
      </c>
      <c r="D326" s="63">
        <v>1</v>
      </c>
      <c r="E326" s="39" t="s">
        <v>828</v>
      </c>
      <c r="F326" s="71" t="s">
        <v>770</v>
      </c>
      <c r="G326" s="96" t="s">
        <v>765</v>
      </c>
      <c r="H326" s="96" t="s">
        <v>766</v>
      </c>
      <c r="I326" s="96" t="s">
        <v>767</v>
      </c>
      <c r="J326" s="71" t="s">
        <v>771</v>
      </c>
      <c r="K326" s="96">
        <v>1</v>
      </c>
      <c r="L326" s="96">
        <v>6</v>
      </c>
      <c r="M326" s="96">
        <v>0</v>
      </c>
      <c r="N326" s="96">
        <v>10</v>
      </c>
      <c r="O326" s="52" t="s">
        <v>2456</v>
      </c>
      <c r="P326" s="52" t="s">
        <v>2456</v>
      </c>
      <c r="Q326" s="39">
        <v>1</v>
      </c>
      <c r="R326" s="39">
        <v>6</v>
      </c>
      <c r="S326" s="39">
        <v>0</v>
      </c>
      <c r="T326" s="39">
        <v>10</v>
      </c>
      <c r="U326" s="39" t="s">
        <v>2392</v>
      </c>
      <c r="V326" s="39" t="s">
        <v>2392</v>
      </c>
      <c r="W326" s="39">
        <v>1</v>
      </c>
      <c r="X326" s="39">
        <v>2</v>
      </c>
      <c r="Y326" s="39">
        <v>4</v>
      </c>
    </row>
    <row r="327" spans="1:25" s="67" customFormat="1" x14ac:dyDescent="0.2">
      <c r="A327" s="67" t="s">
        <v>2788</v>
      </c>
      <c r="B327" s="52" t="s">
        <v>1249</v>
      </c>
      <c r="C327" s="70" t="s">
        <v>581</v>
      </c>
      <c r="D327" s="63">
        <v>1</v>
      </c>
      <c r="E327" s="39" t="s">
        <v>828</v>
      </c>
      <c r="F327" s="71" t="s">
        <v>791</v>
      </c>
      <c r="G327" s="96" t="s">
        <v>766</v>
      </c>
      <c r="H327" s="96" t="s">
        <v>792</v>
      </c>
      <c r="I327" s="96" t="s">
        <v>793</v>
      </c>
      <c r="J327" s="71" t="s">
        <v>794</v>
      </c>
      <c r="K327" s="96">
        <v>1</v>
      </c>
      <c r="L327" s="96" t="s">
        <v>792</v>
      </c>
      <c r="M327" s="96" t="s">
        <v>765</v>
      </c>
      <c r="N327" s="96" t="s">
        <v>2527</v>
      </c>
      <c r="O327" s="52" t="s">
        <v>2522</v>
      </c>
      <c r="P327" s="52" t="s">
        <v>2522</v>
      </c>
      <c r="Q327" s="39">
        <v>1</v>
      </c>
      <c r="R327" s="39" t="s">
        <v>792</v>
      </c>
      <c r="S327" s="39" t="s">
        <v>765</v>
      </c>
      <c r="T327" s="39" t="s">
        <v>2527</v>
      </c>
      <c r="U327" s="39" t="s">
        <v>2406</v>
      </c>
      <c r="V327" s="39" t="s">
        <v>2406</v>
      </c>
      <c r="W327" s="39" t="s">
        <v>766</v>
      </c>
      <c r="X327" s="39" t="s">
        <v>792</v>
      </c>
      <c r="Y327" s="39" t="s">
        <v>793</v>
      </c>
    </row>
    <row r="328" spans="1:25" s="67" customFormat="1" x14ac:dyDescent="0.2">
      <c r="A328" s="67" t="s">
        <v>2789</v>
      </c>
      <c r="B328" s="52" t="s">
        <v>1250</v>
      </c>
      <c r="C328" s="70" t="s">
        <v>581</v>
      </c>
      <c r="D328" s="63">
        <v>2</v>
      </c>
      <c r="E328" s="39" t="s">
        <v>763</v>
      </c>
      <c r="F328" s="71" t="s">
        <v>1251</v>
      </c>
      <c r="G328" s="96" t="s">
        <v>774</v>
      </c>
      <c r="H328" s="96" t="s">
        <v>785</v>
      </c>
      <c r="I328" s="96" t="s">
        <v>765</v>
      </c>
      <c r="J328" s="71" t="s">
        <v>1004</v>
      </c>
      <c r="K328" s="96">
        <v>2</v>
      </c>
      <c r="L328" s="96">
        <v>1</v>
      </c>
      <c r="M328" s="96">
        <v>5</v>
      </c>
      <c r="N328" s="96">
        <v>10</v>
      </c>
      <c r="O328" s="52" t="s">
        <v>2790</v>
      </c>
      <c r="P328" s="52" t="s">
        <v>2790</v>
      </c>
      <c r="Q328" s="39">
        <v>2</v>
      </c>
      <c r="R328" s="39">
        <v>1</v>
      </c>
      <c r="S328" s="39">
        <v>5</v>
      </c>
      <c r="T328" s="39">
        <v>10</v>
      </c>
      <c r="U328" s="39" t="s">
        <v>2791</v>
      </c>
      <c r="V328" s="39" t="s">
        <v>2791</v>
      </c>
      <c r="W328" s="39">
        <v>3</v>
      </c>
      <c r="X328" s="39">
        <v>7</v>
      </c>
      <c r="Y328" s="39">
        <v>1</v>
      </c>
    </row>
    <row r="329" spans="1:25" s="67" customFormat="1" x14ac:dyDescent="0.2">
      <c r="A329" s="67" t="s">
        <v>2792</v>
      </c>
      <c r="B329" s="52" t="s">
        <v>1252</v>
      </c>
      <c r="C329" s="70" t="s">
        <v>581</v>
      </c>
      <c r="D329" s="63">
        <v>1</v>
      </c>
      <c r="E329" s="39" t="s">
        <v>828</v>
      </c>
      <c r="F329" s="71" t="s">
        <v>1253</v>
      </c>
      <c r="G329" s="96" t="s">
        <v>766</v>
      </c>
      <c r="H329" s="96" t="s">
        <v>785</v>
      </c>
      <c r="I329" s="96" t="s">
        <v>765</v>
      </c>
      <c r="J329" s="71" t="s">
        <v>915</v>
      </c>
      <c r="K329" s="96">
        <v>1</v>
      </c>
      <c r="L329" s="96">
        <v>1</v>
      </c>
      <c r="M329" s="96">
        <v>4</v>
      </c>
      <c r="N329" s="96">
        <v>4</v>
      </c>
      <c r="O329" s="52" t="s">
        <v>2793</v>
      </c>
      <c r="P329" s="52" t="s">
        <v>2793</v>
      </c>
      <c r="Q329" s="39">
        <v>1</v>
      </c>
      <c r="R329" s="39">
        <v>1</v>
      </c>
      <c r="S329" s="39">
        <v>4</v>
      </c>
      <c r="T329" s="39">
        <v>4</v>
      </c>
      <c r="U329" s="39" t="s">
        <v>2575</v>
      </c>
      <c r="V329" s="39" t="s">
        <v>2575</v>
      </c>
      <c r="W329" s="39">
        <v>2</v>
      </c>
      <c r="X329" s="39">
        <v>7</v>
      </c>
      <c r="Y329" s="39">
        <v>1</v>
      </c>
    </row>
    <row r="330" spans="1:25" s="67" customFormat="1" x14ac:dyDescent="0.2">
      <c r="A330" s="67" t="s">
        <v>2794</v>
      </c>
      <c r="B330" s="52" t="s">
        <v>1254</v>
      </c>
      <c r="C330" s="70" t="s">
        <v>581</v>
      </c>
      <c r="D330" s="63">
        <v>1</v>
      </c>
      <c r="E330" s="39" t="s">
        <v>828</v>
      </c>
      <c r="F330" s="71" t="s">
        <v>1255</v>
      </c>
      <c r="G330" s="96" t="s">
        <v>766</v>
      </c>
      <c r="H330" s="96" t="s">
        <v>792</v>
      </c>
      <c r="I330" s="96" t="s">
        <v>814</v>
      </c>
      <c r="J330" s="71" t="s">
        <v>860</v>
      </c>
      <c r="K330" s="96">
        <v>1</v>
      </c>
      <c r="L330" s="96">
        <v>2</v>
      </c>
      <c r="M330" s="96">
        <v>4</v>
      </c>
      <c r="N330" s="96">
        <v>2</v>
      </c>
      <c r="O330" s="52" t="s">
        <v>2795</v>
      </c>
      <c r="P330" s="52" t="s">
        <v>2795</v>
      </c>
      <c r="Q330" s="39">
        <v>1</v>
      </c>
      <c r="R330" s="39">
        <v>2</v>
      </c>
      <c r="S330" s="39">
        <v>4</v>
      </c>
      <c r="T330" s="39">
        <v>2</v>
      </c>
      <c r="U330" s="39" t="s">
        <v>2566</v>
      </c>
      <c r="V330" s="39" t="s">
        <v>2566</v>
      </c>
      <c r="W330" s="39">
        <v>2</v>
      </c>
      <c r="X330" s="39">
        <v>6</v>
      </c>
      <c r="Y330" s="39">
        <v>5</v>
      </c>
    </row>
    <row r="331" spans="1:25" s="67" customFormat="1" x14ac:dyDescent="0.2">
      <c r="A331" s="67" t="s">
        <v>2796</v>
      </c>
      <c r="B331" s="52" t="s">
        <v>1256</v>
      </c>
      <c r="C331" s="70" t="s">
        <v>581</v>
      </c>
      <c r="D331" s="63">
        <v>2</v>
      </c>
      <c r="E331" s="39" t="s">
        <v>763</v>
      </c>
      <c r="F331" s="71" t="s">
        <v>1257</v>
      </c>
      <c r="G331" s="96" t="s">
        <v>774</v>
      </c>
      <c r="H331" s="96" t="s">
        <v>765</v>
      </c>
      <c r="I331" s="96" t="s">
        <v>765</v>
      </c>
      <c r="J331" s="71" t="s">
        <v>1258</v>
      </c>
      <c r="K331" s="96">
        <v>2</v>
      </c>
      <c r="L331" s="96">
        <v>1</v>
      </c>
      <c r="M331" s="96">
        <v>1</v>
      </c>
      <c r="N331" s="96">
        <v>15</v>
      </c>
      <c r="O331" s="52" t="s">
        <v>2797</v>
      </c>
      <c r="P331" s="52" t="s">
        <v>2797</v>
      </c>
      <c r="Q331" s="39">
        <v>2</v>
      </c>
      <c r="R331" s="39">
        <v>1</v>
      </c>
      <c r="S331" s="39">
        <v>1</v>
      </c>
      <c r="T331" s="39">
        <v>15</v>
      </c>
      <c r="U331" s="39" t="s">
        <v>2440</v>
      </c>
      <c r="V331" s="39" t="s">
        <v>2440</v>
      </c>
      <c r="W331" s="39">
        <v>3</v>
      </c>
      <c r="X331" s="39">
        <v>1</v>
      </c>
      <c r="Y331" s="39">
        <v>1</v>
      </c>
    </row>
    <row r="332" spans="1:25" s="67" customFormat="1" x14ac:dyDescent="0.2">
      <c r="A332" s="67" t="s">
        <v>2798</v>
      </c>
      <c r="B332" s="52" t="s">
        <v>1259</v>
      </c>
      <c r="C332" s="70" t="s">
        <v>581</v>
      </c>
      <c r="D332" s="63">
        <v>2</v>
      </c>
      <c r="E332" s="39" t="s">
        <v>763</v>
      </c>
      <c r="F332" s="71" t="s">
        <v>1260</v>
      </c>
      <c r="G332" s="96" t="s">
        <v>766</v>
      </c>
      <c r="H332" s="96" t="s">
        <v>785</v>
      </c>
      <c r="I332" s="96" t="s">
        <v>765</v>
      </c>
      <c r="J332" s="71" t="s">
        <v>915</v>
      </c>
      <c r="K332" s="96">
        <v>2</v>
      </c>
      <c r="L332" s="96">
        <v>1</v>
      </c>
      <c r="M332" s="96">
        <v>3</v>
      </c>
      <c r="N332" s="96">
        <v>8</v>
      </c>
      <c r="O332" s="52" t="s">
        <v>2799</v>
      </c>
      <c r="P332" s="52" t="s">
        <v>2799</v>
      </c>
      <c r="Q332" s="39">
        <v>2</v>
      </c>
      <c r="R332" s="39">
        <v>1</v>
      </c>
      <c r="S332" s="39">
        <v>3</v>
      </c>
      <c r="T332" s="39">
        <v>8</v>
      </c>
      <c r="U332" s="39" t="s">
        <v>2575</v>
      </c>
      <c r="V332" s="39" t="s">
        <v>2575</v>
      </c>
      <c r="W332" s="39">
        <v>2</v>
      </c>
      <c r="X332" s="39">
        <v>7</v>
      </c>
      <c r="Y332" s="39">
        <v>1</v>
      </c>
    </row>
    <row r="333" spans="1:25" s="67" customFormat="1" x14ac:dyDescent="0.2">
      <c r="A333" s="67" t="s">
        <v>2800</v>
      </c>
      <c r="B333" s="52" t="s">
        <v>1261</v>
      </c>
      <c r="C333" s="70" t="s">
        <v>581</v>
      </c>
      <c r="D333" s="63">
        <v>2</v>
      </c>
      <c r="E333" s="39" t="s">
        <v>763</v>
      </c>
      <c r="F333" s="71" t="s">
        <v>1262</v>
      </c>
      <c r="G333" s="96" t="s">
        <v>766</v>
      </c>
      <c r="H333" s="96" t="s">
        <v>792</v>
      </c>
      <c r="I333" s="96" t="s">
        <v>793</v>
      </c>
      <c r="J333" s="71" t="s">
        <v>915</v>
      </c>
      <c r="K333" s="96">
        <v>2</v>
      </c>
      <c r="L333" s="96" t="s">
        <v>765</v>
      </c>
      <c r="M333" s="96" t="s">
        <v>774</v>
      </c>
      <c r="N333" s="96" t="s">
        <v>778</v>
      </c>
      <c r="O333" s="52" t="s">
        <v>2801</v>
      </c>
      <c r="P333" s="52" t="s">
        <v>2801</v>
      </c>
      <c r="Q333" s="39">
        <v>2</v>
      </c>
      <c r="R333" s="39" t="s">
        <v>765</v>
      </c>
      <c r="S333" s="39" t="s">
        <v>774</v>
      </c>
      <c r="T333" s="39" t="s">
        <v>778</v>
      </c>
      <c r="U333" s="39" t="s">
        <v>2406</v>
      </c>
      <c r="V333" s="39" t="s">
        <v>2406</v>
      </c>
      <c r="W333" s="39">
        <v>2</v>
      </c>
      <c r="X333" s="39">
        <v>6</v>
      </c>
      <c r="Y333" s="39">
        <v>8</v>
      </c>
    </row>
    <row r="334" spans="1:25" s="67" customFormat="1" x14ac:dyDescent="0.2">
      <c r="A334" s="67" t="s">
        <v>2802</v>
      </c>
      <c r="B334" s="52" t="s">
        <v>1263</v>
      </c>
      <c r="C334" s="70" t="s">
        <v>581</v>
      </c>
      <c r="D334" s="63">
        <v>2</v>
      </c>
      <c r="E334" s="39" t="s">
        <v>763</v>
      </c>
      <c r="F334" s="71" t="s">
        <v>1264</v>
      </c>
      <c r="G334" s="96" t="s">
        <v>774</v>
      </c>
      <c r="H334" s="96" t="s">
        <v>785</v>
      </c>
      <c r="I334" s="96" t="s">
        <v>765</v>
      </c>
      <c r="J334" s="71" t="s">
        <v>1004</v>
      </c>
      <c r="K334" s="96">
        <v>2</v>
      </c>
      <c r="L334" s="96">
        <v>1</v>
      </c>
      <c r="M334" s="96">
        <v>5</v>
      </c>
      <c r="N334" s="96">
        <v>10</v>
      </c>
      <c r="O334" s="52" t="s">
        <v>2790</v>
      </c>
      <c r="P334" s="52" t="s">
        <v>2790</v>
      </c>
      <c r="Q334" s="39">
        <v>2</v>
      </c>
      <c r="R334" s="39">
        <v>1</v>
      </c>
      <c r="S334" s="39">
        <v>5</v>
      </c>
      <c r="T334" s="39">
        <v>10</v>
      </c>
      <c r="U334" s="39" t="s">
        <v>2791</v>
      </c>
      <c r="V334" s="39" t="s">
        <v>2791</v>
      </c>
      <c r="W334" s="39">
        <v>3</v>
      </c>
      <c r="X334" s="39">
        <v>7</v>
      </c>
      <c r="Y334" s="39">
        <v>1</v>
      </c>
    </row>
    <row r="335" spans="1:25" s="67" customFormat="1" x14ac:dyDescent="0.2">
      <c r="A335" s="67" t="s">
        <v>2803</v>
      </c>
      <c r="B335" s="52" t="s">
        <v>1265</v>
      </c>
      <c r="C335" s="70" t="s">
        <v>581</v>
      </c>
      <c r="D335" s="63">
        <v>2</v>
      </c>
      <c r="E335" s="39" t="s">
        <v>763</v>
      </c>
      <c r="F335" s="71" t="s">
        <v>1266</v>
      </c>
      <c r="G335" s="96" t="s">
        <v>774</v>
      </c>
      <c r="H335" s="96" t="s">
        <v>765</v>
      </c>
      <c r="I335" s="96" t="s">
        <v>765</v>
      </c>
      <c r="J335" s="71" t="s">
        <v>985</v>
      </c>
      <c r="K335" s="96">
        <v>2</v>
      </c>
      <c r="L335" s="96">
        <v>1</v>
      </c>
      <c r="M335" s="96">
        <v>2</v>
      </c>
      <c r="N335" s="96">
        <v>8</v>
      </c>
      <c r="O335" s="52" t="s">
        <v>2577</v>
      </c>
      <c r="P335" s="52" t="s">
        <v>2577</v>
      </c>
      <c r="Q335" s="39">
        <v>2</v>
      </c>
      <c r="R335" s="39">
        <v>1</v>
      </c>
      <c r="S335" s="39">
        <v>2</v>
      </c>
      <c r="T335" s="39">
        <v>8</v>
      </c>
      <c r="U335" s="39" t="s">
        <v>2440</v>
      </c>
      <c r="V335" s="39" t="s">
        <v>2440</v>
      </c>
      <c r="W335" s="39">
        <v>3</v>
      </c>
      <c r="X335" s="39">
        <v>1</v>
      </c>
      <c r="Y335" s="39">
        <v>1</v>
      </c>
    </row>
    <row r="336" spans="1:25" s="67" customFormat="1" x14ac:dyDescent="0.2">
      <c r="A336" s="67" t="s">
        <v>2804</v>
      </c>
      <c r="B336" s="52" t="s">
        <v>1267</v>
      </c>
      <c r="C336" s="70" t="s">
        <v>581</v>
      </c>
      <c r="D336" s="63">
        <v>1</v>
      </c>
      <c r="E336" s="39" t="s">
        <v>828</v>
      </c>
      <c r="F336" s="71" t="s">
        <v>1268</v>
      </c>
      <c r="G336" s="96" t="s">
        <v>766</v>
      </c>
      <c r="H336" s="96" t="s">
        <v>792</v>
      </c>
      <c r="I336" s="96" t="s">
        <v>793</v>
      </c>
      <c r="J336" s="71" t="s">
        <v>1023</v>
      </c>
      <c r="K336" s="96">
        <v>1</v>
      </c>
      <c r="L336" s="96">
        <v>1</v>
      </c>
      <c r="M336" s="96">
        <v>1</v>
      </c>
      <c r="N336" s="96">
        <v>4</v>
      </c>
      <c r="O336" s="52" t="s">
        <v>2516</v>
      </c>
      <c r="P336" s="52" t="s">
        <v>2516</v>
      </c>
      <c r="Q336" s="39">
        <v>1</v>
      </c>
      <c r="R336" s="39">
        <v>1</v>
      </c>
      <c r="S336" s="39">
        <v>1</v>
      </c>
      <c r="T336" s="39">
        <v>4</v>
      </c>
      <c r="U336" s="39" t="s">
        <v>2406</v>
      </c>
      <c r="V336" s="39" t="s">
        <v>2406</v>
      </c>
      <c r="W336" s="39">
        <v>2</v>
      </c>
      <c r="X336" s="39">
        <v>6</v>
      </c>
      <c r="Y336" s="39">
        <v>8</v>
      </c>
    </row>
    <row r="337" spans="1:25" s="67" customFormat="1" x14ac:dyDescent="0.2">
      <c r="A337" s="67" t="s">
        <v>2805</v>
      </c>
      <c r="B337" s="52" t="s">
        <v>1269</v>
      </c>
      <c r="C337" s="72" t="s">
        <v>581</v>
      </c>
      <c r="D337" s="66">
        <v>1</v>
      </c>
      <c r="E337" s="39" t="s">
        <v>828</v>
      </c>
      <c r="F337" s="73" t="s">
        <v>914</v>
      </c>
      <c r="G337" s="97" t="s">
        <v>766</v>
      </c>
      <c r="H337" s="97" t="s">
        <v>792</v>
      </c>
      <c r="I337" s="97" t="s">
        <v>793</v>
      </c>
      <c r="J337" s="73" t="s">
        <v>915</v>
      </c>
      <c r="K337" s="97">
        <v>1</v>
      </c>
      <c r="L337" s="97">
        <v>6</v>
      </c>
      <c r="M337" s="97">
        <v>0</v>
      </c>
      <c r="N337" s="97">
        <v>10</v>
      </c>
      <c r="O337" s="52" t="s">
        <v>2456</v>
      </c>
      <c r="P337" s="52" t="s">
        <v>2456</v>
      </c>
      <c r="Q337" s="39">
        <v>1</v>
      </c>
      <c r="R337" s="39">
        <v>6</v>
      </c>
      <c r="S337" s="39">
        <v>0</v>
      </c>
      <c r="T337" s="39">
        <v>10</v>
      </c>
      <c r="U337" s="39" t="s">
        <v>2406</v>
      </c>
      <c r="V337" s="39" t="s">
        <v>2406</v>
      </c>
      <c r="W337" s="39">
        <v>2</v>
      </c>
      <c r="X337" s="39" t="s">
        <v>792</v>
      </c>
      <c r="Y337" s="39" t="s">
        <v>793</v>
      </c>
    </row>
    <row r="338" spans="1:25" x14ac:dyDescent="0.2">
      <c r="A338" s="39" t="s">
        <v>2806</v>
      </c>
      <c r="B338" s="52" t="s">
        <v>1270</v>
      </c>
      <c r="C338" s="52" t="s">
        <v>583</v>
      </c>
      <c r="D338" s="52">
        <v>1</v>
      </c>
      <c r="E338" s="39" t="s">
        <v>828</v>
      </c>
      <c r="F338" s="39" t="s">
        <v>764</v>
      </c>
      <c r="G338" s="90" t="s">
        <v>765</v>
      </c>
      <c r="H338" s="90" t="s">
        <v>766</v>
      </c>
      <c r="I338" s="90" t="s">
        <v>767</v>
      </c>
      <c r="J338" s="39" t="s">
        <v>768</v>
      </c>
      <c r="K338" s="90">
        <v>1</v>
      </c>
      <c r="L338" s="90">
        <v>5</v>
      </c>
      <c r="M338" s="90">
        <v>0</v>
      </c>
      <c r="N338" s="90">
        <v>5</v>
      </c>
      <c r="O338" s="52" t="s">
        <v>2454</v>
      </c>
      <c r="P338" s="52" t="s">
        <v>2454</v>
      </c>
      <c r="Q338" s="39">
        <v>1</v>
      </c>
      <c r="R338" s="39">
        <v>5</v>
      </c>
      <c r="S338" s="39">
        <v>0</v>
      </c>
      <c r="T338" s="39">
        <v>5</v>
      </c>
      <c r="U338" s="39" t="s">
        <v>2392</v>
      </c>
      <c r="V338" s="39" t="s">
        <v>2392</v>
      </c>
      <c r="W338" s="39">
        <v>1</v>
      </c>
      <c r="X338" s="39">
        <v>2</v>
      </c>
      <c r="Y338" s="39">
        <v>4</v>
      </c>
    </row>
    <row r="339" spans="1:25" x14ac:dyDescent="0.2">
      <c r="A339" s="39" t="s">
        <v>2807</v>
      </c>
      <c r="B339" s="52" t="s">
        <v>1271</v>
      </c>
      <c r="C339" s="52" t="s">
        <v>583</v>
      </c>
      <c r="D339" s="52">
        <v>1</v>
      </c>
      <c r="E339" s="39" t="s">
        <v>828</v>
      </c>
      <c r="F339" s="39" t="s">
        <v>770</v>
      </c>
      <c r="G339" s="90" t="s">
        <v>765</v>
      </c>
      <c r="H339" s="90" t="s">
        <v>766</v>
      </c>
      <c r="I339" s="90" t="s">
        <v>767</v>
      </c>
      <c r="J339" s="39" t="s">
        <v>771</v>
      </c>
      <c r="K339" s="90">
        <v>1</v>
      </c>
      <c r="L339" s="90">
        <v>6</v>
      </c>
      <c r="M339" s="90">
        <v>0</v>
      </c>
      <c r="N339" s="90">
        <v>10</v>
      </c>
      <c r="O339" s="52" t="s">
        <v>2456</v>
      </c>
      <c r="P339" s="52" t="s">
        <v>2456</v>
      </c>
      <c r="Q339" s="39">
        <v>1</v>
      </c>
      <c r="R339" s="39">
        <v>6</v>
      </c>
      <c r="S339" s="39">
        <v>0</v>
      </c>
      <c r="T339" s="39">
        <v>10</v>
      </c>
      <c r="U339" s="39" t="s">
        <v>2392</v>
      </c>
      <c r="V339" s="39" t="s">
        <v>2392</v>
      </c>
      <c r="W339" s="39">
        <v>1</v>
      </c>
      <c r="X339" s="39">
        <v>2</v>
      </c>
      <c r="Y339" s="39">
        <v>4</v>
      </c>
    </row>
    <row r="340" spans="1:25" x14ac:dyDescent="0.2">
      <c r="A340" s="39" t="s">
        <v>2808</v>
      </c>
      <c r="B340" s="52" t="s">
        <v>1272</v>
      </c>
      <c r="C340" s="52" t="s">
        <v>583</v>
      </c>
      <c r="D340" s="52">
        <v>6</v>
      </c>
      <c r="E340" s="39" t="s">
        <v>805</v>
      </c>
      <c r="F340" s="39" t="s">
        <v>930</v>
      </c>
      <c r="G340" s="90" t="s">
        <v>765</v>
      </c>
      <c r="H340" s="90" t="s">
        <v>774</v>
      </c>
      <c r="I340" s="90" t="s">
        <v>814</v>
      </c>
      <c r="J340" s="39" t="s">
        <v>931</v>
      </c>
      <c r="K340" s="90">
        <v>6</v>
      </c>
      <c r="L340" s="90">
        <v>3</v>
      </c>
      <c r="M340" s="90">
        <v>2</v>
      </c>
      <c r="N340" s="90">
        <v>16</v>
      </c>
      <c r="O340" s="52" t="s">
        <v>2429</v>
      </c>
      <c r="P340" s="52" t="s">
        <v>2429</v>
      </c>
      <c r="Q340" s="39">
        <v>6</v>
      </c>
      <c r="R340" s="39">
        <v>3</v>
      </c>
      <c r="S340" s="39">
        <v>2</v>
      </c>
      <c r="T340" s="39">
        <v>16</v>
      </c>
      <c r="U340" s="39" t="s">
        <v>2536</v>
      </c>
      <c r="V340" s="39" t="s">
        <v>2536</v>
      </c>
      <c r="W340" s="39">
        <v>1</v>
      </c>
      <c r="X340" s="39">
        <v>3</v>
      </c>
      <c r="Y340" s="39">
        <v>5</v>
      </c>
    </row>
    <row r="341" spans="1:25" x14ac:dyDescent="0.2">
      <c r="A341" s="39" t="s">
        <v>2809</v>
      </c>
      <c r="B341" s="52" t="s">
        <v>1273</v>
      </c>
      <c r="C341" s="52" t="s">
        <v>583</v>
      </c>
      <c r="D341" s="52">
        <v>6</v>
      </c>
      <c r="E341" s="39" t="s">
        <v>805</v>
      </c>
      <c r="F341" s="39" t="s">
        <v>1086</v>
      </c>
      <c r="G341" s="90" t="s">
        <v>765</v>
      </c>
      <c r="H341" s="90" t="s">
        <v>774</v>
      </c>
      <c r="I341" s="90" t="s">
        <v>778</v>
      </c>
      <c r="J341" s="39" t="s">
        <v>894</v>
      </c>
      <c r="K341" s="90">
        <v>6</v>
      </c>
      <c r="L341" s="90">
        <v>4</v>
      </c>
      <c r="M341" s="90">
        <v>1</v>
      </c>
      <c r="N341" s="90">
        <v>16</v>
      </c>
      <c r="O341" s="52" t="s">
        <v>2426</v>
      </c>
      <c r="P341" s="52" t="s">
        <v>2426</v>
      </c>
      <c r="Q341" s="39">
        <v>6</v>
      </c>
      <c r="R341" s="39">
        <v>4</v>
      </c>
      <c r="S341" s="39">
        <v>1</v>
      </c>
      <c r="T341" s="39">
        <v>16</v>
      </c>
      <c r="U341" s="39" t="s">
        <v>2399</v>
      </c>
      <c r="V341" s="39" t="s">
        <v>2399</v>
      </c>
      <c r="W341" s="39">
        <v>1</v>
      </c>
      <c r="X341" s="39">
        <v>3</v>
      </c>
      <c r="Y341" s="39">
        <v>9</v>
      </c>
    </row>
    <row r="342" spans="1:25" x14ac:dyDescent="0.2">
      <c r="A342" s="39" t="s">
        <v>2810</v>
      </c>
      <c r="B342" s="52" t="s">
        <v>1274</v>
      </c>
      <c r="C342" s="52" t="s">
        <v>583</v>
      </c>
      <c r="D342" s="52">
        <v>5</v>
      </c>
      <c r="E342" s="39" t="s">
        <v>866</v>
      </c>
      <c r="F342" s="39" t="s">
        <v>867</v>
      </c>
      <c r="G342" s="90" t="s">
        <v>765</v>
      </c>
      <c r="H342" s="90" t="s">
        <v>785</v>
      </c>
      <c r="I342" s="90" t="s">
        <v>765</v>
      </c>
      <c r="J342" s="39" t="s">
        <v>868</v>
      </c>
      <c r="K342" s="90">
        <v>5</v>
      </c>
      <c r="L342" s="90">
        <v>1</v>
      </c>
      <c r="M342" s="90">
        <v>11</v>
      </c>
      <c r="N342" s="90">
        <v>16</v>
      </c>
      <c r="O342" s="52" t="s">
        <v>2482</v>
      </c>
      <c r="P342" s="52" t="s">
        <v>2482</v>
      </c>
      <c r="Q342" s="39">
        <v>5</v>
      </c>
      <c r="R342" s="39">
        <v>1</v>
      </c>
      <c r="S342" s="39">
        <v>11</v>
      </c>
      <c r="T342" s="39">
        <v>16</v>
      </c>
      <c r="U342" s="39" t="s">
        <v>2483</v>
      </c>
      <c r="V342" s="39" t="s">
        <v>2483</v>
      </c>
      <c r="W342" s="39">
        <v>1</v>
      </c>
      <c r="X342" s="39">
        <v>7</v>
      </c>
      <c r="Y342" s="39">
        <v>1</v>
      </c>
    </row>
    <row r="343" spans="1:25" x14ac:dyDescent="0.2">
      <c r="A343" s="39" t="s">
        <v>2811</v>
      </c>
      <c r="B343" s="52" t="s">
        <v>1275</v>
      </c>
      <c r="C343" s="52" t="s">
        <v>583</v>
      </c>
      <c r="D343" s="52">
        <v>5</v>
      </c>
      <c r="E343" s="39" t="s">
        <v>866</v>
      </c>
      <c r="F343" s="39" t="s">
        <v>784</v>
      </c>
      <c r="G343" s="90" t="s">
        <v>765</v>
      </c>
      <c r="H343" s="90" t="s">
        <v>785</v>
      </c>
      <c r="I343" s="90" t="s">
        <v>766</v>
      </c>
      <c r="J343" s="39" t="s">
        <v>786</v>
      </c>
      <c r="K343" s="90">
        <v>5</v>
      </c>
      <c r="L343" s="90">
        <v>3</v>
      </c>
      <c r="M343" s="90">
        <v>1</v>
      </c>
      <c r="N343" s="90">
        <v>16</v>
      </c>
      <c r="O343" s="52" t="s">
        <v>2485</v>
      </c>
      <c r="P343" s="52" t="s">
        <v>2485</v>
      </c>
      <c r="Q343" s="39">
        <v>5</v>
      </c>
      <c r="R343" s="39">
        <v>3</v>
      </c>
      <c r="S343" s="39">
        <v>1</v>
      </c>
      <c r="T343" s="39">
        <v>16</v>
      </c>
      <c r="U343" s="39" t="s">
        <v>2402</v>
      </c>
      <c r="V343" s="39" t="s">
        <v>2402</v>
      </c>
      <c r="W343" s="39">
        <v>1</v>
      </c>
      <c r="X343" s="39">
        <v>7</v>
      </c>
      <c r="Y343" s="39">
        <v>2</v>
      </c>
    </row>
    <row r="344" spans="1:25" x14ac:dyDescent="0.2">
      <c r="A344" s="39" t="s">
        <v>2812</v>
      </c>
      <c r="B344" s="52" t="s">
        <v>1276</v>
      </c>
      <c r="C344" s="52" t="s">
        <v>583</v>
      </c>
      <c r="D344" s="52">
        <v>2</v>
      </c>
      <c r="E344" s="39" t="s">
        <v>763</v>
      </c>
      <c r="F344" s="39" t="s">
        <v>871</v>
      </c>
      <c r="G344" s="90" t="s">
        <v>766</v>
      </c>
      <c r="H344" s="90" t="s">
        <v>765</v>
      </c>
      <c r="I344" s="90" t="s">
        <v>765</v>
      </c>
      <c r="J344" s="39" t="s">
        <v>872</v>
      </c>
      <c r="K344" s="90">
        <v>2</v>
      </c>
      <c r="L344" s="90">
        <v>3</v>
      </c>
      <c r="M344" s="90">
        <v>3</v>
      </c>
      <c r="N344" s="90">
        <v>11</v>
      </c>
      <c r="O344" s="52" t="s">
        <v>2487</v>
      </c>
      <c r="P344" s="52" t="s">
        <v>2487</v>
      </c>
      <c r="Q344" s="39">
        <v>2</v>
      </c>
      <c r="R344" s="39">
        <v>3</v>
      </c>
      <c r="S344" s="39">
        <v>3</v>
      </c>
      <c r="T344" s="39">
        <v>11</v>
      </c>
      <c r="U344" s="39" t="s">
        <v>2488</v>
      </c>
      <c r="V344" s="39" t="s">
        <v>2488</v>
      </c>
      <c r="W344" s="39">
        <v>2</v>
      </c>
      <c r="X344" s="39">
        <v>1</v>
      </c>
      <c r="Y344" s="39">
        <v>1</v>
      </c>
    </row>
    <row r="345" spans="1:25" x14ac:dyDescent="0.2">
      <c r="A345" s="39" t="s">
        <v>2813</v>
      </c>
      <c r="B345" s="52" t="s">
        <v>1277</v>
      </c>
      <c r="C345" s="52" t="s">
        <v>583</v>
      </c>
      <c r="D345" s="52">
        <v>2</v>
      </c>
      <c r="E345" s="39" t="s">
        <v>763</v>
      </c>
      <c r="F345" s="39" t="s">
        <v>874</v>
      </c>
      <c r="G345" s="90" t="s">
        <v>766</v>
      </c>
      <c r="H345" s="90" t="s">
        <v>765</v>
      </c>
      <c r="I345" s="90" t="s">
        <v>767</v>
      </c>
      <c r="J345" s="39" t="s">
        <v>875</v>
      </c>
      <c r="K345" s="90">
        <v>2</v>
      </c>
      <c r="L345" s="90">
        <v>3</v>
      </c>
      <c r="M345" s="90">
        <v>4</v>
      </c>
      <c r="N345" s="90">
        <v>15</v>
      </c>
      <c r="O345" s="52" t="s">
        <v>2490</v>
      </c>
      <c r="P345" s="52" t="s">
        <v>2490</v>
      </c>
      <c r="Q345" s="39">
        <v>2</v>
      </c>
      <c r="R345" s="39">
        <v>3</v>
      </c>
      <c r="S345" s="39">
        <v>4</v>
      </c>
      <c r="T345" s="39">
        <v>15</v>
      </c>
      <c r="U345" s="39" t="s">
        <v>2491</v>
      </c>
      <c r="V345" s="39" t="s">
        <v>2491</v>
      </c>
      <c r="W345" s="39">
        <v>2</v>
      </c>
      <c r="X345" s="39">
        <v>1</v>
      </c>
      <c r="Y345" s="39" t="s">
        <v>767</v>
      </c>
    </row>
    <row r="346" spans="1:25" x14ac:dyDescent="0.2">
      <c r="A346" s="39" t="s">
        <v>2814</v>
      </c>
      <c r="B346" s="52" t="s">
        <v>1278</v>
      </c>
      <c r="C346" s="52" t="s">
        <v>583</v>
      </c>
      <c r="D346" s="52">
        <v>2</v>
      </c>
      <c r="E346" s="39" t="s">
        <v>763</v>
      </c>
      <c r="F346" s="39" t="s">
        <v>936</v>
      </c>
      <c r="G346" s="90" t="s">
        <v>766</v>
      </c>
      <c r="H346" s="90" t="s">
        <v>765</v>
      </c>
      <c r="I346" s="90" t="s">
        <v>792</v>
      </c>
      <c r="J346" s="39" t="s">
        <v>937</v>
      </c>
      <c r="K346" s="90">
        <v>2</v>
      </c>
      <c r="L346" s="90">
        <v>3</v>
      </c>
      <c r="M346" s="90">
        <v>4</v>
      </c>
      <c r="N346" s="90">
        <v>15</v>
      </c>
      <c r="O346" s="52" t="s">
        <v>2490</v>
      </c>
      <c r="P346" s="52" t="s">
        <v>2490</v>
      </c>
      <c r="Q346" s="39">
        <v>2</v>
      </c>
      <c r="R346" s="39">
        <v>3</v>
      </c>
      <c r="S346" s="39">
        <v>4</v>
      </c>
      <c r="T346" s="39">
        <v>15</v>
      </c>
      <c r="U346" s="39" t="s">
        <v>2541</v>
      </c>
      <c r="V346" s="39" t="s">
        <v>2541</v>
      </c>
      <c r="W346" s="39">
        <v>2</v>
      </c>
      <c r="X346" s="39">
        <v>1</v>
      </c>
      <c r="Y346" s="39">
        <v>6</v>
      </c>
    </row>
    <row r="347" spans="1:25" x14ac:dyDescent="0.2">
      <c r="A347" s="39" t="s">
        <v>2815</v>
      </c>
      <c r="B347" s="52" t="s">
        <v>1279</v>
      </c>
      <c r="C347" s="52" t="s">
        <v>583</v>
      </c>
      <c r="D347" s="52">
        <v>2</v>
      </c>
      <c r="E347" s="39" t="s">
        <v>763</v>
      </c>
      <c r="F347" s="39" t="s">
        <v>1009</v>
      </c>
      <c r="G347" s="90" t="s">
        <v>766</v>
      </c>
      <c r="H347" s="90" t="s">
        <v>766</v>
      </c>
      <c r="I347" s="90" t="s">
        <v>765</v>
      </c>
      <c r="J347" s="39" t="s">
        <v>891</v>
      </c>
      <c r="K347" s="90">
        <v>2</v>
      </c>
      <c r="L347" s="90">
        <v>2</v>
      </c>
      <c r="M347" s="90">
        <v>1</v>
      </c>
      <c r="N347" s="90">
        <v>11</v>
      </c>
      <c r="O347" s="52" t="s">
        <v>2501</v>
      </c>
      <c r="P347" s="52" t="s">
        <v>2501</v>
      </c>
      <c r="Q347" s="39">
        <v>2</v>
      </c>
      <c r="R347" s="39">
        <v>2</v>
      </c>
      <c r="S347" s="39">
        <v>1</v>
      </c>
      <c r="T347" s="39">
        <v>11</v>
      </c>
      <c r="U347" s="39" t="s">
        <v>2468</v>
      </c>
      <c r="V347" s="39" t="s">
        <v>2468</v>
      </c>
      <c r="W347" s="39" t="s">
        <v>766</v>
      </c>
      <c r="X347" s="39" t="s">
        <v>766</v>
      </c>
      <c r="Y347" s="39" t="s">
        <v>765</v>
      </c>
    </row>
    <row r="348" spans="1:25" x14ac:dyDescent="0.2">
      <c r="A348" s="39" t="s">
        <v>2816</v>
      </c>
      <c r="B348" s="52" t="s">
        <v>1280</v>
      </c>
      <c r="C348" s="52" t="s">
        <v>583</v>
      </c>
      <c r="D348" s="52">
        <v>3</v>
      </c>
      <c r="E348" s="39" t="s">
        <v>939</v>
      </c>
      <c r="F348" s="39" t="s">
        <v>940</v>
      </c>
      <c r="G348" s="90" t="s">
        <v>766</v>
      </c>
      <c r="H348" s="90" t="s">
        <v>766</v>
      </c>
      <c r="I348" s="90" t="s">
        <v>765</v>
      </c>
      <c r="J348" s="39" t="s">
        <v>941</v>
      </c>
      <c r="K348" s="90">
        <v>3</v>
      </c>
      <c r="L348" s="90" t="s">
        <v>765</v>
      </c>
      <c r="M348" s="90">
        <v>1</v>
      </c>
      <c r="N348" s="90">
        <v>11</v>
      </c>
      <c r="O348" s="52" t="s">
        <v>2543</v>
      </c>
      <c r="P348" s="52" t="s">
        <v>2543</v>
      </c>
      <c r="Q348" s="39">
        <v>3</v>
      </c>
      <c r="R348" s="39" t="s">
        <v>765</v>
      </c>
      <c r="S348" s="39">
        <v>1</v>
      </c>
      <c r="T348" s="39">
        <v>11</v>
      </c>
      <c r="U348" s="39" t="s">
        <v>2468</v>
      </c>
      <c r="V348" s="39" t="s">
        <v>2468</v>
      </c>
      <c r="W348" s="39">
        <v>2</v>
      </c>
      <c r="X348" s="39">
        <v>2</v>
      </c>
      <c r="Y348" s="39">
        <v>1</v>
      </c>
    </row>
    <row r="349" spans="1:25" x14ac:dyDescent="0.2">
      <c r="A349" s="39" t="s">
        <v>2817</v>
      </c>
      <c r="B349" s="52" t="s">
        <v>1281</v>
      </c>
      <c r="C349" s="52" t="s">
        <v>583</v>
      </c>
      <c r="D349" s="52">
        <v>2</v>
      </c>
      <c r="E349" s="39" t="s">
        <v>763</v>
      </c>
      <c r="F349" s="39" t="s">
        <v>781</v>
      </c>
      <c r="G349" s="90" t="s">
        <v>766</v>
      </c>
      <c r="H349" s="90" t="s">
        <v>766</v>
      </c>
      <c r="I349" s="90" t="s">
        <v>765</v>
      </c>
      <c r="J349" s="39" t="s">
        <v>782</v>
      </c>
      <c r="K349" s="90">
        <v>2</v>
      </c>
      <c r="L349" s="90" t="s">
        <v>766</v>
      </c>
      <c r="M349" s="90" t="s">
        <v>765</v>
      </c>
      <c r="N349" s="90" t="s">
        <v>2527</v>
      </c>
      <c r="O349" s="52" t="s">
        <v>2528</v>
      </c>
      <c r="P349" s="52" t="s">
        <v>2528</v>
      </c>
      <c r="Q349" s="39">
        <v>2</v>
      </c>
      <c r="R349" s="39" t="s">
        <v>766</v>
      </c>
      <c r="S349" s="39" t="s">
        <v>765</v>
      </c>
      <c r="T349" s="39" t="s">
        <v>2527</v>
      </c>
      <c r="U349" s="39" t="s">
        <v>2468</v>
      </c>
      <c r="V349" s="39" t="s">
        <v>2476</v>
      </c>
      <c r="W349" s="39" t="s">
        <v>766</v>
      </c>
      <c r="X349" s="39" t="s">
        <v>766</v>
      </c>
      <c r="Y349" s="39" t="s">
        <v>774</v>
      </c>
    </row>
    <row r="350" spans="1:25" x14ac:dyDescent="0.2">
      <c r="A350" s="39" t="s">
        <v>2818</v>
      </c>
      <c r="B350" s="52" t="s">
        <v>1282</v>
      </c>
      <c r="C350" s="52" t="s">
        <v>583</v>
      </c>
      <c r="D350" s="52">
        <v>2</v>
      </c>
      <c r="E350" s="39" t="s">
        <v>763</v>
      </c>
      <c r="F350" s="39" t="s">
        <v>881</v>
      </c>
      <c r="G350" s="90" t="s">
        <v>766</v>
      </c>
      <c r="H350" s="90" t="s">
        <v>766</v>
      </c>
      <c r="I350" s="90" t="s">
        <v>765</v>
      </c>
      <c r="J350" s="39" t="s">
        <v>882</v>
      </c>
      <c r="K350" s="90">
        <v>2</v>
      </c>
      <c r="L350" s="90">
        <v>2</v>
      </c>
      <c r="M350" s="90">
        <v>2</v>
      </c>
      <c r="N350" s="90">
        <v>11</v>
      </c>
      <c r="O350" s="52" t="s">
        <v>2495</v>
      </c>
      <c r="P350" s="52" t="s">
        <v>2495</v>
      </c>
      <c r="Q350" s="39">
        <v>2</v>
      </c>
      <c r="R350" s="39">
        <v>2</v>
      </c>
      <c r="S350" s="39">
        <v>2</v>
      </c>
      <c r="T350" s="39">
        <v>11</v>
      </c>
      <c r="U350" s="39" t="s">
        <v>2468</v>
      </c>
      <c r="V350" s="39" t="s">
        <v>2468</v>
      </c>
      <c r="W350" s="39">
        <v>2</v>
      </c>
      <c r="X350" s="39">
        <v>2</v>
      </c>
      <c r="Y350" s="39">
        <v>1</v>
      </c>
    </row>
    <row r="351" spans="1:25" x14ac:dyDescent="0.2">
      <c r="A351" s="39" t="s">
        <v>2817</v>
      </c>
      <c r="B351" s="52" t="s">
        <v>1283</v>
      </c>
      <c r="C351" s="52" t="s">
        <v>583</v>
      </c>
      <c r="D351" s="52">
        <v>2</v>
      </c>
      <c r="E351" s="39" t="s">
        <v>763</v>
      </c>
      <c r="F351" s="39" t="s">
        <v>781</v>
      </c>
      <c r="G351" s="90" t="s">
        <v>766</v>
      </c>
      <c r="H351" s="90" t="s">
        <v>766</v>
      </c>
      <c r="I351" s="90" t="s">
        <v>774</v>
      </c>
      <c r="J351" s="39" t="s">
        <v>782</v>
      </c>
      <c r="K351" s="90">
        <v>2</v>
      </c>
      <c r="L351" s="90" t="s">
        <v>766</v>
      </c>
      <c r="M351" s="90" t="s">
        <v>765</v>
      </c>
      <c r="N351" s="90" t="s">
        <v>2527</v>
      </c>
      <c r="O351" s="52" t="s">
        <v>2528</v>
      </c>
      <c r="P351" s="52" t="s">
        <v>2528</v>
      </c>
      <c r="Q351" s="39">
        <v>2</v>
      </c>
      <c r="R351" s="39" t="s">
        <v>766</v>
      </c>
      <c r="S351" s="39" t="s">
        <v>765</v>
      </c>
      <c r="T351" s="39" t="s">
        <v>2527</v>
      </c>
      <c r="U351" s="39" t="s">
        <v>2476</v>
      </c>
      <c r="V351" s="39" t="s">
        <v>2476</v>
      </c>
      <c r="W351" s="39" t="s">
        <v>766</v>
      </c>
      <c r="X351" s="39" t="s">
        <v>766</v>
      </c>
      <c r="Y351" s="39" t="s">
        <v>774</v>
      </c>
    </row>
    <row r="352" spans="1:25" x14ac:dyDescent="0.2">
      <c r="A352" s="39" t="s">
        <v>2819</v>
      </c>
      <c r="B352" s="52" t="s">
        <v>1284</v>
      </c>
      <c r="C352" s="52" t="s">
        <v>583</v>
      </c>
      <c r="D352" s="52">
        <v>2</v>
      </c>
      <c r="E352" s="39" t="s">
        <v>763</v>
      </c>
      <c r="F352" s="39" t="s">
        <v>885</v>
      </c>
      <c r="G352" s="90" t="s">
        <v>766</v>
      </c>
      <c r="H352" s="90" t="s">
        <v>766</v>
      </c>
      <c r="I352" s="90" t="s">
        <v>774</v>
      </c>
      <c r="J352" s="39" t="s">
        <v>886</v>
      </c>
      <c r="K352" s="90">
        <v>2</v>
      </c>
      <c r="L352" s="90">
        <v>3</v>
      </c>
      <c r="M352" s="90">
        <v>2</v>
      </c>
      <c r="N352" s="90">
        <v>6</v>
      </c>
      <c r="O352" s="52" t="s">
        <v>2497</v>
      </c>
      <c r="P352" s="52" t="s">
        <v>2497</v>
      </c>
      <c r="Q352" s="39">
        <v>2</v>
      </c>
      <c r="R352" s="39">
        <v>3</v>
      </c>
      <c r="S352" s="39">
        <v>2</v>
      </c>
      <c r="T352" s="39">
        <v>6</v>
      </c>
      <c r="U352" s="39" t="s">
        <v>2476</v>
      </c>
      <c r="V352" s="39" t="s">
        <v>2476</v>
      </c>
      <c r="W352" s="39" t="s">
        <v>766</v>
      </c>
      <c r="X352" s="39">
        <v>2</v>
      </c>
      <c r="Y352" s="39" t="s">
        <v>774</v>
      </c>
    </row>
    <row r="353" spans="1:25" x14ac:dyDescent="0.2">
      <c r="A353" s="39" t="s">
        <v>2817</v>
      </c>
      <c r="B353" s="52" t="s">
        <v>1285</v>
      </c>
      <c r="C353" s="52" t="s">
        <v>583</v>
      </c>
      <c r="D353" s="52">
        <v>2</v>
      </c>
      <c r="E353" s="39" t="s">
        <v>763</v>
      </c>
      <c r="F353" s="39" t="s">
        <v>781</v>
      </c>
      <c r="G353" s="90" t="s">
        <v>766</v>
      </c>
      <c r="H353" s="90" t="s">
        <v>766</v>
      </c>
      <c r="I353" s="90" t="s">
        <v>767</v>
      </c>
      <c r="J353" s="39" t="s">
        <v>782</v>
      </c>
      <c r="K353" s="90">
        <v>2</v>
      </c>
      <c r="L353" s="90" t="s">
        <v>766</v>
      </c>
      <c r="M353" s="90" t="s">
        <v>765</v>
      </c>
      <c r="N353" s="90" t="s">
        <v>2527</v>
      </c>
      <c r="O353" s="52" t="s">
        <v>2528</v>
      </c>
      <c r="P353" s="52" t="s">
        <v>2528</v>
      </c>
      <c r="Q353" s="39">
        <v>2</v>
      </c>
      <c r="R353" s="39" t="s">
        <v>766</v>
      </c>
      <c r="S353" s="39" t="s">
        <v>765</v>
      </c>
      <c r="T353" s="39" t="s">
        <v>2527</v>
      </c>
      <c r="U353" s="39" t="s">
        <v>2498</v>
      </c>
      <c r="V353" s="39" t="s">
        <v>2476</v>
      </c>
      <c r="W353" s="39" t="s">
        <v>766</v>
      </c>
      <c r="X353" s="39" t="s">
        <v>766</v>
      </c>
      <c r="Y353" s="39" t="s">
        <v>774</v>
      </c>
    </row>
    <row r="354" spans="1:25" x14ac:dyDescent="0.2">
      <c r="A354" s="39" t="s">
        <v>2817</v>
      </c>
      <c r="B354" s="52" t="s">
        <v>1286</v>
      </c>
      <c r="C354" s="52" t="s">
        <v>583</v>
      </c>
      <c r="D354" s="52">
        <v>2</v>
      </c>
      <c r="E354" s="39" t="s">
        <v>763</v>
      </c>
      <c r="F354" s="39" t="s">
        <v>781</v>
      </c>
      <c r="G354" s="90" t="s">
        <v>766</v>
      </c>
      <c r="H354" s="90" t="s">
        <v>766</v>
      </c>
      <c r="I354" s="90" t="s">
        <v>814</v>
      </c>
      <c r="J354" s="39" t="s">
        <v>782</v>
      </c>
      <c r="K354" s="90">
        <v>2</v>
      </c>
      <c r="L354" s="90" t="s">
        <v>766</v>
      </c>
      <c r="M354" s="90" t="s">
        <v>765</v>
      </c>
      <c r="N354" s="90" t="s">
        <v>2527</v>
      </c>
      <c r="O354" s="52" t="s">
        <v>2528</v>
      </c>
      <c r="P354" s="52" t="s">
        <v>2528</v>
      </c>
      <c r="Q354" s="39">
        <v>2</v>
      </c>
      <c r="R354" s="39" t="s">
        <v>766</v>
      </c>
      <c r="S354" s="39" t="s">
        <v>765</v>
      </c>
      <c r="T354" s="39" t="s">
        <v>2527</v>
      </c>
      <c r="U354" s="39" t="s">
        <v>2499</v>
      </c>
      <c r="V354" s="39" t="s">
        <v>2476</v>
      </c>
      <c r="W354" s="39" t="s">
        <v>766</v>
      </c>
      <c r="X354" s="39" t="s">
        <v>766</v>
      </c>
      <c r="Y354" s="39" t="s">
        <v>774</v>
      </c>
    </row>
    <row r="355" spans="1:25" x14ac:dyDescent="0.2">
      <c r="A355" s="39" t="s">
        <v>2820</v>
      </c>
      <c r="B355" s="52" t="s">
        <v>1287</v>
      </c>
      <c r="C355" s="52" t="s">
        <v>583</v>
      </c>
      <c r="D355" s="52">
        <v>2</v>
      </c>
      <c r="E355" s="39" t="s">
        <v>763</v>
      </c>
      <c r="F355" s="39" t="s">
        <v>896</v>
      </c>
      <c r="G355" s="90" t="s">
        <v>766</v>
      </c>
      <c r="H355" s="90" t="s">
        <v>766</v>
      </c>
      <c r="I355" s="90" t="s">
        <v>792</v>
      </c>
      <c r="J355" s="39" t="s">
        <v>897</v>
      </c>
      <c r="K355" s="90">
        <v>2</v>
      </c>
      <c r="L355" s="90">
        <v>2</v>
      </c>
      <c r="M355" s="90">
        <v>2</v>
      </c>
      <c r="N355" s="90">
        <v>11</v>
      </c>
      <c r="O355" s="52" t="s">
        <v>2495</v>
      </c>
      <c r="P355" s="52" t="s">
        <v>2495</v>
      </c>
      <c r="Q355" s="39">
        <v>2</v>
      </c>
      <c r="R355" s="39">
        <v>2</v>
      </c>
      <c r="S355" s="39">
        <v>2</v>
      </c>
      <c r="T355" s="39">
        <v>11</v>
      </c>
      <c r="U355" s="39" t="s">
        <v>2502</v>
      </c>
      <c r="V355" s="39" t="s">
        <v>2502</v>
      </c>
      <c r="W355" s="39">
        <v>2</v>
      </c>
      <c r="X355" s="39">
        <v>2</v>
      </c>
      <c r="Y355" s="39">
        <v>6</v>
      </c>
    </row>
    <row r="356" spans="1:25" x14ac:dyDescent="0.2">
      <c r="A356" s="39" t="s">
        <v>2821</v>
      </c>
      <c r="B356" s="52" t="s">
        <v>1288</v>
      </c>
      <c r="C356" s="52" t="s">
        <v>583</v>
      </c>
      <c r="D356" s="52">
        <v>2</v>
      </c>
      <c r="E356" s="39" t="s">
        <v>763</v>
      </c>
      <c r="F356" s="39" t="s">
        <v>788</v>
      </c>
      <c r="G356" s="90" t="s">
        <v>766</v>
      </c>
      <c r="H356" s="90" t="s">
        <v>774</v>
      </c>
      <c r="I356" s="90" t="s">
        <v>766</v>
      </c>
      <c r="J356" s="39" t="s">
        <v>789</v>
      </c>
      <c r="K356" s="90">
        <v>2</v>
      </c>
      <c r="L356" s="90" t="s">
        <v>765</v>
      </c>
      <c r="M356" s="90" t="s">
        <v>785</v>
      </c>
      <c r="N356" s="90">
        <v>16</v>
      </c>
      <c r="O356" s="52" t="s">
        <v>2704</v>
      </c>
      <c r="P356" s="52" t="s">
        <v>2704</v>
      </c>
      <c r="Q356" s="39">
        <v>2</v>
      </c>
      <c r="R356" s="39" t="s">
        <v>765</v>
      </c>
      <c r="S356" s="39" t="s">
        <v>785</v>
      </c>
      <c r="T356" s="39">
        <v>16</v>
      </c>
      <c r="U356" s="39" t="s">
        <v>2404</v>
      </c>
      <c r="V356" s="39" t="s">
        <v>2404</v>
      </c>
      <c r="W356" s="39" t="s">
        <v>766</v>
      </c>
      <c r="X356" s="39">
        <v>3</v>
      </c>
      <c r="Y356" s="39" t="s">
        <v>766</v>
      </c>
    </row>
    <row r="357" spans="1:25" x14ac:dyDescent="0.2">
      <c r="A357" s="39" t="s">
        <v>2822</v>
      </c>
      <c r="B357" s="52" t="s">
        <v>1289</v>
      </c>
      <c r="C357" s="52" t="s">
        <v>583</v>
      </c>
      <c r="D357" s="52">
        <v>1</v>
      </c>
      <c r="E357" s="39" t="s">
        <v>828</v>
      </c>
      <c r="F357" s="39" t="s">
        <v>899</v>
      </c>
      <c r="G357" s="90" t="s">
        <v>766</v>
      </c>
      <c r="H357" s="90" t="s">
        <v>774</v>
      </c>
      <c r="I357" s="90" t="s">
        <v>814</v>
      </c>
      <c r="J357" s="39" t="s">
        <v>900</v>
      </c>
      <c r="K357" s="90">
        <v>1</v>
      </c>
      <c r="L357" s="90">
        <v>2</v>
      </c>
      <c r="M357" s="90">
        <v>4</v>
      </c>
      <c r="N357" s="90">
        <v>3</v>
      </c>
      <c r="O357" s="52" t="s">
        <v>2507</v>
      </c>
      <c r="P357" s="52" t="s">
        <v>2507</v>
      </c>
      <c r="Q357" s="39">
        <v>1</v>
      </c>
      <c r="R357" s="39">
        <v>2</v>
      </c>
      <c r="S357" s="39">
        <v>4</v>
      </c>
      <c r="T357" s="39">
        <v>3</v>
      </c>
      <c r="U357" s="39" t="s">
        <v>2508</v>
      </c>
      <c r="V357" s="39" t="s">
        <v>2508</v>
      </c>
      <c r="W357" s="39">
        <v>2</v>
      </c>
      <c r="X357" s="39">
        <v>3</v>
      </c>
      <c r="Y357" s="39">
        <v>5</v>
      </c>
    </row>
    <row r="358" spans="1:25" x14ac:dyDescent="0.2">
      <c r="A358" s="39" t="s">
        <v>2823</v>
      </c>
      <c r="B358" s="52" t="s">
        <v>1290</v>
      </c>
      <c r="C358" s="52" t="s">
        <v>583</v>
      </c>
      <c r="D358" s="52">
        <v>1</v>
      </c>
      <c r="E358" s="39" t="s">
        <v>828</v>
      </c>
      <c r="F358" s="39" t="s">
        <v>902</v>
      </c>
      <c r="G358" s="90" t="s">
        <v>766</v>
      </c>
      <c r="H358" s="90" t="s">
        <v>767</v>
      </c>
      <c r="I358" s="90" t="s">
        <v>765</v>
      </c>
      <c r="J358" s="39" t="s">
        <v>903</v>
      </c>
      <c r="K358" s="90">
        <v>1</v>
      </c>
      <c r="L358" s="90">
        <v>3</v>
      </c>
      <c r="M358" s="90">
        <v>1</v>
      </c>
      <c r="N358" s="90">
        <v>3</v>
      </c>
      <c r="O358" s="52" t="s">
        <v>2510</v>
      </c>
      <c r="P358" s="52" t="s">
        <v>2510</v>
      </c>
      <c r="Q358" s="39">
        <v>1</v>
      </c>
      <c r="R358" s="39">
        <v>3</v>
      </c>
      <c r="S358" s="39">
        <v>1</v>
      </c>
      <c r="T358" s="39">
        <v>3</v>
      </c>
      <c r="U358" s="39" t="s">
        <v>2511</v>
      </c>
      <c r="V358" s="39" t="s">
        <v>2511</v>
      </c>
      <c r="W358" s="39">
        <v>2</v>
      </c>
      <c r="X358" s="39">
        <v>4</v>
      </c>
      <c r="Y358" s="39">
        <v>1</v>
      </c>
    </row>
    <row r="359" spans="1:25" x14ac:dyDescent="0.2">
      <c r="A359" s="39" t="s">
        <v>2824</v>
      </c>
      <c r="B359" s="52" t="s">
        <v>1291</v>
      </c>
      <c r="C359" s="52" t="s">
        <v>583</v>
      </c>
      <c r="D359" s="52">
        <v>4</v>
      </c>
      <c r="E359" s="39" t="s">
        <v>905</v>
      </c>
      <c r="F359" s="39" t="s">
        <v>906</v>
      </c>
      <c r="G359" s="90" t="s">
        <v>766</v>
      </c>
      <c r="H359" s="90" t="s">
        <v>767</v>
      </c>
      <c r="I359" s="90" t="s">
        <v>766</v>
      </c>
      <c r="J359" s="39" t="s">
        <v>907</v>
      </c>
      <c r="K359" s="90">
        <v>4</v>
      </c>
      <c r="L359" s="90">
        <v>4</v>
      </c>
      <c r="M359" s="90">
        <v>0</v>
      </c>
      <c r="N359" s="90">
        <v>4</v>
      </c>
      <c r="O359" s="52" t="s">
        <v>2513</v>
      </c>
      <c r="P359" s="52" t="s">
        <v>2513</v>
      </c>
      <c r="Q359" s="39">
        <v>4</v>
      </c>
      <c r="R359" s="39">
        <v>4</v>
      </c>
      <c r="S359" s="39">
        <v>0</v>
      </c>
      <c r="T359" s="39">
        <v>4</v>
      </c>
      <c r="U359" s="39" t="s">
        <v>2514</v>
      </c>
      <c r="V359" s="39" t="s">
        <v>2514</v>
      </c>
      <c r="W359" s="39">
        <v>2</v>
      </c>
      <c r="X359" s="39">
        <v>4</v>
      </c>
      <c r="Y359" s="39">
        <v>2</v>
      </c>
    </row>
    <row r="360" spans="1:25" x14ac:dyDescent="0.2">
      <c r="A360" s="39" t="s">
        <v>2825</v>
      </c>
      <c r="B360" s="52" t="s">
        <v>1292</v>
      </c>
      <c r="C360" s="52" t="s">
        <v>583</v>
      </c>
      <c r="D360" s="52">
        <v>1</v>
      </c>
      <c r="E360" s="39" t="s">
        <v>828</v>
      </c>
      <c r="F360" s="39" t="s">
        <v>909</v>
      </c>
      <c r="G360" s="90" t="s">
        <v>766</v>
      </c>
      <c r="H360" s="90" t="s">
        <v>814</v>
      </c>
      <c r="I360" s="90" t="s">
        <v>765</v>
      </c>
      <c r="J360" s="39" t="s">
        <v>910</v>
      </c>
      <c r="K360" s="90">
        <v>1</v>
      </c>
      <c r="L360" s="90">
        <v>1</v>
      </c>
      <c r="M360" s="90">
        <v>1</v>
      </c>
      <c r="N360" s="90">
        <v>4</v>
      </c>
      <c r="O360" s="52" t="s">
        <v>2516</v>
      </c>
      <c r="P360" s="52" t="s">
        <v>2516</v>
      </c>
      <c r="Q360" s="39">
        <v>1</v>
      </c>
      <c r="R360" s="39">
        <v>1</v>
      </c>
      <c r="S360" s="39">
        <v>1</v>
      </c>
      <c r="T360" s="39">
        <v>4</v>
      </c>
      <c r="U360" s="39" t="s">
        <v>2517</v>
      </c>
      <c r="V360" s="39" t="s">
        <v>2517</v>
      </c>
      <c r="W360" s="39">
        <v>2</v>
      </c>
      <c r="X360" s="39">
        <v>5</v>
      </c>
      <c r="Y360" s="39">
        <v>1</v>
      </c>
    </row>
    <row r="361" spans="1:25" x14ac:dyDescent="0.2">
      <c r="A361" s="39" t="s">
        <v>2826</v>
      </c>
      <c r="B361" s="52" t="s">
        <v>1293</v>
      </c>
      <c r="C361" s="52" t="s">
        <v>583</v>
      </c>
      <c r="D361" s="52">
        <v>1</v>
      </c>
      <c r="E361" s="39" t="s">
        <v>828</v>
      </c>
      <c r="F361" s="39" t="s">
        <v>914</v>
      </c>
      <c r="G361" s="90" t="s">
        <v>766</v>
      </c>
      <c r="H361" s="90" t="s">
        <v>792</v>
      </c>
      <c r="I361" s="90" t="s">
        <v>793</v>
      </c>
      <c r="J361" s="39" t="s">
        <v>915</v>
      </c>
      <c r="K361" s="90">
        <v>1</v>
      </c>
      <c r="L361" s="90">
        <v>6</v>
      </c>
      <c r="M361" s="90">
        <v>0</v>
      </c>
      <c r="N361" s="90">
        <v>10</v>
      </c>
      <c r="O361" s="52" t="s">
        <v>2456</v>
      </c>
      <c r="P361" s="52" t="s">
        <v>2456</v>
      </c>
      <c r="Q361" s="39">
        <v>1</v>
      </c>
      <c r="R361" s="39">
        <v>6</v>
      </c>
      <c r="S361" s="39">
        <v>0</v>
      </c>
      <c r="T361" s="39">
        <v>10</v>
      </c>
      <c r="U361" s="39" t="s">
        <v>2406</v>
      </c>
      <c r="V361" s="39" t="s">
        <v>2406</v>
      </c>
      <c r="W361" s="39">
        <v>2</v>
      </c>
      <c r="X361" s="39" t="s">
        <v>792</v>
      </c>
      <c r="Y361" s="39" t="s">
        <v>793</v>
      </c>
    </row>
    <row r="362" spans="1:25" x14ac:dyDescent="0.2">
      <c r="A362" s="39" t="s">
        <v>2827</v>
      </c>
      <c r="B362" s="52" t="s">
        <v>1294</v>
      </c>
      <c r="C362" s="52" t="s">
        <v>583</v>
      </c>
      <c r="D362" s="52">
        <v>1</v>
      </c>
      <c r="E362" s="39" t="s">
        <v>828</v>
      </c>
      <c r="F362" s="39" t="s">
        <v>791</v>
      </c>
      <c r="G362" s="90" t="s">
        <v>766</v>
      </c>
      <c r="H362" s="90" t="s">
        <v>792</v>
      </c>
      <c r="I362" s="90" t="s">
        <v>793</v>
      </c>
      <c r="J362" s="39" t="s">
        <v>794</v>
      </c>
      <c r="K362" s="90">
        <v>1</v>
      </c>
      <c r="L362" s="90" t="s">
        <v>792</v>
      </c>
      <c r="M362" s="90" t="s">
        <v>765</v>
      </c>
      <c r="N362" s="90" t="s">
        <v>2527</v>
      </c>
      <c r="O362" s="52" t="s">
        <v>2522</v>
      </c>
      <c r="P362" s="52" t="s">
        <v>2522</v>
      </c>
      <c r="Q362" s="39">
        <v>1</v>
      </c>
      <c r="R362" s="39" t="s">
        <v>792</v>
      </c>
      <c r="S362" s="39" t="s">
        <v>765</v>
      </c>
      <c r="T362" s="39" t="s">
        <v>2527</v>
      </c>
      <c r="U362" s="39" t="s">
        <v>2406</v>
      </c>
      <c r="V362" s="39" t="s">
        <v>2406</v>
      </c>
      <c r="W362" s="39" t="s">
        <v>766</v>
      </c>
      <c r="X362" s="39" t="s">
        <v>792</v>
      </c>
      <c r="Y362" s="39" t="s">
        <v>793</v>
      </c>
    </row>
    <row r="363" spans="1:25" x14ac:dyDescent="0.2">
      <c r="A363" s="39" t="s">
        <v>2828</v>
      </c>
      <c r="B363" s="52" t="s">
        <v>1295</v>
      </c>
      <c r="C363" s="52" t="s">
        <v>583</v>
      </c>
      <c r="D363" s="52">
        <v>2</v>
      </c>
      <c r="E363" s="39" t="s">
        <v>763</v>
      </c>
      <c r="F363" s="39" t="s">
        <v>984</v>
      </c>
      <c r="G363" s="90" t="s">
        <v>774</v>
      </c>
      <c r="H363" s="90" t="s">
        <v>765</v>
      </c>
      <c r="I363" s="90" t="s">
        <v>765</v>
      </c>
      <c r="J363" s="39" t="s">
        <v>985</v>
      </c>
      <c r="K363" s="90">
        <v>2</v>
      </c>
      <c r="L363" s="90">
        <v>1</v>
      </c>
      <c r="M363" s="90">
        <v>2</v>
      </c>
      <c r="N363" s="90">
        <v>8</v>
      </c>
      <c r="O363" s="52" t="s">
        <v>2577</v>
      </c>
      <c r="P363" s="52" t="s">
        <v>2577</v>
      </c>
      <c r="Q363" s="39">
        <v>2</v>
      </c>
      <c r="R363" s="39">
        <v>1</v>
      </c>
      <c r="S363" s="39">
        <v>2</v>
      </c>
      <c r="T363" s="39">
        <v>8</v>
      </c>
      <c r="U363" s="39" t="s">
        <v>2440</v>
      </c>
      <c r="V363" s="39" t="s">
        <v>2440</v>
      </c>
      <c r="W363" s="39">
        <v>3</v>
      </c>
      <c r="X363" s="39">
        <v>1</v>
      </c>
      <c r="Y363" s="39">
        <v>1</v>
      </c>
    </row>
    <row r="364" spans="1:25" x14ac:dyDescent="0.2">
      <c r="A364" s="39" t="s">
        <v>2829</v>
      </c>
      <c r="B364" s="52" t="s">
        <v>1296</v>
      </c>
      <c r="C364" s="52" t="s">
        <v>583</v>
      </c>
      <c r="D364" s="52">
        <v>2</v>
      </c>
      <c r="E364" s="39" t="s">
        <v>763</v>
      </c>
      <c r="F364" s="39" t="s">
        <v>918</v>
      </c>
      <c r="G364" s="90" t="s">
        <v>774</v>
      </c>
      <c r="H364" s="90" t="s">
        <v>766</v>
      </c>
      <c r="I364" s="90" t="s">
        <v>765</v>
      </c>
      <c r="J364" s="39" t="s">
        <v>919</v>
      </c>
      <c r="K364" s="90">
        <v>2</v>
      </c>
      <c r="L364" s="90">
        <v>1</v>
      </c>
      <c r="M364" s="90">
        <v>3</v>
      </c>
      <c r="N364" s="90">
        <v>12</v>
      </c>
      <c r="O364" s="52" t="s">
        <v>2524</v>
      </c>
      <c r="P364" s="52" t="s">
        <v>2524</v>
      </c>
      <c r="Q364" s="39">
        <v>2</v>
      </c>
      <c r="R364" s="39">
        <v>1</v>
      </c>
      <c r="S364" s="39">
        <v>3</v>
      </c>
      <c r="T364" s="39">
        <v>12</v>
      </c>
      <c r="U364" s="39" t="s">
        <v>2525</v>
      </c>
      <c r="V364" s="39" t="s">
        <v>2525</v>
      </c>
      <c r="W364" s="39">
        <v>3</v>
      </c>
      <c r="X364" s="39">
        <v>2</v>
      </c>
      <c r="Y364" s="39">
        <v>1</v>
      </c>
    </row>
    <row r="365" spans="1:25" x14ac:dyDescent="0.2">
      <c r="A365" s="39" t="s">
        <v>2830</v>
      </c>
      <c r="B365" s="52" t="s">
        <v>1297</v>
      </c>
      <c r="C365" s="52" t="s">
        <v>585</v>
      </c>
      <c r="D365" s="52">
        <v>2</v>
      </c>
      <c r="E365" s="39" t="s">
        <v>763</v>
      </c>
      <c r="F365" s="39" t="s">
        <v>781</v>
      </c>
      <c r="G365" s="90" t="s">
        <v>765</v>
      </c>
      <c r="H365" s="90" t="s">
        <v>766</v>
      </c>
      <c r="I365" s="90" t="s">
        <v>766</v>
      </c>
      <c r="J365" s="39" t="s">
        <v>782</v>
      </c>
      <c r="K365" s="90">
        <v>2</v>
      </c>
      <c r="L365" s="90" t="s">
        <v>766</v>
      </c>
      <c r="M365" s="90" t="s">
        <v>765</v>
      </c>
      <c r="N365" s="90" t="s">
        <v>2527</v>
      </c>
      <c r="O365" s="52" t="s">
        <v>2528</v>
      </c>
      <c r="P365" s="52" t="s">
        <v>2528</v>
      </c>
      <c r="Q365" s="39">
        <v>2</v>
      </c>
      <c r="R365" s="39" t="s">
        <v>766</v>
      </c>
      <c r="S365" s="39" t="s">
        <v>765</v>
      </c>
      <c r="T365" s="39" t="s">
        <v>2527</v>
      </c>
      <c r="U365" s="39" t="s">
        <v>2746</v>
      </c>
      <c r="V365" s="39" t="s">
        <v>2476</v>
      </c>
      <c r="W365" s="39" t="s">
        <v>766</v>
      </c>
      <c r="X365" s="39" t="s">
        <v>766</v>
      </c>
      <c r="Y365" s="39" t="s">
        <v>774</v>
      </c>
    </row>
    <row r="366" spans="1:25" x14ac:dyDescent="0.2">
      <c r="A366" s="39" t="s">
        <v>2831</v>
      </c>
      <c r="B366" s="52" t="s">
        <v>1298</v>
      </c>
      <c r="C366" s="52" t="s">
        <v>585</v>
      </c>
      <c r="D366" s="52">
        <v>1</v>
      </c>
      <c r="E366" s="39" t="s">
        <v>828</v>
      </c>
      <c r="F366" s="39" t="s">
        <v>764</v>
      </c>
      <c r="G366" s="90" t="s">
        <v>765</v>
      </c>
      <c r="H366" s="90" t="s">
        <v>766</v>
      </c>
      <c r="I366" s="90" t="s">
        <v>767</v>
      </c>
      <c r="J366" s="39" t="s">
        <v>768</v>
      </c>
      <c r="K366" s="90">
        <v>1</v>
      </c>
      <c r="L366" s="90">
        <v>5</v>
      </c>
      <c r="M366" s="90">
        <v>0</v>
      </c>
      <c r="N366" s="90">
        <v>5</v>
      </c>
      <c r="O366" s="52" t="s">
        <v>2454</v>
      </c>
      <c r="P366" s="52" t="s">
        <v>2454</v>
      </c>
      <c r="Q366" s="39">
        <v>1</v>
      </c>
      <c r="R366" s="39">
        <v>5</v>
      </c>
      <c r="S366" s="39">
        <v>0</v>
      </c>
      <c r="T366" s="39">
        <v>5</v>
      </c>
      <c r="U366" s="39" t="s">
        <v>2392</v>
      </c>
      <c r="V366" s="39" t="s">
        <v>2392</v>
      </c>
      <c r="W366" s="39">
        <v>1</v>
      </c>
      <c r="X366" s="39">
        <v>2</v>
      </c>
      <c r="Y366" s="39">
        <v>4</v>
      </c>
    </row>
    <row r="367" spans="1:25" x14ac:dyDescent="0.2">
      <c r="A367" s="39" t="s">
        <v>2832</v>
      </c>
      <c r="B367" s="52" t="s">
        <v>1299</v>
      </c>
      <c r="C367" s="52" t="s">
        <v>585</v>
      </c>
      <c r="D367" s="52">
        <v>1</v>
      </c>
      <c r="E367" s="39" t="s">
        <v>828</v>
      </c>
      <c r="F367" s="39" t="s">
        <v>770</v>
      </c>
      <c r="G367" s="90" t="s">
        <v>765</v>
      </c>
      <c r="H367" s="90" t="s">
        <v>766</v>
      </c>
      <c r="I367" s="90" t="s">
        <v>767</v>
      </c>
      <c r="J367" s="39" t="s">
        <v>771</v>
      </c>
      <c r="K367" s="90">
        <v>1</v>
      </c>
      <c r="L367" s="90">
        <v>6</v>
      </c>
      <c r="M367" s="90">
        <v>0</v>
      </c>
      <c r="N367" s="90">
        <v>10</v>
      </c>
      <c r="O367" s="52" t="s">
        <v>2456</v>
      </c>
      <c r="P367" s="52" t="s">
        <v>2456</v>
      </c>
      <c r="Q367" s="39">
        <v>1</v>
      </c>
      <c r="R367" s="39">
        <v>6</v>
      </c>
      <c r="S367" s="39">
        <v>0</v>
      </c>
      <c r="T367" s="39">
        <v>10</v>
      </c>
      <c r="U367" s="39" t="s">
        <v>2392</v>
      </c>
      <c r="V367" s="39" t="s">
        <v>2392</v>
      </c>
      <c r="W367" s="39">
        <v>1</v>
      </c>
      <c r="X367" s="39">
        <v>2</v>
      </c>
      <c r="Y367" s="39">
        <v>4</v>
      </c>
    </row>
    <row r="368" spans="1:25" x14ac:dyDescent="0.2">
      <c r="A368" s="39" t="s">
        <v>2833</v>
      </c>
      <c r="B368" s="52" t="s">
        <v>1300</v>
      </c>
      <c r="C368" s="52" t="s">
        <v>585</v>
      </c>
      <c r="D368" s="52">
        <v>5</v>
      </c>
      <c r="E368" s="39" t="s">
        <v>866</v>
      </c>
      <c r="F368" s="39" t="s">
        <v>1301</v>
      </c>
      <c r="G368" s="90" t="s">
        <v>765</v>
      </c>
      <c r="H368" s="90" t="s">
        <v>785</v>
      </c>
      <c r="I368" s="90" t="s">
        <v>765</v>
      </c>
      <c r="J368" s="39" t="s">
        <v>868</v>
      </c>
      <c r="K368" s="90">
        <v>5</v>
      </c>
      <c r="L368" s="90">
        <v>1</v>
      </c>
      <c r="M368" s="90">
        <v>11</v>
      </c>
      <c r="N368" s="90">
        <v>16</v>
      </c>
      <c r="O368" s="52" t="s">
        <v>2482</v>
      </c>
      <c r="P368" s="52" t="s">
        <v>2482</v>
      </c>
      <c r="Q368" s="39">
        <v>5</v>
      </c>
      <c r="R368" s="39">
        <v>1</v>
      </c>
      <c r="S368" s="39">
        <v>11</v>
      </c>
      <c r="T368" s="39">
        <v>16</v>
      </c>
      <c r="U368" s="39" t="s">
        <v>2483</v>
      </c>
      <c r="V368" s="39" t="s">
        <v>2483</v>
      </c>
      <c r="W368" s="39">
        <v>1</v>
      </c>
      <c r="X368" s="39">
        <v>7</v>
      </c>
      <c r="Y368" s="39">
        <v>1</v>
      </c>
    </row>
    <row r="369" spans="1:25" x14ac:dyDescent="0.2">
      <c r="A369" s="39" t="s">
        <v>2834</v>
      </c>
      <c r="B369" s="52" t="s">
        <v>1302</v>
      </c>
      <c r="C369" s="52" t="s">
        <v>585</v>
      </c>
      <c r="D369" s="52">
        <v>5</v>
      </c>
      <c r="E369" s="39" t="s">
        <v>866</v>
      </c>
      <c r="F369" s="39" t="s">
        <v>867</v>
      </c>
      <c r="G369" s="90" t="s">
        <v>765</v>
      </c>
      <c r="H369" s="90" t="s">
        <v>785</v>
      </c>
      <c r="I369" s="90" t="s">
        <v>765</v>
      </c>
      <c r="J369" s="39" t="s">
        <v>1303</v>
      </c>
      <c r="K369" s="90">
        <v>5</v>
      </c>
      <c r="L369" s="90">
        <v>1</v>
      </c>
      <c r="M369" s="90">
        <v>11</v>
      </c>
      <c r="N369" s="90">
        <v>16</v>
      </c>
      <c r="O369" s="52" t="s">
        <v>2482</v>
      </c>
      <c r="P369" s="52" t="s">
        <v>2482</v>
      </c>
      <c r="Q369" s="39">
        <v>5</v>
      </c>
      <c r="R369" s="39">
        <v>1</v>
      </c>
      <c r="S369" s="39">
        <v>11</v>
      </c>
      <c r="T369" s="39">
        <v>16</v>
      </c>
      <c r="U369" s="39" t="s">
        <v>2483</v>
      </c>
      <c r="V369" s="39" t="s">
        <v>2483</v>
      </c>
      <c r="W369" s="39">
        <v>1</v>
      </c>
      <c r="X369" s="39">
        <v>7</v>
      </c>
      <c r="Y369" s="39" t="s">
        <v>765</v>
      </c>
    </row>
    <row r="370" spans="1:25" x14ac:dyDescent="0.2">
      <c r="A370" s="39" t="s">
        <v>2835</v>
      </c>
      <c r="B370" s="52" t="s">
        <v>1304</v>
      </c>
      <c r="C370" s="52" t="s">
        <v>585</v>
      </c>
      <c r="D370" s="52">
        <v>5</v>
      </c>
      <c r="E370" s="39" t="s">
        <v>866</v>
      </c>
      <c r="F370" s="39" t="s">
        <v>784</v>
      </c>
      <c r="G370" s="90" t="s">
        <v>765</v>
      </c>
      <c r="H370" s="90" t="s">
        <v>785</v>
      </c>
      <c r="I370" s="90" t="s">
        <v>766</v>
      </c>
      <c r="J370" s="39" t="s">
        <v>786</v>
      </c>
      <c r="K370" s="90">
        <v>5</v>
      </c>
      <c r="L370" s="90">
        <v>3</v>
      </c>
      <c r="M370" s="90">
        <v>1</v>
      </c>
      <c r="N370" s="90">
        <v>16</v>
      </c>
      <c r="O370" s="52" t="s">
        <v>2485</v>
      </c>
      <c r="P370" s="52" t="s">
        <v>2485</v>
      </c>
      <c r="Q370" s="39">
        <v>5</v>
      </c>
      <c r="R370" s="39">
        <v>3</v>
      </c>
      <c r="S370" s="39">
        <v>1</v>
      </c>
      <c r="T370" s="39">
        <v>16</v>
      </c>
      <c r="U370" s="39" t="s">
        <v>2402</v>
      </c>
      <c r="V370" s="39" t="s">
        <v>2402</v>
      </c>
      <c r="W370" s="39">
        <v>1</v>
      </c>
      <c r="X370" s="39">
        <v>7</v>
      </c>
      <c r="Y370" s="39">
        <v>2</v>
      </c>
    </row>
    <row r="371" spans="1:25" x14ac:dyDescent="0.2">
      <c r="A371" s="39" t="s">
        <v>2836</v>
      </c>
      <c r="B371" s="52" t="s">
        <v>1305</v>
      </c>
      <c r="C371" s="52" t="s">
        <v>585</v>
      </c>
      <c r="D371" s="52">
        <v>2</v>
      </c>
      <c r="E371" s="39" t="s">
        <v>763</v>
      </c>
      <c r="F371" s="39" t="s">
        <v>871</v>
      </c>
      <c r="G371" s="90" t="s">
        <v>766</v>
      </c>
      <c r="H371" s="90" t="s">
        <v>765</v>
      </c>
      <c r="I371" s="90" t="s">
        <v>765</v>
      </c>
      <c r="J371" s="39" t="s">
        <v>872</v>
      </c>
      <c r="K371" s="90">
        <v>2</v>
      </c>
      <c r="L371" s="90">
        <v>3</v>
      </c>
      <c r="M371" s="90">
        <v>3</v>
      </c>
      <c r="N371" s="90">
        <v>11</v>
      </c>
      <c r="O371" s="52" t="s">
        <v>2487</v>
      </c>
      <c r="P371" s="52" t="s">
        <v>2487</v>
      </c>
      <c r="Q371" s="39">
        <v>2</v>
      </c>
      <c r="R371" s="39">
        <v>3</v>
      </c>
      <c r="S371" s="39">
        <v>3</v>
      </c>
      <c r="T371" s="39">
        <v>11</v>
      </c>
      <c r="U371" s="39" t="s">
        <v>2488</v>
      </c>
      <c r="V371" s="39" t="s">
        <v>2488</v>
      </c>
      <c r="W371" s="39">
        <v>2</v>
      </c>
      <c r="X371" s="39">
        <v>1</v>
      </c>
      <c r="Y371" s="39">
        <v>1</v>
      </c>
    </row>
    <row r="372" spans="1:25" x14ac:dyDescent="0.2">
      <c r="A372" s="39" t="s">
        <v>2837</v>
      </c>
      <c r="B372" s="52" t="s">
        <v>1306</v>
      </c>
      <c r="C372" s="52" t="s">
        <v>585</v>
      </c>
      <c r="D372" s="52">
        <v>2</v>
      </c>
      <c r="E372" s="39" t="s">
        <v>763</v>
      </c>
      <c r="F372" s="39" t="s">
        <v>874</v>
      </c>
      <c r="G372" s="90" t="s">
        <v>766</v>
      </c>
      <c r="H372" s="90" t="s">
        <v>765</v>
      </c>
      <c r="I372" s="90" t="s">
        <v>767</v>
      </c>
      <c r="J372" s="39" t="s">
        <v>875</v>
      </c>
      <c r="K372" s="90">
        <v>2</v>
      </c>
      <c r="L372" s="90">
        <v>3</v>
      </c>
      <c r="M372" s="90">
        <v>4</v>
      </c>
      <c r="N372" s="90">
        <v>11</v>
      </c>
      <c r="O372" s="52" t="s">
        <v>2771</v>
      </c>
      <c r="P372" s="52" t="s">
        <v>2771</v>
      </c>
      <c r="Q372" s="39">
        <v>2</v>
      </c>
      <c r="R372" s="39">
        <v>3</v>
      </c>
      <c r="S372" s="39">
        <v>4</v>
      </c>
      <c r="T372" s="39">
        <v>11</v>
      </c>
      <c r="U372" s="39" t="s">
        <v>2491</v>
      </c>
      <c r="V372" s="39" t="s">
        <v>2491</v>
      </c>
      <c r="W372" s="39">
        <v>2</v>
      </c>
      <c r="X372" s="39">
        <v>1</v>
      </c>
      <c r="Y372" s="39" t="s">
        <v>767</v>
      </c>
    </row>
    <row r="373" spans="1:25" x14ac:dyDescent="0.2">
      <c r="A373" s="39" t="s">
        <v>2838</v>
      </c>
      <c r="B373" s="52" t="s">
        <v>1307</v>
      </c>
      <c r="C373" s="52" t="s">
        <v>585</v>
      </c>
      <c r="D373" s="52">
        <v>2</v>
      </c>
      <c r="E373" s="39" t="s">
        <v>763</v>
      </c>
      <c r="F373" s="39" t="s">
        <v>1308</v>
      </c>
      <c r="G373" s="90" t="s">
        <v>766</v>
      </c>
      <c r="H373" s="90" t="s">
        <v>765</v>
      </c>
      <c r="I373" s="90" t="s">
        <v>814</v>
      </c>
      <c r="J373" s="39" t="s">
        <v>825</v>
      </c>
      <c r="K373" s="90">
        <v>2</v>
      </c>
      <c r="L373" s="90">
        <v>3</v>
      </c>
      <c r="M373" s="90">
        <v>4</v>
      </c>
      <c r="N373" s="90">
        <v>11</v>
      </c>
      <c r="O373" s="52" t="s">
        <v>2771</v>
      </c>
      <c r="P373" s="52" t="s">
        <v>2771</v>
      </c>
      <c r="Q373" s="39">
        <v>2</v>
      </c>
      <c r="R373" s="39">
        <v>3</v>
      </c>
      <c r="S373" s="39">
        <v>4</v>
      </c>
      <c r="T373" s="39">
        <v>11</v>
      </c>
      <c r="U373" s="39" t="s">
        <v>2724</v>
      </c>
      <c r="V373" s="39" t="s">
        <v>2724</v>
      </c>
      <c r="W373" s="39">
        <v>2</v>
      </c>
      <c r="X373" s="39">
        <v>1</v>
      </c>
      <c r="Y373" s="39">
        <v>5</v>
      </c>
    </row>
    <row r="374" spans="1:25" x14ac:dyDescent="0.2">
      <c r="A374" s="39" t="s">
        <v>2839</v>
      </c>
      <c r="B374" s="52" t="s">
        <v>1309</v>
      </c>
      <c r="C374" s="52" t="s">
        <v>585</v>
      </c>
      <c r="D374" s="52">
        <v>2</v>
      </c>
      <c r="E374" s="39" t="s">
        <v>763</v>
      </c>
      <c r="F374" s="39" t="s">
        <v>1310</v>
      </c>
      <c r="G374" s="90" t="s">
        <v>766</v>
      </c>
      <c r="H374" s="90" t="s">
        <v>765</v>
      </c>
      <c r="I374" s="90" t="s">
        <v>792</v>
      </c>
      <c r="J374" s="39" t="s">
        <v>937</v>
      </c>
      <c r="K374" s="90">
        <v>2</v>
      </c>
      <c r="L374" s="90">
        <v>3</v>
      </c>
      <c r="M374" s="90">
        <v>4</v>
      </c>
      <c r="N374" s="90">
        <v>15</v>
      </c>
      <c r="O374" s="52" t="s">
        <v>2490</v>
      </c>
      <c r="P374" s="52" t="s">
        <v>2490</v>
      </c>
      <c r="Q374" s="39">
        <v>2</v>
      </c>
      <c r="R374" s="39">
        <v>3</v>
      </c>
      <c r="S374" s="39">
        <v>4</v>
      </c>
      <c r="T374" s="39">
        <v>15</v>
      </c>
      <c r="U374" s="39" t="s">
        <v>2541</v>
      </c>
      <c r="V374" s="39" t="s">
        <v>2541</v>
      </c>
      <c r="W374" s="39">
        <v>2</v>
      </c>
      <c r="X374" s="39" t="s">
        <v>765</v>
      </c>
      <c r="Y374" s="39">
        <v>6</v>
      </c>
    </row>
    <row r="375" spans="1:25" x14ac:dyDescent="0.2">
      <c r="A375" s="39" t="s">
        <v>2840</v>
      </c>
      <c r="B375" s="52" t="s">
        <v>1311</v>
      </c>
      <c r="C375" s="52" t="s">
        <v>585</v>
      </c>
      <c r="D375" s="52">
        <v>2</v>
      </c>
      <c r="E375" s="39" t="s">
        <v>763</v>
      </c>
      <c r="F375" s="39" t="s">
        <v>1009</v>
      </c>
      <c r="G375" s="90" t="s">
        <v>766</v>
      </c>
      <c r="H375" s="90" t="s">
        <v>766</v>
      </c>
      <c r="I375" s="90" t="s">
        <v>765</v>
      </c>
      <c r="J375" s="39" t="s">
        <v>891</v>
      </c>
      <c r="K375" s="90">
        <v>2</v>
      </c>
      <c r="L375" s="90">
        <v>2</v>
      </c>
      <c r="M375" s="90">
        <v>1</v>
      </c>
      <c r="N375" s="90">
        <v>11</v>
      </c>
      <c r="O375" s="52" t="s">
        <v>2501</v>
      </c>
      <c r="P375" s="52" t="s">
        <v>2501</v>
      </c>
      <c r="Q375" s="39">
        <v>2</v>
      </c>
      <c r="R375" s="39">
        <v>2</v>
      </c>
      <c r="S375" s="39">
        <v>1</v>
      </c>
      <c r="T375" s="39">
        <v>11</v>
      </c>
      <c r="U375" s="39" t="s">
        <v>2468</v>
      </c>
      <c r="V375" s="39" t="s">
        <v>2468</v>
      </c>
      <c r="W375" s="39" t="s">
        <v>766</v>
      </c>
      <c r="X375" s="39" t="s">
        <v>766</v>
      </c>
      <c r="Y375" s="39" t="s">
        <v>765</v>
      </c>
    </row>
    <row r="376" spans="1:25" x14ac:dyDescent="0.2">
      <c r="A376" s="39" t="s">
        <v>2841</v>
      </c>
      <c r="B376" s="52" t="s">
        <v>1312</v>
      </c>
      <c r="C376" s="52" t="s">
        <v>585</v>
      </c>
      <c r="D376" s="52">
        <v>3</v>
      </c>
      <c r="E376" s="39" t="s">
        <v>939</v>
      </c>
      <c r="F376" s="39" t="s">
        <v>940</v>
      </c>
      <c r="G376" s="90" t="s">
        <v>766</v>
      </c>
      <c r="H376" s="90" t="s">
        <v>766</v>
      </c>
      <c r="I376" s="90" t="s">
        <v>765</v>
      </c>
      <c r="J376" s="39" t="s">
        <v>941</v>
      </c>
      <c r="K376" s="90">
        <v>3</v>
      </c>
      <c r="L376" s="90" t="s">
        <v>765</v>
      </c>
      <c r="M376" s="90">
        <v>1</v>
      </c>
      <c r="N376" s="90">
        <v>11</v>
      </c>
      <c r="O376" s="52" t="s">
        <v>2543</v>
      </c>
      <c r="P376" s="52" t="s">
        <v>2543</v>
      </c>
      <c r="Q376" s="39">
        <v>3</v>
      </c>
      <c r="R376" s="39" t="s">
        <v>765</v>
      </c>
      <c r="S376" s="39">
        <v>1</v>
      </c>
      <c r="T376" s="39">
        <v>11</v>
      </c>
      <c r="U376" s="39" t="s">
        <v>2468</v>
      </c>
      <c r="V376" s="39" t="s">
        <v>2468</v>
      </c>
      <c r="W376" s="39">
        <v>2</v>
      </c>
      <c r="X376" s="39">
        <v>2</v>
      </c>
      <c r="Y376" s="39">
        <v>1</v>
      </c>
    </row>
    <row r="377" spans="1:25" x14ac:dyDescent="0.2">
      <c r="A377" s="39" t="s">
        <v>2830</v>
      </c>
      <c r="B377" s="52" t="s">
        <v>1313</v>
      </c>
      <c r="C377" s="52" t="s">
        <v>585</v>
      </c>
      <c r="D377" s="52">
        <v>2</v>
      </c>
      <c r="E377" s="39" t="s">
        <v>763</v>
      </c>
      <c r="F377" s="39" t="s">
        <v>781</v>
      </c>
      <c r="G377" s="90" t="s">
        <v>766</v>
      </c>
      <c r="H377" s="90" t="s">
        <v>766</v>
      </c>
      <c r="I377" s="90" t="s">
        <v>765</v>
      </c>
      <c r="J377" s="39" t="s">
        <v>782</v>
      </c>
      <c r="K377" s="90">
        <v>2</v>
      </c>
      <c r="L377" s="90" t="s">
        <v>766</v>
      </c>
      <c r="M377" s="90" t="s">
        <v>765</v>
      </c>
      <c r="N377" s="90" t="s">
        <v>2527</v>
      </c>
      <c r="O377" s="52" t="s">
        <v>2528</v>
      </c>
      <c r="P377" s="52" t="s">
        <v>2528</v>
      </c>
      <c r="Q377" s="39">
        <v>2</v>
      </c>
      <c r="R377" s="39" t="s">
        <v>766</v>
      </c>
      <c r="S377" s="39" t="s">
        <v>765</v>
      </c>
      <c r="T377" s="39" t="s">
        <v>2527</v>
      </c>
      <c r="U377" s="39" t="s">
        <v>2468</v>
      </c>
      <c r="V377" s="39" t="s">
        <v>2476</v>
      </c>
      <c r="W377" s="39" t="s">
        <v>766</v>
      </c>
      <c r="X377" s="39" t="s">
        <v>766</v>
      </c>
      <c r="Y377" s="39" t="s">
        <v>774</v>
      </c>
    </row>
    <row r="378" spans="1:25" x14ac:dyDescent="0.2">
      <c r="A378" s="39" t="s">
        <v>2842</v>
      </c>
      <c r="B378" s="52" t="s">
        <v>1314</v>
      </c>
      <c r="C378" s="52" t="s">
        <v>585</v>
      </c>
      <c r="D378" s="52">
        <v>2</v>
      </c>
      <c r="E378" s="39" t="s">
        <v>763</v>
      </c>
      <c r="F378" s="39" t="s">
        <v>881</v>
      </c>
      <c r="G378" s="90" t="s">
        <v>766</v>
      </c>
      <c r="H378" s="90" t="s">
        <v>766</v>
      </c>
      <c r="I378" s="90" t="s">
        <v>765</v>
      </c>
      <c r="J378" s="39" t="s">
        <v>882</v>
      </c>
      <c r="K378" s="90">
        <v>2</v>
      </c>
      <c r="L378" s="90">
        <v>2</v>
      </c>
      <c r="M378" s="90">
        <v>2</v>
      </c>
      <c r="N378" s="90">
        <v>11</v>
      </c>
      <c r="O378" s="52" t="s">
        <v>2495</v>
      </c>
      <c r="P378" s="52" t="s">
        <v>2495</v>
      </c>
      <c r="Q378" s="39">
        <v>2</v>
      </c>
      <c r="R378" s="39">
        <v>2</v>
      </c>
      <c r="S378" s="39">
        <v>2</v>
      </c>
      <c r="T378" s="39">
        <v>11</v>
      </c>
      <c r="U378" s="39" t="s">
        <v>2468</v>
      </c>
      <c r="V378" s="39" t="s">
        <v>2468</v>
      </c>
      <c r="W378" s="39">
        <v>2</v>
      </c>
      <c r="X378" s="39">
        <v>2</v>
      </c>
      <c r="Y378" s="39">
        <v>1</v>
      </c>
    </row>
    <row r="379" spans="1:25" x14ac:dyDescent="0.2">
      <c r="A379" s="39" t="s">
        <v>2843</v>
      </c>
      <c r="B379" s="52" t="s">
        <v>1315</v>
      </c>
      <c r="C379" s="52" t="s">
        <v>585</v>
      </c>
      <c r="D379" s="52">
        <v>1</v>
      </c>
      <c r="E379" s="39" t="s">
        <v>828</v>
      </c>
      <c r="F379" s="39" t="s">
        <v>1316</v>
      </c>
      <c r="G379" s="90" t="s">
        <v>766</v>
      </c>
      <c r="H379" s="90" t="s">
        <v>766</v>
      </c>
      <c r="I379" s="90" t="s">
        <v>766</v>
      </c>
      <c r="J379" s="39" t="s">
        <v>1317</v>
      </c>
      <c r="K379" s="90">
        <v>1</v>
      </c>
      <c r="L379" s="90">
        <v>4</v>
      </c>
      <c r="M379" s="90">
        <v>3</v>
      </c>
      <c r="N379" s="90">
        <v>11</v>
      </c>
      <c r="O379" s="52" t="s">
        <v>2844</v>
      </c>
      <c r="P379" s="52" t="s">
        <v>2844</v>
      </c>
      <c r="Q379" s="39">
        <v>1</v>
      </c>
      <c r="R379" s="39">
        <v>4</v>
      </c>
      <c r="S379" s="39">
        <v>3</v>
      </c>
      <c r="T379" s="39">
        <v>11</v>
      </c>
      <c r="U379" s="39" t="s">
        <v>2549</v>
      </c>
      <c r="V379" s="39" t="s">
        <v>2549</v>
      </c>
      <c r="W379" s="39">
        <v>2</v>
      </c>
      <c r="X379" s="39">
        <v>2</v>
      </c>
      <c r="Y379" s="39">
        <v>2</v>
      </c>
    </row>
    <row r="380" spans="1:25" x14ac:dyDescent="0.2">
      <c r="A380" s="39" t="s">
        <v>2845</v>
      </c>
      <c r="B380" s="52" t="s">
        <v>1318</v>
      </c>
      <c r="C380" s="52" t="s">
        <v>585</v>
      </c>
      <c r="D380" s="52">
        <v>4</v>
      </c>
      <c r="E380" s="39" t="s">
        <v>905</v>
      </c>
      <c r="F380" s="39" t="s">
        <v>1319</v>
      </c>
      <c r="G380" s="90" t="s">
        <v>766</v>
      </c>
      <c r="H380" s="90" t="s">
        <v>766</v>
      </c>
      <c r="I380" s="90" t="s">
        <v>766</v>
      </c>
      <c r="J380" s="39" t="s">
        <v>894</v>
      </c>
      <c r="K380" s="90">
        <v>4</v>
      </c>
      <c r="L380" s="90">
        <v>1</v>
      </c>
      <c r="M380" s="90">
        <v>0</v>
      </c>
      <c r="N380" s="90">
        <v>11</v>
      </c>
      <c r="O380" s="52" t="s">
        <v>2688</v>
      </c>
      <c r="P380" s="52" t="s">
        <v>2688</v>
      </c>
      <c r="Q380" s="39">
        <v>4</v>
      </c>
      <c r="R380" s="39">
        <v>1</v>
      </c>
      <c r="S380" s="39">
        <v>0</v>
      </c>
      <c r="T380" s="39">
        <v>11</v>
      </c>
      <c r="U380" s="39" t="s">
        <v>2549</v>
      </c>
      <c r="V380" s="39" t="s">
        <v>2549</v>
      </c>
      <c r="W380" s="39">
        <v>2</v>
      </c>
      <c r="X380" s="39">
        <v>2</v>
      </c>
      <c r="Y380" s="39">
        <v>2</v>
      </c>
    </row>
    <row r="381" spans="1:25" x14ac:dyDescent="0.2">
      <c r="A381" s="39" t="s">
        <v>2846</v>
      </c>
      <c r="B381" s="52" t="s">
        <v>1320</v>
      </c>
      <c r="C381" s="52" t="s">
        <v>585</v>
      </c>
      <c r="D381" s="52">
        <v>2</v>
      </c>
      <c r="E381" s="39" t="s">
        <v>763</v>
      </c>
      <c r="F381" s="39" t="s">
        <v>1321</v>
      </c>
      <c r="G381" s="90" t="s">
        <v>766</v>
      </c>
      <c r="H381" s="90" t="s">
        <v>766</v>
      </c>
      <c r="I381" s="90" t="s">
        <v>766</v>
      </c>
      <c r="J381" s="39" t="s">
        <v>1322</v>
      </c>
      <c r="K381" s="90">
        <v>2</v>
      </c>
      <c r="L381" s="90">
        <v>2</v>
      </c>
      <c r="M381" s="90">
        <v>1</v>
      </c>
      <c r="N381" s="90">
        <v>11</v>
      </c>
      <c r="O381" s="52" t="s">
        <v>2501</v>
      </c>
      <c r="P381" s="52" t="s">
        <v>2501</v>
      </c>
      <c r="Q381" s="39">
        <v>2</v>
      </c>
      <c r="R381" s="39">
        <v>2</v>
      </c>
      <c r="S381" s="39">
        <v>1</v>
      </c>
      <c r="T381" s="39">
        <v>11</v>
      </c>
      <c r="U381" s="39" t="s">
        <v>2549</v>
      </c>
      <c r="V381" s="39" t="s">
        <v>2549</v>
      </c>
      <c r="W381" s="39">
        <v>2</v>
      </c>
      <c r="X381" s="39">
        <v>2</v>
      </c>
      <c r="Y381" s="39">
        <v>2</v>
      </c>
    </row>
    <row r="382" spans="1:25" x14ac:dyDescent="0.2">
      <c r="A382" s="39" t="s">
        <v>2830</v>
      </c>
      <c r="B382" s="52" t="s">
        <v>1323</v>
      </c>
      <c r="C382" s="52" t="s">
        <v>585</v>
      </c>
      <c r="D382" s="52">
        <v>2</v>
      </c>
      <c r="E382" s="39" t="s">
        <v>763</v>
      </c>
      <c r="F382" s="39" t="s">
        <v>781</v>
      </c>
      <c r="G382" s="90" t="s">
        <v>766</v>
      </c>
      <c r="H382" s="90" t="s">
        <v>766</v>
      </c>
      <c r="I382" s="90" t="s">
        <v>774</v>
      </c>
      <c r="J382" s="39" t="s">
        <v>782</v>
      </c>
      <c r="K382" s="90">
        <v>2</v>
      </c>
      <c r="L382" s="90" t="s">
        <v>766</v>
      </c>
      <c r="M382" s="90" t="s">
        <v>765</v>
      </c>
      <c r="N382" s="90" t="s">
        <v>2527</v>
      </c>
      <c r="O382" s="52" t="s">
        <v>2528</v>
      </c>
      <c r="P382" s="52" t="s">
        <v>2528</v>
      </c>
      <c r="Q382" s="39">
        <v>2</v>
      </c>
      <c r="R382" s="39" t="s">
        <v>766</v>
      </c>
      <c r="S382" s="39" t="s">
        <v>765</v>
      </c>
      <c r="T382" s="39" t="s">
        <v>2527</v>
      </c>
      <c r="U382" s="39" t="s">
        <v>2476</v>
      </c>
      <c r="V382" s="39" t="s">
        <v>2476</v>
      </c>
      <c r="W382" s="39" t="s">
        <v>766</v>
      </c>
      <c r="X382" s="39" t="s">
        <v>766</v>
      </c>
      <c r="Y382" s="39" t="s">
        <v>774</v>
      </c>
    </row>
    <row r="383" spans="1:25" x14ac:dyDescent="0.2">
      <c r="A383" s="39" t="s">
        <v>2847</v>
      </c>
      <c r="B383" s="52" t="s">
        <v>1324</v>
      </c>
      <c r="C383" s="52" t="s">
        <v>585</v>
      </c>
      <c r="D383" s="52">
        <v>2</v>
      </c>
      <c r="E383" s="39" t="s">
        <v>763</v>
      </c>
      <c r="F383" s="39" t="s">
        <v>885</v>
      </c>
      <c r="G383" s="90" t="s">
        <v>766</v>
      </c>
      <c r="H383" s="90" t="s">
        <v>766</v>
      </c>
      <c r="I383" s="90" t="s">
        <v>774</v>
      </c>
      <c r="J383" s="39" t="s">
        <v>886</v>
      </c>
      <c r="K383" s="90">
        <v>2</v>
      </c>
      <c r="L383" s="90">
        <v>3</v>
      </c>
      <c r="M383" s="90">
        <v>2</v>
      </c>
      <c r="N383" s="90">
        <v>6</v>
      </c>
      <c r="O383" s="52" t="s">
        <v>2497</v>
      </c>
      <c r="P383" s="52" t="s">
        <v>2497</v>
      </c>
      <c r="Q383" s="39">
        <v>2</v>
      </c>
      <c r="R383" s="39">
        <v>3</v>
      </c>
      <c r="S383" s="39">
        <v>2</v>
      </c>
      <c r="T383" s="39">
        <v>6</v>
      </c>
      <c r="U383" s="39" t="s">
        <v>2476</v>
      </c>
      <c r="V383" s="39" t="s">
        <v>2476</v>
      </c>
      <c r="W383" s="39" t="s">
        <v>766</v>
      </c>
      <c r="X383" s="39">
        <v>2</v>
      </c>
      <c r="Y383" s="39" t="s">
        <v>774</v>
      </c>
    </row>
    <row r="384" spans="1:25" x14ac:dyDescent="0.2">
      <c r="A384" s="39" t="s">
        <v>2830</v>
      </c>
      <c r="B384" s="52" t="s">
        <v>1325</v>
      </c>
      <c r="C384" s="52" t="s">
        <v>585</v>
      </c>
      <c r="D384" s="52">
        <v>2</v>
      </c>
      <c r="E384" s="39" t="s">
        <v>763</v>
      </c>
      <c r="F384" s="39" t="s">
        <v>781</v>
      </c>
      <c r="G384" s="90" t="s">
        <v>766</v>
      </c>
      <c r="H384" s="90" t="s">
        <v>766</v>
      </c>
      <c r="I384" s="90" t="s">
        <v>767</v>
      </c>
      <c r="J384" s="39" t="s">
        <v>782</v>
      </c>
      <c r="K384" s="90">
        <v>2</v>
      </c>
      <c r="L384" s="90" t="s">
        <v>766</v>
      </c>
      <c r="M384" s="90" t="s">
        <v>765</v>
      </c>
      <c r="N384" s="90" t="s">
        <v>2527</v>
      </c>
      <c r="O384" s="52" t="s">
        <v>2528</v>
      </c>
      <c r="P384" s="52" t="s">
        <v>2528</v>
      </c>
      <c r="Q384" s="39">
        <v>2</v>
      </c>
      <c r="R384" s="39" t="s">
        <v>766</v>
      </c>
      <c r="S384" s="39" t="s">
        <v>765</v>
      </c>
      <c r="T384" s="39" t="s">
        <v>2527</v>
      </c>
      <c r="U384" s="39" t="s">
        <v>2498</v>
      </c>
      <c r="V384" s="39" t="s">
        <v>2476</v>
      </c>
      <c r="W384" s="39" t="s">
        <v>766</v>
      </c>
      <c r="X384" s="39" t="s">
        <v>766</v>
      </c>
      <c r="Y384" s="39" t="s">
        <v>774</v>
      </c>
    </row>
    <row r="385" spans="1:25" x14ac:dyDescent="0.2">
      <c r="A385" s="39" t="s">
        <v>2830</v>
      </c>
      <c r="B385" s="52" t="s">
        <v>1326</v>
      </c>
      <c r="C385" s="52" t="s">
        <v>585</v>
      </c>
      <c r="D385" s="52">
        <v>2</v>
      </c>
      <c r="E385" s="39" t="s">
        <v>763</v>
      </c>
      <c r="F385" s="39" t="s">
        <v>781</v>
      </c>
      <c r="G385" s="90" t="s">
        <v>766</v>
      </c>
      <c r="H385" s="90" t="s">
        <v>766</v>
      </c>
      <c r="I385" s="90" t="s">
        <v>814</v>
      </c>
      <c r="J385" s="39" t="s">
        <v>782</v>
      </c>
      <c r="K385" s="90">
        <v>2</v>
      </c>
      <c r="L385" s="90" t="s">
        <v>766</v>
      </c>
      <c r="M385" s="90" t="s">
        <v>765</v>
      </c>
      <c r="N385" s="90" t="s">
        <v>2527</v>
      </c>
      <c r="O385" s="52" t="s">
        <v>2528</v>
      </c>
      <c r="P385" s="52" t="s">
        <v>2528</v>
      </c>
      <c r="Q385" s="39">
        <v>2</v>
      </c>
      <c r="R385" s="39" t="s">
        <v>766</v>
      </c>
      <c r="S385" s="39" t="s">
        <v>765</v>
      </c>
      <c r="T385" s="39" t="s">
        <v>2527</v>
      </c>
      <c r="U385" s="39" t="s">
        <v>2499</v>
      </c>
      <c r="V385" s="39" t="s">
        <v>2476</v>
      </c>
      <c r="W385" s="39" t="s">
        <v>766</v>
      </c>
      <c r="X385" s="39" t="s">
        <v>766</v>
      </c>
      <c r="Y385" s="39" t="s">
        <v>774</v>
      </c>
    </row>
    <row r="386" spans="1:25" x14ac:dyDescent="0.2">
      <c r="A386" s="39" t="s">
        <v>2848</v>
      </c>
      <c r="B386" s="52" t="s">
        <v>1327</v>
      </c>
      <c r="C386" s="52" t="s">
        <v>585</v>
      </c>
      <c r="D386" s="52">
        <v>3</v>
      </c>
      <c r="E386" s="39" t="s">
        <v>939</v>
      </c>
      <c r="F386" s="39" t="s">
        <v>1328</v>
      </c>
      <c r="G386" s="90" t="s">
        <v>766</v>
      </c>
      <c r="H386" s="90" t="s">
        <v>766</v>
      </c>
      <c r="I386" s="90" t="s">
        <v>792</v>
      </c>
      <c r="J386" s="39" t="s">
        <v>1329</v>
      </c>
      <c r="K386" s="90">
        <v>3</v>
      </c>
      <c r="L386" s="90">
        <v>3</v>
      </c>
      <c r="M386" s="90">
        <v>2</v>
      </c>
      <c r="N386" s="90">
        <v>11</v>
      </c>
      <c r="O386" s="52" t="s">
        <v>2849</v>
      </c>
      <c r="P386" s="52" t="s">
        <v>2849</v>
      </c>
      <c r="Q386" s="39">
        <v>3</v>
      </c>
      <c r="R386" s="39">
        <v>3</v>
      </c>
      <c r="S386" s="39">
        <v>2</v>
      </c>
      <c r="T386" s="39">
        <v>11</v>
      </c>
      <c r="U386" s="39" t="s">
        <v>2502</v>
      </c>
      <c r="V386" s="39" t="s">
        <v>2502</v>
      </c>
      <c r="W386" s="39">
        <v>2</v>
      </c>
      <c r="X386" s="39">
        <v>2</v>
      </c>
      <c r="Y386" s="39">
        <v>6</v>
      </c>
    </row>
    <row r="387" spans="1:25" x14ac:dyDescent="0.2">
      <c r="A387" s="39" t="s">
        <v>2850</v>
      </c>
      <c r="B387" s="52" t="s">
        <v>1330</v>
      </c>
      <c r="C387" s="52" t="s">
        <v>585</v>
      </c>
      <c r="D387" s="52">
        <v>1</v>
      </c>
      <c r="E387" s="39" t="s">
        <v>828</v>
      </c>
      <c r="F387" s="39" t="s">
        <v>1331</v>
      </c>
      <c r="G387" s="90" t="s">
        <v>766</v>
      </c>
      <c r="H387" s="90" t="s">
        <v>774</v>
      </c>
      <c r="I387" s="90" t="s">
        <v>765</v>
      </c>
      <c r="J387" s="39" t="s">
        <v>900</v>
      </c>
      <c r="K387" s="90">
        <v>1</v>
      </c>
      <c r="L387" s="90">
        <v>2</v>
      </c>
      <c r="M387" s="90">
        <v>4</v>
      </c>
      <c r="N387" s="90">
        <v>3</v>
      </c>
      <c r="O387" s="52" t="s">
        <v>2507</v>
      </c>
      <c r="P387" s="52" t="s">
        <v>2507</v>
      </c>
      <c r="Q387" s="39">
        <v>1</v>
      </c>
      <c r="R387" s="39">
        <v>2</v>
      </c>
      <c r="S387" s="39">
        <v>4</v>
      </c>
      <c r="T387" s="39">
        <v>3</v>
      </c>
      <c r="U387" s="39" t="s">
        <v>2851</v>
      </c>
      <c r="V387" s="39" t="s">
        <v>2851</v>
      </c>
      <c r="W387" s="39">
        <v>2</v>
      </c>
      <c r="X387" s="39">
        <v>3</v>
      </c>
      <c r="Y387" s="39">
        <v>1</v>
      </c>
    </row>
    <row r="388" spans="1:25" x14ac:dyDescent="0.2">
      <c r="A388" s="39" t="s">
        <v>2852</v>
      </c>
      <c r="B388" s="52" t="s">
        <v>1332</v>
      </c>
      <c r="C388" s="52" t="s">
        <v>585</v>
      </c>
      <c r="D388" s="52">
        <v>2</v>
      </c>
      <c r="E388" s="39" t="s">
        <v>763</v>
      </c>
      <c r="F388" s="39" t="s">
        <v>788</v>
      </c>
      <c r="G388" s="90" t="s">
        <v>766</v>
      </c>
      <c r="H388" s="90" t="s">
        <v>774</v>
      </c>
      <c r="I388" s="90" t="s">
        <v>766</v>
      </c>
      <c r="J388" s="39" t="s">
        <v>789</v>
      </c>
      <c r="K388" s="90">
        <v>2</v>
      </c>
      <c r="L388" s="90" t="s">
        <v>765</v>
      </c>
      <c r="M388" s="90" t="s">
        <v>785</v>
      </c>
      <c r="N388" s="90">
        <v>16</v>
      </c>
      <c r="O388" s="52" t="s">
        <v>2704</v>
      </c>
      <c r="P388" s="52" t="s">
        <v>2704</v>
      </c>
      <c r="Q388" s="39">
        <v>2</v>
      </c>
      <c r="R388" s="39" t="s">
        <v>765</v>
      </c>
      <c r="S388" s="39" t="s">
        <v>785</v>
      </c>
      <c r="T388" s="39">
        <v>16</v>
      </c>
      <c r="U388" s="39" t="s">
        <v>2404</v>
      </c>
      <c r="V388" s="39" t="s">
        <v>2404</v>
      </c>
      <c r="W388" s="39" t="s">
        <v>766</v>
      </c>
      <c r="X388" s="39">
        <v>3</v>
      </c>
      <c r="Y388" s="39" t="s">
        <v>766</v>
      </c>
    </row>
    <row r="389" spans="1:25" x14ac:dyDescent="0.2">
      <c r="A389" s="39" t="s">
        <v>2853</v>
      </c>
      <c r="B389" s="52" t="s">
        <v>1333</v>
      </c>
      <c r="C389" s="52" t="s">
        <v>585</v>
      </c>
      <c r="D389" s="52">
        <v>1</v>
      </c>
      <c r="E389" s="39" t="s">
        <v>828</v>
      </c>
      <c r="F389" s="39" t="s">
        <v>902</v>
      </c>
      <c r="G389" s="90" t="s">
        <v>766</v>
      </c>
      <c r="H389" s="90" t="s">
        <v>767</v>
      </c>
      <c r="I389" s="90" t="s">
        <v>765</v>
      </c>
      <c r="J389" s="39" t="s">
        <v>903</v>
      </c>
      <c r="K389" s="90">
        <v>1</v>
      </c>
      <c r="L389" s="90">
        <v>3</v>
      </c>
      <c r="M389" s="90">
        <v>1</v>
      </c>
      <c r="N389" s="90">
        <v>3</v>
      </c>
      <c r="O389" s="52" t="s">
        <v>2510</v>
      </c>
      <c r="P389" s="52" t="s">
        <v>2510</v>
      </c>
      <c r="Q389" s="39">
        <v>1</v>
      </c>
      <c r="R389" s="39">
        <v>3</v>
      </c>
      <c r="S389" s="39">
        <v>1</v>
      </c>
      <c r="T389" s="39">
        <v>3</v>
      </c>
      <c r="U389" s="39" t="s">
        <v>2511</v>
      </c>
      <c r="V389" s="39" t="s">
        <v>2511</v>
      </c>
      <c r="W389" s="39">
        <v>2</v>
      </c>
      <c r="X389" s="39">
        <v>4</v>
      </c>
      <c r="Y389" s="39">
        <v>1</v>
      </c>
    </row>
    <row r="390" spans="1:25" x14ac:dyDescent="0.2">
      <c r="A390" s="39" t="s">
        <v>2854</v>
      </c>
      <c r="B390" s="52" t="s">
        <v>1334</v>
      </c>
      <c r="C390" s="52" t="s">
        <v>585</v>
      </c>
      <c r="D390" s="52">
        <v>1</v>
      </c>
      <c r="E390" s="39" t="s">
        <v>828</v>
      </c>
      <c r="F390" s="39" t="s">
        <v>1335</v>
      </c>
      <c r="G390" s="90" t="s">
        <v>766</v>
      </c>
      <c r="H390" s="90" t="s">
        <v>767</v>
      </c>
      <c r="I390" s="90" t="s">
        <v>765</v>
      </c>
      <c r="J390" s="39" t="s">
        <v>903</v>
      </c>
      <c r="K390" s="90">
        <v>1</v>
      </c>
      <c r="L390" s="90">
        <v>3</v>
      </c>
      <c r="M390" s="90">
        <v>1</v>
      </c>
      <c r="N390" s="90">
        <v>3</v>
      </c>
      <c r="O390" s="52" t="s">
        <v>2510</v>
      </c>
      <c r="P390" s="52" t="s">
        <v>2510</v>
      </c>
      <c r="Q390" s="39">
        <v>1</v>
      </c>
      <c r="R390" s="39">
        <v>3</v>
      </c>
      <c r="S390" s="39">
        <v>1</v>
      </c>
      <c r="T390" s="39">
        <v>3</v>
      </c>
      <c r="U390" s="39" t="s">
        <v>2511</v>
      </c>
      <c r="V390" s="39" t="s">
        <v>2511</v>
      </c>
      <c r="W390" s="39">
        <v>2</v>
      </c>
      <c r="X390" s="39">
        <v>4</v>
      </c>
      <c r="Y390" s="39">
        <v>1</v>
      </c>
    </row>
    <row r="391" spans="1:25" x14ac:dyDescent="0.2">
      <c r="A391" s="39" t="s">
        <v>2855</v>
      </c>
      <c r="B391" s="52" t="s">
        <v>1336</v>
      </c>
      <c r="C391" s="52" t="s">
        <v>585</v>
      </c>
      <c r="D391" s="52">
        <v>4</v>
      </c>
      <c r="E391" s="39" t="s">
        <v>905</v>
      </c>
      <c r="F391" s="39" t="s">
        <v>1337</v>
      </c>
      <c r="G391" s="90" t="s">
        <v>766</v>
      </c>
      <c r="H391" s="90" t="s">
        <v>767</v>
      </c>
      <c r="I391" s="90" t="s">
        <v>766</v>
      </c>
      <c r="J391" s="39" t="s">
        <v>961</v>
      </c>
      <c r="K391" s="90">
        <v>4</v>
      </c>
      <c r="L391" s="90">
        <v>5</v>
      </c>
      <c r="M391" s="90">
        <v>0</v>
      </c>
      <c r="N391" s="90">
        <v>11</v>
      </c>
      <c r="O391" s="52" t="s">
        <v>2856</v>
      </c>
      <c r="P391" s="52" t="s">
        <v>2856</v>
      </c>
      <c r="Q391" s="39">
        <v>4</v>
      </c>
      <c r="R391" s="39">
        <v>5</v>
      </c>
      <c r="S391" s="39">
        <v>0</v>
      </c>
      <c r="T391" s="39">
        <v>11</v>
      </c>
      <c r="U391" s="39" t="s">
        <v>2514</v>
      </c>
      <c r="V391" s="39" t="s">
        <v>2514</v>
      </c>
      <c r="W391" s="39">
        <v>2</v>
      </c>
      <c r="X391" s="39">
        <v>4</v>
      </c>
      <c r="Y391" s="39">
        <v>2</v>
      </c>
    </row>
    <row r="392" spans="1:25" x14ac:dyDescent="0.2">
      <c r="A392" s="39" t="s">
        <v>2857</v>
      </c>
      <c r="B392" s="52" t="s">
        <v>1338</v>
      </c>
      <c r="C392" s="52" t="s">
        <v>585</v>
      </c>
      <c r="D392" s="52">
        <v>4</v>
      </c>
      <c r="E392" s="39" t="s">
        <v>905</v>
      </c>
      <c r="F392" s="39" t="s">
        <v>1339</v>
      </c>
      <c r="G392" s="90" t="s">
        <v>766</v>
      </c>
      <c r="H392" s="90" t="s">
        <v>767</v>
      </c>
      <c r="I392" s="90" t="s">
        <v>766</v>
      </c>
      <c r="J392" s="39" t="s">
        <v>907</v>
      </c>
      <c r="K392" s="90">
        <v>4</v>
      </c>
      <c r="L392" s="90">
        <v>3</v>
      </c>
      <c r="M392" s="90">
        <v>0</v>
      </c>
      <c r="N392" s="90">
        <v>11</v>
      </c>
      <c r="O392" s="52" t="s">
        <v>2858</v>
      </c>
      <c r="P392" s="52" t="s">
        <v>2858</v>
      </c>
      <c r="Q392" s="39">
        <v>4</v>
      </c>
      <c r="R392" s="39">
        <v>3</v>
      </c>
      <c r="S392" s="39">
        <v>0</v>
      </c>
      <c r="T392" s="39">
        <v>11</v>
      </c>
      <c r="U392" s="39" t="s">
        <v>2514</v>
      </c>
      <c r="V392" s="39" t="s">
        <v>2514</v>
      </c>
      <c r="W392" s="39">
        <v>2</v>
      </c>
      <c r="X392" s="39">
        <v>4</v>
      </c>
      <c r="Y392" s="39">
        <v>2</v>
      </c>
    </row>
    <row r="393" spans="1:25" x14ac:dyDescent="0.2">
      <c r="A393" s="39" t="s">
        <v>2859</v>
      </c>
      <c r="B393" s="52" t="s">
        <v>1340</v>
      </c>
      <c r="C393" s="52" t="s">
        <v>585</v>
      </c>
      <c r="D393" s="52">
        <v>1</v>
      </c>
      <c r="E393" s="39" t="s">
        <v>828</v>
      </c>
      <c r="F393" s="39" t="s">
        <v>1341</v>
      </c>
      <c r="G393" s="90" t="s">
        <v>766</v>
      </c>
      <c r="H393" s="90" t="s">
        <v>767</v>
      </c>
      <c r="I393" s="90" t="s">
        <v>767</v>
      </c>
      <c r="J393" s="39" t="s">
        <v>1342</v>
      </c>
      <c r="K393" s="90">
        <v>1</v>
      </c>
      <c r="L393" s="90">
        <v>6</v>
      </c>
      <c r="M393" s="90" t="s">
        <v>2465</v>
      </c>
      <c r="N393" s="90">
        <v>11</v>
      </c>
      <c r="O393" s="52" t="s">
        <v>2860</v>
      </c>
      <c r="P393" s="52" t="s">
        <v>2860</v>
      </c>
      <c r="Q393" s="39">
        <v>1</v>
      </c>
      <c r="R393" s="39">
        <v>6</v>
      </c>
      <c r="S393" s="39" t="s">
        <v>2465</v>
      </c>
      <c r="T393" s="39">
        <v>11</v>
      </c>
      <c r="U393" s="39" t="s">
        <v>2861</v>
      </c>
      <c r="V393" s="39" t="s">
        <v>2861</v>
      </c>
      <c r="W393" s="39">
        <v>2</v>
      </c>
      <c r="X393" s="39">
        <v>4</v>
      </c>
      <c r="Y393" s="39">
        <v>4</v>
      </c>
    </row>
    <row r="394" spans="1:25" x14ac:dyDescent="0.2">
      <c r="A394" s="39" t="s">
        <v>2862</v>
      </c>
      <c r="B394" s="52" t="s">
        <v>1343</v>
      </c>
      <c r="C394" s="52" t="s">
        <v>585</v>
      </c>
      <c r="D394" s="52">
        <v>1</v>
      </c>
      <c r="E394" s="39" t="s">
        <v>828</v>
      </c>
      <c r="F394" s="39" t="s">
        <v>1344</v>
      </c>
      <c r="G394" s="90" t="s">
        <v>766</v>
      </c>
      <c r="H394" s="90" t="s">
        <v>814</v>
      </c>
      <c r="I394" s="90" t="s">
        <v>766</v>
      </c>
      <c r="J394" s="39" t="s">
        <v>1345</v>
      </c>
      <c r="K394" s="90">
        <v>1</v>
      </c>
      <c r="L394" s="90">
        <v>1</v>
      </c>
      <c r="M394" s="90">
        <v>3</v>
      </c>
      <c r="N394" s="90">
        <v>4</v>
      </c>
      <c r="O394" s="52" t="s">
        <v>2863</v>
      </c>
      <c r="P394" s="52" t="s">
        <v>2863</v>
      </c>
      <c r="Q394" s="39">
        <v>1</v>
      </c>
      <c r="R394" s="39">
        <v>1</v>
      </c>
      <c r="S394" s="39">
        <v>3</v>
      </c>
      <c r="T394" s="39">
        <v>4</v>
      </c>
      <c r="U394" s="39" t="s">
        <v>2864</v>
      </c>
      <c r="V394" s="39" t="s">
        <v>2864</v>
      </c>
      <c r="W394" s="39">
        <v>2</v>
      </c>
      <c r="X394" s="39">
        <v>5</v>
      </c>
      <c r="Y394" s="39">
        <v>2</v>
      </c>
    </row>
    <row r="395" spans="1:25" x14ac:dyDescent="0.2">
      <c r="A395" s="39" t="s">
        <v>2865</v>
      </c>
      <c r="B395" s="52" t="s">
        <v>1346</v>
      </c>
      <c r="C395" s="52" t="s">
        <v>585</v>
      </c>
      <c r="D395" s="52">
        <v>1</v>
      </c>
      <c r="E395" s="39" t="s">
        <v>828</v>
      </c>
      <c r="F395" s="39" t="s">
        <v>1347</v>
      </c>
      <c r="G395" s="90" t="s">
        <v>766</v>
      </c>
      <c r="H395" s="90" t="s">
        <v>814</v>
      </c>
      <c r="I395" s="90" t="s">
        <v>792</v>
      </c>
      <c r="J395" s="39" t="s">
        <v>1345</v>
      </c>
      <c r="K395" s="90">
        <v>1</v>
      </c>
      <c r="L395" s="90">
        <v>1</v>
      </c>
      <c r="M395" s="90">
        <v>2</v>
      </c>
      <c r="N395" s="90">
        <v>4</v>
      </c>
      <c r="O395" s="52" t="s">
        <v>2866</v>
      </c>
      <c r="P395" s="52" t="s">
        <v>2866</v>
      </c>
      <c r="Q395" s="39">
        <v>1</v>
      </c>
      <c r="R395" s="39">
        <v>1</v>
      </c>
      <c r="S395" s="39">
        <v>2</v>
      </c>
      <c r="T395" s="39">
        <v>4</v>
      </c>
      <c r="U395" s="39" t="s">
        <v>2867</v>
      </c>
      <c r="V395" s="39" t="s">
        <v>2867</v>
      </c>
      <c r="W395" s="39">
        <v>2</v>
      </c>
      <c r="X395" s="39">
        <v>5</v>
      </c>
      <c r="Y395" s="39">
        <v>6</v>
      </c>
    </row>
    <row r="396" spans="1:25" x14ac:dyDescent="0.2">
      <c r="A396" s="39" t="s">
        <v>2868</v>
      </c>
      <c r="B396" s="52" t="s">
        <v>1348</v>
      </c>
      <c r="C396" s="52" t="s">
        <v>585</v>
      </c>
      <c r="D396" s="52">
        <v>1</v>
      </c>
      <c r="E396" s="39" t="s">
        <v>828</v>
      </c>
      <c r="F396" s="39" t="s">
        <v>1349</v>
      </c>
      <c r="G396" s="90" t="s">
        <v>766</v>
      </c>
      <c r="H396" s="90" t="s">
        <v>814</v>
      </c>
      <c r="I396" s="90" t="s">
        <v>792</v>
      </c>
      <c r="J396" s="39" t="s">
        <v>1345</v>
      </c>
      <c r="K396" s="90">
        <v>1</v>
      </c>
      <c r="L396" s="90">
        <v>1</v>
      </c>
      <c r="M396" s="90">
        <v>2</v>
      </c>
      <c r="N396" s="90">
        <v>4</v>
      </c>
      <c r="O396" s="52" t="s">
        <v>2866</v>
      </c>
      <c r="P396" s="52" t="s">
        <v>2866</v>
      </c>
      <c r="Q396" s="39">
        <v>1</v>
      </c>
      <c r="R396" s="39">
        <v>1</v>
      </c>
      <c r="S396" s="39">
        <v>2</v>
      </c>
      <c r="T396" s="39">
        <v>4</v>
      </c>
      <c r="U396" s="39" t="s">
        <v>2867</v>
      </c>
      <c r="V396" s="39" t="s">
        <v>2867</v>
      </c>
      <c r="W396" s="39">
        <v>2</v>
      </c>
      <c r="X396" s="39">
        <v>5</v>
      </c>
      <c r="Y396" s="39">
        <v>6</v>
      </c>
    </row>
    <row r="397" spans="1:25" x14ac:dyDescent="0.2">
      <c r="A397" s="39" t="s">
        <v>2869</v>
      </c>
      <c r="B397" s="52" t="s">
        <v>1350</v>
      </c>
      <c r="C397" s="52" t="s">
        <v>585</v>
      </c>
      <c r="D397" s="52">
        <v>1</v>
      </c>
      <c r="E397" s="39" t="s">
        <v>828</v>
      </c>
      <c r="F397" s="39" t="s">
        <v>1351</v>
      </c>
      <c r="G397" s="90" t="s">
        <v>766</v>
      </c>
      <c r="H397" s="90" t="s">
        <v>792</v>
      </c>
      <c r="I397" s="90" t="s">
        <v>766</v>
      </c>
      <c r="J397" s="39" t="s">
        <v>860</v>
      </c>
      <c r="K397" s="90">
        <v>1</v>
      </c>
      <c r="L397" s="90">
        <v>6</v>
      </c>
      <c r="M397" s="90">
        <v>3</v>
      </c>
      <c r="N397" s="90">
        <v>10</v>
      </c>
      <c r="O397" s="52" t="s">
        <v>2711</v>
      </c>
      <c r="P397" s="52" t="s">
        <v>2711</v>
      </c>
      <c r="Q397" s="39">
        <v>1</v>
      </c>
      <c r="R397" s="39">
        <v>6</v>
      </c>
      <c r="S397" s="39">
        <v>3</v>
      </c>
      <c r="T397" s="39">
        <v>10</v>
      </c>
      <c r="U397" s="39" t="s">
        <v>2519</v>
      </c>
      <c r="V397" s="39" t="s">
        <v>2519</v>
      </c>
      <c r="W397" s="39">
        <v>2</v>
      </c>
      <c r="X397" s="39">
        <v>6</v>
      </c>
      <c r="Y397" s="39" t="s">
        <v>766</v>
      </c>
    </row>
    <row r="398" spans="1:25" x14ac:dyDescent="0.2">
      <c r="A398" s="39" t="s">
        <v>2870</v>
      </c>
      <c r="B398" s="52" t="s">
        <v>1352</v>
      </c>
      <c r="C398" s="52" t="s">
        <v>585</v>
      </c>
      <c r="D398" s="52">
        <v>1</v>
      </c>
      <c r="E398" s="39" t="s">
        <v>828</v>
      </c>
      <c r="F398" s="39" t="s">
        <v>1353</v>
      </c>
      <c r="G398" s="90" t="s">
        <v>766</v>
      </c>
      <c r="H398" s="90" t="s">
        <v>792</v>
      </c>
      <c r="I398" s="90" t="s">
        <v>793</v>
      </c>
      <c r="J398" s="39" t="s">
        <v>1354</v>
      </c>
      <c r="K398" s="90">
        <v>1</v>
      </c>
      <c r="L398" s="90">
        <v>5</v>
      </c>
      <c r="M398" s="90">
        <v>0</v>
      </c>
      <c r="N398" s="90">
        <v>5</v>
      </c>
      <c r="O398" s="52" t="s">
        <v>2454</v>
      </c>
      <c r="P398" s="52" t="s">
        <v>2454</v>
      </c>
      <c r="Q398" s="39">
        <v>1</v>
      </c>
      <c r="R398" s="39">
        <v>5</v>
      </c>
      <c r="S398" s="39">
        <v>0</v>
      </c>
      <c r="T398" s="39">
        <v>5</v>
      </c>
      <c r="U398" s="39" t="s">
        <v>2406</v>
      </c>
      <c r="V398" s="39" t="s">
        <v>2406</v>
      </c>
      <c r="W398" s="39">
        <v>2</v>
      </c>
      <c r="X398" s="39">
        <v>6</v>
      </c>
      <c r="Y398" s="39">
        <v>8</v>
      </c>
    </row>
    <row r="399" spans="1:25" x14ac:dyDescent="0.2">
      <c r="A399" s="39" t="s">
        <v>2871</v>
      </c>
      <c r="B399" s="52" t="s">
        <v>1355</v>
      </c>
      <c r="C399" s="52" t="s">
        <v>585</v>
      </c>
      <c r="D399" s="52">
        <v>1</v>
      </c>
      <c r="E399" s="39" t="s">
        <v>828</v>
      </c>
      <c r="F399" s="39" t="s">
        <v>1356</v>
      </c>
      <c r="G399" s="90" t="s">
        <v>766</v>
      </c>
      <c r="H399" s="90" t="s">
        <v>792</v>
      </c>
      <c r="I399" s="90" t="s">
        <v>793</v>
      </c>
      <c r="J399" s="39" t="s">
        <v>800</v>
      </c>
      <c r="K399" s="90">
        <v>1</v>
      </c>
      <c r="L399" s="90">
        <v>6</v>
      </c>
      <c r="M399" s="90">
        <v>0</v>
      </c>
      <c r="N399" s="90">
        <v>10</v>
      </c>
      <c r="O399" s="52" t="s">
        <v>2456</v>
      </c>
      <c r="P399" s="52" t="s">
        <v>2456</v>
      </c>
      <c r="Q399" s="39">
        <v>1</v>
      </c>
      <c r="R399" s="39">
        <v>6</v>
      </c>
      <c r="S399" s="39">
        <v>0</v>
      </c>
      <c r="T399" s="39">
        <v>10</v>
      </c>
      <c r="U399" s="39" t="s">
        <v>2406</v>
      </c>
      <c r="V399" s="39" t="s">
        <v>2406</v>
      </c>
      <c r="W399" s="39">
        <v>2</v>
      </c>
      <c r="X399" s="39" t="s">
        <v>792</v>
      </c>
      <c r="Y399" s="39" t="s">
        <v>793</v>
      </c>
    </row>
    <row r="400" spans="1:25" x14ac:dyDescent="0.2">
      <c r="A400" s="39" t="s">
        <v>2872</v>
      </c>
      <c r="B400" s="52" t="s">
        <v>1357</v>
      </c>
      <c r="C400" s="52" t="s">
        <v>585</v>
      </c>
      <c r="D400" s="52">
        <v>1</v>
      </c>
      <c r="E400" s="39" t="s">
        <v>828</v>
      </c>
      <c r="F400" s="39" t="s">
        <v>1358</v>
      </c>
      <c r="G400" s="90" t="s">
        <v>766</v>
      </c>
      <c r="H400" s="90" t="s">
        <v>792</v>
      </c>
      <c r="I400" s="90" t="s">
        <v>793</v>
      </c>
      <c r="J400" s="39" t="s">
        <v>1359</v>
      </c>
      <c r="K400" s="90">
        <v>1</v>
      </c>
      <c r="L400" s="90">
        <v>6</v>
      </c>
      <c r="M400" s="90">
        <v>1</v>
      </c>
      <c r="N400" s="90">
        <v>10</v>
      </c>
      <c r="O400" s="52" t="s">
        <v>2522</v>
      </c>
      <c r="P400" s="52" t="s">
        <v>2522</v>
      </c>
      <c r="Q400" s="39">
        <v>1</v>
      </c>
      <c r="R400" s="39">
        <v>6</v>
      </c>
      <c r="S400" s="39">
        <v>1</v>
      </c>
      <c r="T400" s="39">
        <v>10</v>
      </c>
      <c r="U400" s="39" t="s">
        <v>2406</v>
      </c>
      <c r="V400" s="39" t="s">
        <v>2406</v>
      </c>
      <c r="W400" s="39">
        <v>2</v>
      </c>
      <c r="X400" s="39">
        <v>6</v>
      </c>
      <c r="Y400" s="39">
        <v>8</v>
      </c>
    </row>
    <row r="401" spans="1:25" x14ac:dyDescent="0.2">
      <c r="A401" s="39" t="s">
        <v>2873</v>
      </c>
      <c r="B401" s="52" t="s">
        <v>1360</v>
      </c>
      <c r="C401" s="52" t="s">
        <v>585</v>
      </c>
      <c r="D401" s="52">
        <v>1</v>
      </c>
      <c r="E401" s="39" t="s">
        <v>828</v>
      </c>
      <c r="F401" s="39" t="s">
        <v>1361</v>
      </c>
      <c r="G401" s="90" t="s">
        <v>766</v>
      </c>
      <c r="H401" s="90" t="s">
        <v>792</v>
      </c>
      <c r="I401" s="90" t="s">
        <v>793</v>
      </c>
      <c r="J401" s="39" t="s">
        <v>979</v>
      </c>
      <c r="K401" s="90">
        <v>1</v>
      </c>
      <c r="L401" s="90">
        <v>6</v>
      </c>
      <c r="M401" s="90">
        <v>2</v>
      </c>
      <c r="N401" s="90">
        <v>10</v>
      </c>
      <c r="O401" s="52" t="s">
        <v>2504</v>
      </c>
      <c r="P401" s="52" t="s">
        <v>2504</v>
      </c>
      <c r="Q401" s="39">
        <v>1</v>
      </c>
      <c r="R401" s="39">
        <v>6</v>
      </c>
      <c r="S401" s="39">
        <v>2</v>
      </c>
      <c r="T401" s="39">
        <v>10</v>
      </c>
      <c r="U401" s="39" t="s">
        <v>2406</v>
      </c>
      <c r="V401" s="39" t="s">
        <v>2406</v>
      </c>
      <c r="W401" s="39">
        <v>2</v>
      </c>
      <c r="X401" s="39">
        <v>6</v>
      </c>
      <c r="Y401" s="39">
        <v>8</v>
      </c>
    </row>
    <row r="402" spans="1:25" x14ac:dyDescent="0.2">
      <c r="A402" s="39" t="s">
        <v>2874</v>
      </c>
      <c r="B402" s="52" t="s">
        <v>1362</v>
      </c>
      <c r="C402" s="52" t="s">
        <v>585</v>
      </c>
      <c r="D402" s="52">
        <v>1</v>
      </c>
      <c r="E402" s="39" t="s">
        <v>828</v>
      </c>
      <c r="F402" s="39" t="s">
        <v>1363</v>
      </c>
      <c r="G402" s="90" t="s">
        <v>766</v>
      </c>
      <c r="H402" s="90" t="s">
        <v>792</v>
      </c>
      <c r="I402" s="90" t="s">
        <v>793</v>
      </c>
      <c r="J402" s="39" t="s">
        <v>1023</v>
      </c>
      <c r="K402" s="90">
        <v>1</v>
      </c>
      <c r="L402" s="90">
        <v>6</v>
      </c>
      <c r="M402" s="90">
        <v>1</v>
      </c>
      <c r="N402" s="90">
        <v>10</v>
      </c>
      <c r="O402" s="52" t="s">
        <v>2522</v>
      </c>
      <c r="P402" s="52" t="s">
        <v>2522</v>
      </c>
      <c r="Q402" s="39">
        <v>1</v>
      </c>
      <c r="R402" s="39">
        <v>6</v>
      </c>
      <c r="S402" s="39">
        <v>1</v>
      </c>
      <c r="T402" s="39">
        <v>10</v>
      </c>
      <c r="U402" s="39" t="s">
        <v>2406</v>
      </c>
      <c r="V402" s="39" t="s">
        <v>2406</v>
      </c>
      <c r="W402" s="39">
        <v>2</v>
      </c>
      <c r="X402" s="39">
        <v>6</v>
      </c>
      <c r="Y402" s="39">
        <v>8</v>
      </c>
    </row>
    <row r="403" spans="1:25" x14ac:dyDescent="0.2">
      <c r="A403" s="39" t="s">
        <v>2875</v>
      </c>
      <c r="B403" s="52" t="s">
        <v>1364</v>
      </c>
      <c r="C403" s="52" t="s">
        <v>585</v>
      </c>
      <c r="D403" s="52">
        <v>1</v>
      </c>
      <c r="E403" s="39" t="s">
        <v>828</v>
      </c>
      <c r="F403" s="39" t="s">
        <v>791</v>
      </c>
      <c r="G403" s="90" t="s">
        <v>766</v>
      </c>
      <c r="H403" s="90" t="s">
        <v>792</v>
      </c>
      <c r="I403" s="90" t="s">
        <v>793</v>
      </c>
      <c r="J403" s="39" t="s">
        <v>794</v>
      </c>
      <c r="K403" s="90">
        <v>1</v>
      </c>
      <c r="L403" s="90" t="s">
        <v>792</v>
      </c>
      <c r="M403" s="90" t="s">
        <v>765</v>
      </c>
      <c r="N403" s="90" t="s">
        <v>2527</v>
      </c>
      <c r="O403" s="52" t="s">
        <v>2522</v>
      </c>
      <c r="P403" s="52" t="s">
        <v>2522</v>
      </c>
      <c r="Q403" s="39">
        <v>1</v>
      </c>
      <c r="R403" s="39" t="s">
        <v>792</v>
      </c>
      <c r="S403" s="39" t="s">
        <v>765</v>
      </c>
      <c r="T403" s="39" t="s">
        <v>2527</v>
      </c>
      <c r="U403" s="39" t="s">
        <v>2406</v>
      </c>
      <c r="V403" s="39" t="s">
        <v>2406</v>
      </c>
      <c r="W403" s="39" t="s">
        <v>766</v>
      </c>
      <c r="X403" s="39" t="s">
        <v>792</v>
      </c>
      <c r="Y403" s="39" t="s">
        <v>793</v>
      </c>
    </row>
    <row r="404" spans="1:25" x14ac:dyDescent="0.2">
      <c r="A404" s="39" t="s">
        <v>2876</v>
      </c>
      <c r="B404" s="52" t="s">
        <v>1365</v>
      </c>
      <c r="C404" s="52" t="s">
        <v>587</v>
      </c>
      <c r="D404" s="52">
        <v>2</v>
      </c>
      <c r="E404" s="39" t="s">
        <v>763</v>
      </c>
      <c r="F404" s="39" t="s">
        <v>781</v>
      </c>
      <c r="G404" s="90" t="s">
        <v>765</v>
      </c>
      <c r="H404" s="90" t="s">
        <v>766</v>
      </c>
      <c r="I404" s="90" t="s">
        <v>766</v>
      </c>
      <c r="J404" s="39" t="s">
        <v>782</v>
      </c>
      <c r="K404" s="90">
        <v>2</v>
      </c>
      <c r="L404" s="90" t="s">
        <v>766</v>
      </c>
      <c r="M404" s="90" t="s">
        <v>765</v>
      </c>
      <c r="N404" s="90" t="s">
        <v>2527</v>
      </c>
      <c r="O404" s="52" t="s">
        <v>2528</v>
      </c>
      <c r="P404" s="52" t="s">
        <v>2528</v>
      </c>
      <c r="Q404" s="39">
        <v>2</v>
      </c>
      <c r="R404" s="39" t="s">
        <v>766</v>
      </c>
      <c r="S404" s="39" t="s">
        <v>765</v>
      </c>
      <c r="T404" s="39" t="s">
        <v>2527</v>
      </c>
      <c r="U404" s="39" t="s">
        <v>2746</v>
      </c>
      <c r="V404" s="39" t="s">
        <v>2476</v>
      </c>
      <c r="W404" s="39" t="s">
        <v>766</v>
      </c>
      <c r="X404" s="39" t="s">
        <v>766</v>
      </c>
      <c r="Y404" s="39" t="s">
        <v>774</v>
      </c>
    </row>
    <row r="405" spans="1:25" x14ac:dyDescent="0.2">
      <c r="A405" s="39" t="s">
        <v>2877</v>
      </c>
      <c r="B405" s="52" t="s">
        <v>1366</v>
      </c>
      <c r="C405" s="52" t="s">
        <v>587</v>
      </c>
      <c r="D405" s="52">
        <v>1</v>
      </c>
      <c r="E405" s="39" t="s">
        <v>828</v>
      </c>
      <c r="F405" s="39" t="s">
        <v>764</v>
      </c>
      <c r="G405" s="90" t="s">
        <v>765</v>
      </c>
      <c r="H405" s="90" t="s">
        <v>766</v>
      </c>
      <c r="I405" s="90" t="s">
        <v>767</v>
      </c>
      <c r="J405" s="39" t="s">
        <v>768</v>
      </c>
      <c r="K405" s="90">
        <v>1</v>
      </c>
      <c r="L405" s="90">
        <v>5</v>
      </c>
      <c r="M405" s="90">
        <v>0</v>
      </c>
      <c r="N405" s="90">
        <v>5</v>
      </c>
      <c r="O405" s="52" t="s">
        <v>2454</v>
      </c>
      <c r="P405" s="52" t="s">
        <v>2454</v>
      </c>
      <c r="Q405" s="39">
        <v>1</v>
      </c>
      <c r="R405" s="39">
        <v>5</v>
      </c>
      <c r="S405" s="39">
        <v>0</v>
      </c>
      <c r="T405" s="39">
        <v>5</v>
      </c>
      <c r="U405" s="39" t="s">
        <v>2392</v>
      </c>
      <c r="V405" s="39" t="s">
        <v>2392</v>
      </c>
      <c r="W405" s="39">
        <v>1</v>
      </c>
      <c r="X405" s="39">
        <v>2</v>
      </c>
      <c r="Y405" s="39">
        <v>4</v>
      </c>
    </row>
    <row r="406" spans="1:25" x14ac:dyDescent="0.2">
      <c r="A406" s="39" t="s">
        <v>2878</v>
      </c>
      <c r="B406" s="52" t="s">
        <v>1367</v>
      </c>
      <c r="C406" s="52" t="s">
        <v>587</v>
      </c>
      <c r="D406" s="52">
        <v>1</v>
      </c>
      <c r="E406" s="39" t="s">
        <v>828</v>
      </c>
      <c r="F406" s="39" t="s">
        <v>770</v>
      </c>
      <c r="G406" s="90" t="s">
        <v>765</v>
      </c>
      <c r="H406" s="90" t="s">
        <v>766</v>
      </c>
      <c r="I406" s="90" t="s">
        <v>767</v>
      </c>
      <c r="J406" s="39" t="s">
        <v>771</v>
      </c>
      <c r="K406" s="90">
        <v>1</v>
      </c>
      <c r="L406" s="90">
        <v>6</v>
      </c>
      <c r="M406" s="90">
        <v>0</v>
      </c>
      <c r="N406" s="90">
        <v>10</v>
      </c>
      <c r="O406" s="52" t="s">
        <v>2456</v>
      </c>
      <c r="P406" s="52" t="s">
        <v>2456</v>
      </c>
      <c r="Q406" s="39">
        <v>1</v>
      </c>
      <c r="R406" s="39">
        <v>6</v>
      </c>
      <c r="S406" s="39">
        <v>0</v>
      </c>
      <c r="T406" s="39">
        <v>10</v>
      </c>
      <c r="U406" s="39" t="s">
        <v>2392</v>
      </c>
      <c r="V406" s="39" t="s">
        <v>2392</v>
      </c>
      <c r="W406" s="39">
        <v>1</v>
      </c>
      <c r="X406" s="39">
        <v>2</v>
      </c>
      <c r="Y406" s="39">
        <v>4</v>
      </c>
    </row>
    <row r="407" spans="1:25" x14ac:dyDescent="0.2">
      <c r="A407" s="39" t="s">
        <v>2879</v>
      </c>
      <c r="B407" s="52" t="s">
        <v>1368</v>
      </c>
      <c r="C407" s="52" t="s">
        <v>587</v>
      </c>
      <c r="D407" s="52">
        <v>6</v>
      </c>
      <c r="E407" s="39" t="s">
        <v>805</v>
      </c>
      <c r="F407" s="39" t="s">
        <v>927</v>
      </c>
      <c r="G407" s="90" t="s">
        <v>765</v>
      </c>
      <c r="H407" s="90" t="s">
        <v>774</v>
      </c>
      <c r="I407" s="90" t="s">
        <v>766</v>
      </c>
      <c r="J407" s="39" t="s">
        <v>928</v>
      </c>
      <c r="K407" s="90">
        <v>6</v>
      </c>
      <c r="L407" s="90">
        <v>3</v>
      </c>
      <c r="M407" s="90">
        <v>2</v>
      </c>
      <c r="N407" s="90">
        <v>11</v>
      </c>
      <c r="O407" s="52" t="s">
        <v>2533</v>
      </c>
      <c r="P407" s="52" t="s">
        <v>2533</v>
      </c>
      <c r="Q407" s="39">
        <v>6</v>
      </c>
      <c r="R407" s="39">
        <v>3</v>
      </c>
      <c r="S407" s="39">
        <v>2</v>
      </c>
      <c r="T407" s="39">
        <v>11</v>
      </c>
      <c r="U407" s="39" t="s">
        <v>2534</v>
      </c>
      <c r="V407" s="39" t="s">
        <v>2534</v>
      </c>
      <c r="W407" s="39">
        <v>1</v>
      </c>
      <c r="X407" s="39">
        <v>3</v>
      </c>
      <c r="Y407" s="39">
        <v>2</v>
      </c>
    </row>
    <row r="408" spans="1:25" x14ac:dyDescent="0.2">
      <c r="A408" s="39" t="s">
        <v>2880</v>
      </c>
      <c r="B408" s="52" t="s">
        <v>1369</v>
      </c>
      <c r="C408" s="52" t="s">
        <v>587</v>
      </c>
      <c r="D408" s="52">
        <v>5</v>
      </c>
      <c r="E408" s="39" t="s">
        <v>866</v>
      </c>
      <c r="F408" s="39" t="s">
        <v>867</v>
      </c>
      <c r="G408" s="90" t="s">
        <v>765</v>
      </c>
      <c r="H408" s="90" t="s">
        <v>785</v>
      </c>
      <c r="I408" s="90" t="s">
        <v>765</v>
      </c>
      <c r="J408" s="39" t="s">
        <v>868</v>
      </c>
      <c r="K408" s="90">
        <v>5</v>
      </c>
      <c r="L408" s="90">
        <v>1</v>
      </c>
      <c r="M408" s="90">
        <v>11</v>
      </c>
      <c r="N408" s="90">
        <v>16</v>
      </c>
      <c r="O408" s="52" t="s">
        <v>2482</v>
      </c>
      <c r="P408" s="52" t="s">
        <v>2482</v>
      </c>
      <c r="Q408" s="39">
        <v>5</v>
      </c>
      <c r="R408" s="39">
        <v>1</v>
      </c>
      <c r="S408" s="39">
        <v>11</v>
      </c>
      <c r="T408" s="39">
        <v>16</v>
      </c>
      <c r="U408" s="39" t="s">
        <v>2483</v>
      </c>
      <c r="V408" s="39" t="s">
        <v>2483</v>
      </c>
      <c r="W408" s="39">
        <v>1</v>
      </c>
      <c r="X408" s="39">
        <v>7</v>
      </c>
      <c r="Y408" s="39">
        <v>1</v>
      </c>
    </row>
    <row r="409" spans="1:25" x14ac:dyDescent="0.2">
      <c r="A409" s="39" t="s">
        <v>2881</v>
      </c>
      <c r="B409" s="52" t="s">
        <v>1370</v>
      </c>
      <c r="C409" s="52" t="s">
        <v>587</v>
      </c>
      <c r="D409" s="52">
        <v>5</v>
      </c>
      <c r="E409" s="39" t="s">
        <v>866</v>
      </c>
      <c r="F409" s="39" t="s">
        <v>784</v>
      </c>
      <c r="G409" s="90" t="s">
        <v>765</v>
      </c>
      <c r="H409" s="90" t="s">
        <v>785</v>
      </c>
      <c r="I409" s="90" t="s">
        <v>766</v>
      </c>
      <c r="J409" s="39" t="s">
        <v>786</v>
      </c>
      <c r="K409" s="90">
        <v>5</v>
      </c>
      <c r="L409" s="90">
        <v>3</v>
      </c>
      <c r="M409" s="90">
        <v>1</v>
      </c>
      <c r="N409" s="90">
        <v>16</v>
      </c>
      <c r="O409" s="52" t="s">
        <v>2485</v>
      </c>
      <c r="P409" s="52" t="s">
        <v>2485</v>
      </c>
      <c r="Q409" s="39">
        <v>5</v>
      </c>
      <c r="R409" s="39">
        <v>3</v>
      </c>
      <c r="S409" s="39">
        <v>1</v>
      </c>
      <c r="T409" s="39">
        <v>16</v>
      </c>
      <c r="U409" s="39" t="s">
        <v>2402</v>
      </c>
      <c r="V409" s="39" t="s">
        <v>2402</v>
      </c>
      <c r="W409" s="39">
        <v>1</v>
      </c>
      <c r="X409" s="39">
        <v>7</v>
      </c>
      <c r="Y409" s="39">
        <v>2</v>
      </c>
    </row>
    <row r="410" spans="1:25" x14ac:dyDescent="0.2">
      <c r="A410" s="39" t="s">
        <v>2882</v>
      </c>
      <c r="B410" s="52" t="s">
        <v>1371</v>
      </c>
      <c r="C410" s="52" t="s">
        <v>587</v>
      </c>
      <c r="D410" s="52">
        <v>2</v>
      </c>
      <c r="E410" s="39" t="s">
        <v>763</v>
      </c>
      <c r="F410" s="39" t="s">
        <v>871</v>
      </c>
      <c r="G410" s="90" t="s">
        <v>766</v>
      </c>
      <c r="H410" s="90" t="s">
        <v>765</v>
      </c>
      <c r="I410" s="90" t="s">
        <v>765</v>
      </c>
      <c r="J410" s="39" t="s">
        <v>872</v>
      </c>
      <c r="K410" s="90">
        <v>2</v>
      </c>
      <c r="L410" s="90">
        <v>3</v>
      </c>
      <c r="M410" s="90">
        <v>3</v>
      </c>
      <c r="N410" s="90">
        <v>11</v>
      </c>
      <c r="O410" s="52" t="s">
        <v>2487</v>
      </c>
      <c r="P410" s="52" t="s">
        <v>2487</v>
      </c>
      <c r="Q410" s="39">
        <v>2</v>
      </c>
      <c r="R410" s="39">
        <v>3</v>
      </c>
      <c r="S410" s="39">
        <v>3</v>
      </c>
      <c r="T410" s="39">
        <v>11</v>
      </c>
      <c r="U410" s="39" t="s">
        <v>2488</v>
      </c>
      <c r="V410" s="39" t="s">
        <v>2488</v>
      </c>
      <c r="W410" s="39">
        <v>2</v>
      </c>
      <c r="X410" s="39">
        <v>1</v>
      </c>
      <c r="Y410" s="39">
        <v>1</v>
      </c>
    </row>
    <row r="411" spans="1:25" x14ac:dyDescent="0.2">
      <c r="A411" s="39" t="s">
        <v>2876</v>
      </c>
      <c r="B411" s="52" t="s">
        <v>1372</v>
      </c>
      <c r="C411" s="52" t="s">
        <v>587</v>
      </c>
      <c r="D411" s="52">
        <v>2</v>
      </c>
      <c r="E411" s="39" t="s">
        <v>763</v>
      </c>
      <c r="F411" s="39" t="s">
        <v>781</v>
      </c>
      <c r="G411" s="90" t="s">
        <v>766</v>
      </c>
      <c r="H411" s="90" t="s">
        <v>766</v>
      </c>
      <c r="I411" s="90" t="s">
        <v>765</v>
      </c>
      <c r="J411" s="39" t="s">
        <v>782</v>
      </c>
      <c r="K411" s="90">
        <v>2</v>
      </c>
      <c r="L411" s="90" t="s">
        <v>766</v>
      </c>
      <c r="M411" s="90" t="s">
        <v>765</v>
      </c>
      <c r="N411" s="90" t="s">
        <v>2527</v>
      </c>
      <c r="O411" s="52" t="s">
        <v>2528</v>
      </c>
      <c r="P411" s="52" t="s">
        <v>2528</v>
      </c>
      <c r="Q411" s="39">
        <v>2</v>
      </c>
      <c r="R411" s="39" t="s">
        <v>766</v>
      </c>
      <c r="S411" s="39" t="s">
        <v>765</v>
      </c>
      <c r="T411" s="39" t="s">
        <v>2527</v>
      </c>
      <c r="U411" s="39" t="s">
        <v>2468</v>
      </c>
      <c r="V411" s="39" t="s">
        <v>2476</v>
      </c>
      <c r="W411" s="39" t="s">
        <v>766</v>
      </c>
      <c r="X411" s="39" t="s">
        <v>766</v>
      </c>
      <c r="Y411" s="39" t="s">
        <v>774</v>
      </c>
    </row>
    <row r="412" spans="1:25" x14ac:dyDescent="0.2">
      <c r="A412" s="39" t="s">
        <v>2883</v>
      </c>
      <c r="B412" s="52" t="s">
        <v>1373</v>
      </c>
      <c r="C412" s="52" t="s">
        <v>587</v>
      </c>
      <c r="D412" s="52">
        <v>2</v>
      </c>
      <c r="E412" s="39" t="s">
        <v>763</v>
      </c>
      <c r="F412" s="39" t="s">
        <v>881</v>
      </c>
      <c r="G412" s="90" t="s">
        <v>766</v>
      </c>
      <c r="H412" s="90" t="s">
        <v>766</v>
      </c>
      <c r="I412" s="90" t="s">
        <v>765</v>
      </c>
      <c r="J412" s="39" t="s">
        <v>882</v>
      </c>
      <c r="K412" s="90">
        <v>2</v>
      </c>
      <c r="L412" s="90">
        <v>2</v>
      </c>
      <c r="M412" s="90">
        <v>2</v>
      </c>
      <c r="N412" s="90">
        <v>11</v>
      </c>
      <c r="O412" s="52" t="s">
        <v>2495</v>
      </c>
      <c r="P412" s="52" t="s">
        <v>2495</v>
      </c>
      <c r="Q412" s="39">
        <v>2</v>
      </c>
      <c r="R412" s="39">
        <v>2</v>
      </c>
      <c r="S412" s="39">
        <v>2</v>
      </c>
      <c r="T412" s="39">
        <v>11</v>
      </c>
      <c r="U412" s="39" t="s">
        <v>2468</v>
      </c>
      <c r="V412" s="39" t="s">
        <v>2468</v>
      </c>
      <c r="W412" s="39">
        <v>2</v>
      </c>
      <c r="X412" s="39">
        <v>2</v>
      </c>
      <c r="Y412" s="39">
        <v>1</v>
      </c>
    </row>
    <row r="413" spans="1:25" x14ac:dyDescent="0.2">
      <c r="A413" s="39" t="s">
        <v>2876</v>
      </c>
      <c r="B413" s="52" t="s">
        <v>1374</v>
      </c>
      <c r="C413" s="52" t="s">
        <v>587</v>
      </c>
      <c r="D413" s="52">
        <v>2</v>
      </c>
      <c r="E413" s="39" t="s">
        <v>763</v>
      </c>
      <c r="F413" s="39" t="s">
        <v>781</v>
      </c>
      <c r="G413" s="90" t="s">
        <v>766</v>
      </c>
      <c r="H413" s="90" t="s">
        <v>766</v>
      </c>
      <c r="I413" s="90" t="s">
        <v>774</v>
      </c>
      <c r="J413" s="39" t="s">
        <v>782</v>
      </c>
      <c r="K413" s="90">
        <v>2</v>
      </c>
      <c r="L413" s="90" t="s">
        <v>766</v>
      </c>
      <c r="M413" s="90" t="s">
        <v>765</v>
      </c>
      <c r="N413" s="90" t="s">
        <v>2527</v>
      </c>
      <c r="O413" s="52" t="s">
        <v>2528</v>
      </c>
      <c r="P413" s="52" t="s">
        <v>2528</v>
      </c>
      <c r="Q413" s="39">
        <v>2</v>
      </c>
      <c r="R413" s="39" t="s">
        <v>766</v>
      </c>
      <c r="S413" s="39" t="s">
        <v>765</v>
      </c>
      <c r="T413" s="39" t="s">
        <v>2527</v>
      </c>
      <c r="U413" s="39" t="s">
        <v>2476</v>
      </c>
      <c r="V413" s="39" t="s">
        <v>2476</v>
      </c>
      <c r="W413" s="39" t="s">
        <v>766</v>
      </c>
      <c r="X413" s="39" t="s">
        <v>766</v>
      </c>
      <c r="Y413" s="39" t="s">
        <v>774</v>
      </c>
    </row>
    <row r="414" spans="1:25" x14ac:dyDescent="0.2">
      <c r="A414" s="39" t="s">
        <v>2884</v>
      </c>
      <c r="B414" s="52" t="s">
        <v>1375</v>
      </c>
      <c r="C414" s="52" t="s">
        <v>587</v>
      </c>
      <c r="D414" s="52">
        <v>2</v>
      </c>
      <c r="E414" s="39" t="s">
        <v>763</v>
      </c>
      <c r="F414" s="39" t="s">
        <v>1376</v>
      </c>
      <c r="G414" s="90" t="s">
        <v>766</v>
      </c>
      <c r="H414" s="90" t="s">
        <v>766</v>
      </c>
      <c r="I414" s="90" t="s">
        <v>774</v>
      </c>
      <c r="J414" s="39" t="s">
        <v>1377</v>
      </c>
      <c r="K414" s="90">
        <v>2</v>
      </c>
      <c r="L414" s="90">
        <v>3</v>
      </c>
      <c r="M414" s="90">
        <v>2</v>
      </c>
      <c r="N414" s="90">
        <v>6</v>
      </c>
      <c r="O414" s="52" t="s">
        <v>2497</v>
      </c>
      <c r="P414" s="52" t="s">
        <v>2497</v>
      </c>
      <c r="Q414" s="39">
        <v>2</v>
      </c>
      <c r="R414" s="39">
        <v>3</v>
      </c>
      <c r="S414" s="39">
        <v>2</v>
      </c>
      <c r="T414" s="39">
        <v>6</v>
      </c>
      <c r="U414" s="39" t="s">
        <v>2476</v>
      </c>
      <c r="V414" s="39" t="s">
        <v>2476</v>
      </c>
      <c r="W414" s="39">
        <v>2</v>
      </c>
      <c r="X414" s="39">
        <v>2</v>
      </c>
      <c r="Y414" s="39">
        <v>3</v>
      </c>
    </row>
    <row r="415" spans="1:25" x14ac:dyDescent="0.2">
      <c r="A415" s="39" t="s">
        <v>2876</v>
      </c>
      <c r="B415" s="52" t="s">
        <v>1378</v>
      </c>
      <c r="C415" s="52" t="s">
        <v>587</v>
      </c>
      <c r="D415" s="52">
        <v>2</v>
      </c>
      <c r="E415" s="39" t="s">
        <v>763</v>
      </c>
      <c r="F415" s="39" t="s">
        <v>781</v>
      </c>
      <c r="G415" s="90" t="s">
        <v>766</v>
      </c>
      <c r="H415" s="90" t="s">
        <v>766</v>
      </c>
      <c r="I415" s="90" t="s">
        <v>767</v>
      </c>
      <c r="J415" s="39" t="s">
        <v>782</v>
      </c>
      <c r="K415" s="90">
        <v>2</v>
      </c>
      <c r="L415" s="90" t="s">
        <v>766</v>
      </c>
      <c r="M415" s="90" t="s">
        <v>765</v>
      </c>
      <c r="N415" s="90" t="s">
        <v>2527</v>
      </c>
      <c r="O415" s="52" t="s">
        <v>2528</v>
      </c>
      <c r="P415" s="52" t="s">
        <v>2528</v>
      </c>
      <c r="Q415" s="39">
        <v>2</v>
      </c>
      <c r="R415" s="39" t="s">
        <v>766</v>
      </c>
      <c r="S415" s="39" t="s">
        <v>765</v>
      </c>
      <c r="T415" s="39" t="s">
        <v>2527</v>
      </c>
      <c r="U415" s="39" t="s">
        <v>2498</v>
      </c>
      <c r="V415" s="39" t="s">
        <v>2476</v>
      </c>
      <c r="W415" s="39" t="s">
        <v>766</v>
      </c>
      <c r="X415" s="39" t="s">
        <v>766</v>
      </c>
      <c r="Y415" s="39" t="s">
        <v>774</v>
      </c>
    </row>
    <row r="416" spans="1:25" x14ac:dyDescent="0.2">
      <c r="A416" s="39" t="s">
        <v>2876</v>
      </c>
      <c r="B416" s="52" t="s">
        <v>1379</v>
      </c>
      <c r="C416" s="52" t="s">
        <v>587</v>
      </c>
      <c r="D416" s="52">
        <v>2</v>
      </c>
      <c r="E416" s="39" t="s">
        <v>763</v>
      </c>
      <c r="F416" s="39" t="s">
        <v>781</v>
      </c>
      <c r="G416" s="90" t="s">
        <v>766</v>
      </c>
      <c r="H416" s="90" t="s">
        <v>766</v>
      </c>
      <c r="I416" s="90" t="s">
        <v>814</v>
      </c>
      <c r="J416" s="39" t="s">
        <v>782</v>
      </c>
      <c r="K416" s="90">
        <v>2</v>
      </c>
      <c r="L416" s="90" t="s">
        <v>766</v>
      </c>
      <c r="M416" s="90" t="s">
        <v>765</v>
      </c>
      <c r="N416" s="90" t="s">
        <v>2527</v>
      </c>
      <c r="O416" s="52" t="s">
        <v>2528</v>
      </c>
      <c r="P416" s="52" t="s">
        <v>2528</v>
      </c>
      <c r="Q416" s="39">
        <v>2</v>
      </c>
      <c r="R416" s="39" t="s">
        <v>766</v>
      </c>
      <c r="S416" s="39" t="s">
        <v>765</v>
      </c>
      <c r="T416" s="39" t="s">
        <v>2527</v>
      </c>
      <c r="U416" s="39" t="s">
        <v>2499</v>
      </c>
      <c r="V416" s="39" t="s">
        <v>2476</v>
      </c>
      <c r="W416" s="39" t="s">
        <v>766</v>
      </c>
      <c r="X416" s="39" t="s">
        <v>766</v>
      </c>
      <c r="Y416" s="39" t="s">
        <v>774</v>
      </c>
    </row>
    <row r="417" spans="1:25" x14ac:dyDescent="0.2">
      <c r="A417" s="39" t="s">
        <v>2885</v>
      </c>
      <c r="B417" s="52" t="s">
        <v>1380</v>
      </c>
      <c r="C417" s="52" t="s">
        <v>587</v>
      </c>
      <c r="D417" s="52">
        <v>2</v>
      </c>
      <c r="E417" s="39" t="s">
        <v>763</v>
      </c>
      <c r="F417" s="39" t="s">
        <v>788</v>
      </c>
      <c r="G417" s="90" t="s">
        <v>766</v>
      </c>
      <c r="H417" s="90" t="s">
        <v>774</v>
      </c>
      <c r="I417" s="90" t="s">
        <v>766</v>
      </c>
      <c r="J417" s="39" t="s">
        <v>789</v>
      </c>
      <c r="K417" s="90">
        <v>2</v>
      </c>
      <c r="L417" s="90" t="s">
        <v>765</v>
      </c>
      <c r="M417" s="90" t="s">
        <v>785</v>
      </c>
      <c r="N417" s="90">
        <v>16</v>
      </c>
      <c r="O417" s="52" t="s">
        <v>2704</v>
      </c>
      <c r="P417" s="52" t="s">
        <v>2704</v>
      </c>
      <c r="Q417" s="39">
        <v>2</v>
      </c>
      <c r="R417" s="39" t="s">
        <v>765</v>
      </c>
      <c r="S417" s="39" t="s">
        <v>785</v>
      </c>
      <c r="T417" s="39">
        <v>16</v>
      </c>
      <c r="U417" s="39" t="s">
        <v>2404</v>
      </c>
      <c r="V417" s="39" t="s">
        <v>2404</v>
      </c>
      <c r="W417" s="39" t="s">
        <v>766</v>
      </c>
      <c r="X417" s="39">
        <v>3</v>
      </c>
      <c r="Y417" s="39" t="s">
        <v>766</v>
      </c>
    </row>
    <row r="418" spans="1:25" x14ac:dyDescent="0.2">
      <c r="A418" s="39" t="s">
        <v>2886</v>
      </c>
      <c r="B418" s="52" t="s">
        <v>1381</v>
      </c>
      <c r="C418" s="52" t="s">
        <v>587</v>
      </c>
      <c r="D418" s="52">
        <v>1</v>
      </c>
      <c r="E418" s="39" t="s">
        <v>828</v>
      </c>
      <c r="F418" s="39" t="s">
        <v>914</v>
      </c>
      <c r="G418" s="90" t="s">
        <v>766</v>
      </c>
      <c r="H418" s="90" t="s">
        <v>792</v>
      </c>
      <c r="I418" s="90" t="s">
        <v>793</v>
      </c>
      <c r="J418" s="39" t="s">
        <v>915</v>
      </c>
      <c r="K418" s="90">
        <v>1</v>
      </c>
      <c r="L418" s="90">
        <v>6</v>
      </c>
      <c r="M418" s="90">
        <v>0</v>
      </c>
      <c r="N418" s="90">
        <v>10</v>
      </c>
      <c r="O418" s="52" t="s">
        <v>2456</v>
      </c>
      <c r="P418" s="52" t="s">
        <v>2456</v>
      </c>
      <c r="Q418" s="39">
        <v>1</v>
      </c>
      <c r="R418" s="39">
        <v>6</v>
      </c>
      <c r="S418" s="39">
        <v>0</v>
      </c>
      <c r="T418" s="39">
        <v>10</v>
      </c>
      <c r="U418" s="39" t="s">
        <v>2406</v>
      </c>
      <c r="V418" s="39" t="s">
        <v>2406</v>
      </c>
      <c r="W418" s="39">
        <v>2</v>
      </c>
      <c r="X418" s="39" t="s">
        <v>792</v>
      </c>
      <c r="Y418" s="39" t="s">
        <v>793</v>
      </c>
    </row>
    <row r="419" spans="1:25" x14ac:dyDescent="0.2">
      <c r="A419" s="39" t="s">
        <v>2887</v>
      </c>
      <c r="B419" s="52" t="s">
        <v>1382</v>
      </c>
      <c r="C419" s="52" t="s">
        <v>587</v>
      </c>
      <c r="D419" s="52">
        <v>1</v>
      </c>
      <c r="E419" s="39" t="s">
        <v>828</v>
      </c>
      <c r="F419" s="39" t="s">
        <v>791</v>
      </c>
      <c r="G419" s="90" t="s">
        <v>766</v>
      </c>
      <c r="H419" s="90" t="s">
        <v>792</v>
      </c>
      <c r="I419" s="90" t="s">
        <v>793</v>
      </c>
      <c r="J419" s="39" t="s">
        <v>794</v>
      </c>
      <c r="K419" s="90">
        <v>1</v>
      </c>
      <c r="L419" s="90" t="s">
        <v>792</v>
      </c>
      <c r="M419" s="90" t="s">
        <v>765</v>
      </c>
      <c r="N419" s="90" t="s">
        <v>2527</v>
      </c>
      <c r="O419" s="52" t="s">
        <v>2522</v>
      </c>
      <c r="P419" s="52" t="s">
        <v>2522</v>
      </c>
      <c r="Q419" s="39">
        <v>1</v>
      </c>
      <c r="R419" s="39" t="s">
        <v>792</v>
      </c>
      <c r="S419" s="39" t="s">
        <v>765</v>
      </c>
      <c r="T419" s="39" t="s">
        <v>2527</v>
      </c>
      <c r="U419" s="39" t="s">
        <v>2406</v>
      </c>
      <c r="V419" s="39" t="s">
        <v>2406</v>
      </c>
      <c r="W419" s="39" t="s">
        <v>766</v>
      </c>
      <c r="X419" s="39" t="s">
        <v>792</v>
      </c>
      <c r="Y419" s="39" t="s">
        <v>793</v>
      </c>
    </row>
    <row r="420" spans="1:25" x14ac:dyDescent="0.2">
      <c r="A420" s="39" t="s">
        <v>2888</v>
      </c>
      <c r="B420" s="52" t="s">
        <v>1383</v>
      </c>
      <c r="C420" s="52" t="s">
        <v>589</v>
      </c>
      <c r="D420" s="52">
        <v>2</v>
      </c>
      <c r="E420" s="39" t="s">
        <v>763</v>
      </c>
      <c r="F420" s="39" t="s">
        <v>781</v>
      </c>
      <c r="G420" s="90" t="s">
        <v>765</v>
      </c>
      <c r="H420" s="90" t="s">
        <v>766</v>
      </c>
      <c r="I420" s="90" t="s">
        <v>766</v>
      </c>
      <c r="J420" s="39" t="s">
        <v>782</v>
      </c>
      <c r="K420" s="90">
        <v>2</v>
      </c>
      <c r="L420" s="90" t="s">
        <v>766</v>
      </c>
      <c r="M420" s="90" t="s">
        <v>765</v>
      </c>
      <c r="N420" s="90" t="s">
        <v>2527</v>
      </c>
      <c r="O420" s="52" t="s">
        <v>2528</v>
      </c>
      <c r="P420" s="52" t="s">
        <v>2528</v>
      </c>
      <c r="Q420" s="39">
        <v>2</v>
      </c>
      <c r="R420" s="39" t="s">
        <v>766</v>
      </c>
      <c r="S420" s="39" t="s">
        <v>765</v>
      </c>
      <c r="T420" s="39" t="s">
        <v>2527</v>
      </c>
      <c r="U420" s="39" t="s">
        <v>2746</v>
      </c>
      <c r="V420" s="39" t="s">
        <v>2476</v>
      </c>
      <c r="W420" s="39" t="s">
        <v>766</v>
      </c>
      <c r="X420" s="39" t="s">
        <v>766</v>
      </c>
      <c r="Y420" s="39" t="s">
        <v>774</v>
      </c>
    </row>
    <row r="421" spans="1:25" x14ac:dyDescent="0.2">
      <c r="A421" s="39" t="s">
        <v>2889</v>
      </c>
      <c r="B421" s="52" t="s">
        <v>1384</v>
      </c>
      <c r="C421" s="52" t="s">
        <v>589</v>
      </c>
      <c r="D421" s="52">
        <v>1</v>
      </c>
      <c r="E421" s="39" t="s">
        <v>828</v>
      </c>
      <c r="F421" s="39" t="s">
        <v>764</v>
      </c>
      <c r="G421" s="90" t="s">
        <v>765</v>
      </c>
      <c r="H421" s="90" t="s">
        <v>766</v>
      </c>
      <c r="I421" s="90" t="s">
        <v>767</v>
      </c>
      <c r="J421" s="39" t="s">
        <v>768</v>
      </c>
      <c r="K421" s="90">
        <v>1</v>
      </c>
      <c r="L421" s="90">
        <v>5</v>
      </c>
      <c r="M421" s="90">
        <v>0</v>
      </c>
      <c r="N421" s="90">
        <v>5</v>
      </c>
      <c r="O421" s="52" t="s">
        <v>2454</v>
      </c>
      <c r="P421" s="52" t="s">
        <v>2454</v>
      </c>
      <c r="Q421" s="39">
        <v>1</v>
      </c>
      <c r="R421" s="39">
        <v>5</v>
      </c>
      <c r="S421" s="39">
        <v>0</v>
      </c>
      <c r="T421" s="39">
        <v>5</v>
      </c>
      <c r="U421" s="39" t="s">
        <v>2392</v>
      </c>
      <c r="V421" s="39" t="s">
        <v>2392</v>
      </c>
      <c r="W421" s="39">
        <v>1</v>
      </c>
      <c r="X421" s="39">
        <v>2</v>
      </c>
      <c r="Y421" s="39">
        <v>4</v>
      </c>
    </row>
    <row r="422" spans="1:25" x14ac:dyDescent="0.2">
      <c r="A422" s="39" t="s">
        <v>2890</v>
      </c>
      <c r="B422" s="52" t="s">
        <v>1385</v>
      </c>
      <c r="C422" s="52" t="s">
        <v>589</v>
      </c>
      <c r="D422" s="52">
        <v>6</v>
      </c>
      <c r="E422" s="39" t="s">
        <v>805</v>
      </c>
      <c r="F422" s="39" t="s">
        <v>1086</v>
      </c>
      <c r="G422" s="90" t="s">
        <v>765</v>
      </c>
      <c r="H422" s="90" t="s">
        <v>774</v>
      </c>
      <c r="I422" s="90" t="s">
        <v>778</v>
      </c>
      <c r="J422" s="39" t="s">
        <v>894</v>
      </c>
      <c r="K422" s="90">
        <v>6</v>
      </c>
      <c r="L422" s="90">
        <v>4</v>
      </c>
      <c r="M422" s="90">
        <v>1</v>
      </c>
      <c r="N422" s="90">
        <v>16</v>
      </c>
      <c r="O422" s="52" t="s">
        <v>2426</v>
      </c>
      <c r="P422" s="52" t="s">
        <v>2426</v>
      </c>
      <c r="Q422" s="39">
        <v>6</v>
      </c>
      <c r="R422" s="39">
        <v>4</v>
      </c>
      <c r="S422" s="39">
        <v>1</v>
      </c>
      <c r="T422" s="39">
        <v>16</v>
      </c>
      <c r="U422" s="39" t="s">
        <v>2399</v>
      </c>
      <c r="V422" s="39" t="s">
        <v>2399</v>
      </c>
      <c r="W422" s="39">
        <v>1</v>
      </c>
      <c r="X422" s="39">
        <v>3</v>
      </c>
      <c r="Y422" s="39">
        <v>9</v>
      </c>
    </row>
    <row r="423" spans="1:25" x14ac:dyDescent="0.2">
      <c r="A423" s="39" t="s">
        <v>2891</v>
      </c>
      <c r="B423" s="52" t="s">
        <v>1386</v>
      </c>
      <c r="C423" s="52" t="s">
        <v>589</v>
      </c>
      <c r="D423" s="52">
        <v>5</v>
      </c>
      <c r="E423" s="39" t="s">
        <v>866</v>
      </c>
      <c r="F423" s="39" t="s">
        <v>867</v>
      </c>
      <c r="G423" s="90" t="s">
        <v>765</v>
      </c>
      <c r="H423" s="90" t="s">
        <v>785</v>
      </c>
      <c r="I423" s="90" t="s">
        <v>765</v>
      </c>
      <c r="J423" s="39" t="s">
        <v>868</v>
      </c>
      <c r="K423" s="90">
        <v>5</v>
      </c>
      <c r="L423" s="90">
        <v>1</v>
      </c>
      <c r="M423" s="90">
        <v>11</v>
      </c>
      <c r="N423" s="90">
        <v>16</v>
      </c>
      <c r="O423" s="52" t="s">
        <v>2482</v>
      </c>
      <c r="P423" s="52" t="s">
        <v>2482</v>
      </c>
      <c r="Q423" s="39">
        <v>5</v>
      </c>
      <c r="R423" s="39">
        <v>1</v>
      </c>
      <c r="S423" s="39">
        <v>11</v>
      </c>
      <c r="T423" s="39">
        <v>16</v>
      </c>
      <c r="U423" s="39" t="s">
        <v>2483</v>
      </c>
      <c r="V423" s="39" t="s">
        <v>2483</v>
      </c>
      <c r="W423" s="39">
        <v>1</v>
      </c>
      <c r="X423" s="39">
        <v>7</v>
      </c>
      <c r="Y423" s="39">
        <v>1</v>
      </c>
    </row>
    <row r="424" spans="1:25" x14ac:dyDescent="0.2">
      <c r="A424" s="39" t="s">
        <v>2892</v>
      </c>
      <c r="B424" s="52" t="s">
        <v>1387</v>
      </c>
      <c r="C424" s="52" t="s">
        <v>589</v>
      </c>
      <c r="D424" s="52">
        <v>5</v>
      </c>
      <c r="E424" s="39" t="s">
        <v>866</v>
      </c>
      <c r="F424" s="39" t="s">
        <v>784</v>
      </c>
      <c r="G424" s="90" t="s">
        <v>765</v>
      </c>
      <c r="H424" s="90" t="s">
        <v>785</v>
      </c>
      <c r="I424" s="90" t="s">
        <v>766</v>
      </c>
      <c r="J424" s="39" t="s">
        <v>786</v>
      </c>
      <c r="K424" s="90">
        <v>5</v>
      </c>
      <c r="L424" s="90">
        <v>3</v>
      </c>
      <c r="M424" s="90">
        <v>1</v>
      </c>
      <c r="N424" s="90">
        <v>16</v>
      </c>
      <c r="O424" s="52" t="s">
        <v>2485</v>
      </c>
      <c r="P424" s="52" t="s">
        <v>2485</v>
      </c>
      <c r="Q424" s="39">
        <v>5</v>
      </c>
      <c r="R424" s="39">
        <v>3</v>
      </c>
      <c r="S424" s="39">
        <v>1</v>
      </c>
      <c r="T424" s="39">
        <v>16</v>
      </c>
      <c r="U424" s="39" t="s">
        <v>2402</v>
      </c>
      <c r="V424" s="39" t="s">
        <v>2402</v>
      </c>
      <c r="W424" s="39">
        <v>1</v>
      </c>
      <c r="X424" s="39">
        <v>7</v>
      </c>
      <c r="Y424" s="39">
        <v>2</v>
      </c>
    </row>
    <row r="425" spans="1:25" x14ac:dyDescent="0.2">
      <c r="A425" s="39" t="s">
        <v>2893</v>
      </c>
      <c r="B425" s="52" t="s">
        <v>1388</v>
      </c>
      <c r="C425" s="52" t="s">
        <v>589</v>
      </c>
      <c r="D425" s="52">
        <v>2</v>
      </c>
      <c r="E425" s="39" t="s">
        <v>763</v>
      </c>
      <c r="F425" s="39" t="s">
        <v>871</v>
      </c>
      <c r="G425" s="90" t="s">
        <v>766</v>
      </c>
      <c r="H425" s="90" t="s">
        <v>765</v>
      </c>
      <c r="I425" s="90" t="s">
        <v>765</v>
      </c>
      <c r="J425" s="39" t="s">
        <v>872</v>
      </c>
      <c r="K425" s="90">
        <v>2</v>
      </c>
      <c r="L425" s="90">
        <v>3</v>
      </c>
      <c r="M425" s="90">
        <v>3</v>
      </c>
      <c r="N425" s="90">
        <v>11</v>
      </c>
      <c r="O425" s="52" t="s">
        <v>2487</v>
      </c>
      <c r="P425" s="52" t="s">
        <v>2487</v>
      </c>
      <c r="Q425" s="39">
        <v>2</v>
      </c>
      <c r="R425" s="39">
        <v>3</v>
      </c>
      <c r="S425" s="39">
        <v>3</v>
      </c>
      <c r="T425" s="39">
        <v>11</v>
      </c>
      <c r="U425" s="39" t="s">
        <v>2488</v>
      </c>
      <c r="V425" s="39" t="s">
        <v>2488</v>
      </c>
      <c r="W425" s="39">
        <v>2</v>
      </c>
      <c r="X425" s="39">
        <v>1</v>
      </c>
      <c r="Y425" s="39">
        <v>1</v>
      </c>
    </row>
    <row r="426" spans="1:25" x14ac:dyDescent="0.2">
      <c r="A426" s="39" t="s">
        <v>2894</v>
      </c>
      <c r="B426" s="52" t="s">
        <v>1389</v>
      </c>
      <c r="C426" s="52" t="s">
        <v>589</v>
      </c>
      <c r="D426" s="52">
        <v>2</v>
      </c>
      <c r="E426" s="39" t="s">
        <v>763</v>
      </c>
      <c r="F426" s="39" t="s">
        <v>943</v>
      </c>
      <c r="G426" s="90" t="s">
        <v>766</v>
      </c>
      <c r="H426" s="90" t="s">
        <v>766</v>
      </c>
      <c r="I426" s="90" t="s">
        <v>765</v>
      </c>
      <c r="J426" s="39" t="s">
        <v>941</v>
      </c>
      <c r="K426" s="90">
        <v>2</v>
      </c>
      <c r="L426" s="90">
        <v>2</v>
      </c>
      <c r="M426" s="90">
        <v>2</v>
      </c>
      <c r="N426" s="90">
        <v>15</v>
      </c>
      <c r="O426" s="52" t="s">
        <v>2545</v>
      </c>
      <c r="P426" s="52" t="s">
        <v>2545</v>
      </c>
      <c r="Q426" s="39">
        <v>2</v>
      </c>
      <c r="R426" s="39">
        <v>2</v>
      </c>
      <c r="S426" s="39">
        <v>2</v>
      </c>
      <c r="T426" s="39">
        <v>15</v>
      </c>
      <c r="U426" s="39" t="s">
        <v>2468</v>
      </c>
      <c r="V426" s="39" t="s">
        <v>2468</v>
      </c>
      <c r="W426" s="39">
        <v>2</v>
      </c>
      <c r="X426" s="39">
        <v>2</v>
      </c>
      <c r="Y426" s="39">
        <v>1</v>
      </c>
    </row>
    <row r="427" spans="1:25" x14ac:dyDescent="0.2">
      <c r="A427" s="39" t="s">
        <v>2888</v>
      </c>
      <c r="B427" s="52" t="s">
        <v>1390</v>
      </c>
      <c r="C427" s="52" t="s">
        <v>589</v>
      </c>
      <c r="D427" s="52">
        <v>2</v>
      </c>
      <c r="E427" s="39" t="s">
        <v>763</v>
      </c>
      <c r="F427" s="39" t="s">
        <v>781</v>
      </c>
      <c r="G427" s="90" t="s">
        <v>766</v>
      </c>
      <c r="H427" s="90" t="s">
        <v>766</v>
      </c>
      <c r="I427" s="90" t="s">
        <v>765</v>
      </c>
      <c r="J427" s="39" t="s">
        <v>782</v>
      </c>
      <c r="K427" s="90">
        <v>2</v>
      </c>
      <c r="L427" s="90" t="s">
        <v>766</v>
      </c>
      <c r="M427" s="90" t="s">
        <v>765</v>
      </c>
      <c r="N427" s="90" t="s">
        <v>2527</v>
      </c>
      <c r="O427" s="52" t="s">
        <v>2528</v>
      </c>
      <c r="P427" s="52" t="s">
        <v>2528</v>
      </c>
      <c r="Q427" s="39">
        <v>2</v>
      </c>
      <c r="R427" s="39" t="s">
        <v>766</v>
      </c>
      <c r="S427" s="39" t="s">
        <v>765</v>
      </c>
      <c r="T427" s="39" t="s">
        <v>2527</v>
      </c>
      <c r="U427" s="39" t="s">
        <v>2468</v>
      </c>
      <c r="V427" s="39" t="s">
        <v>2476</v>
      </c>
      <c r="W427" s="39" t="s">
        <v>766</v>
      </c>
      <c r="X427" s="39" t="s">
        <v>766</v>
      </c>
      <c r="Y427" s="39" t="s">
        <v>774</v>
      </c>
    </row>
    <row r="428" spans="1:25" x14ac:dyDescent="0.2">
      <c r="A428" s="39" t="s">
        <v>2895</v>
      </c>
      <c r="B428" s="52" t="s">
        <v>1391</v>
      </c>
      <c r="C428" s="52" t="s">
        <v>589</v>
      </c>
      <c r="D428" s="52">
        <v>2</v>
      </c>
      <c r="E428" s="39" t="s">
        <v>763</v>
      </c>
      <c r="F428" s="39" t="s">
        <v>881</v>
      </c>
      <c r="G428" s="90" t="s">
        <v>766</v>
      </c>
      <c r="H428" s="90" t="s">
        <v>766</v>
      </c>
      <c r="I428" s="90" t="s">
        <v>765</v>
      </c>
      <c r="J428" s="39" t="s">
        <v>882</v>
      </c>
      <c r="K428" s="90">
        <v>2</v>
      </c>
      <c r="L428" s="90">
        <v>2</v>
      </c>
      <c r="M428" s="90">
        <v>2</v>
      </c>
      <c r="N428" s="90">
        <v>11</v>
      </c>
      <c r="O428" s="52" t="s">
        <v>2495</v>
      </c>
      <c r="P428" s="52" t="s">
        <v>2495</v>
      </c>
      <c r="Q428" s="39">
        <v>2</v>
      </c>
      <c r="R428" s="39">
        <v>2</v>
      </c>
      <c r="S428" s="39">
        <v>2</v>
      </c>
      <c r="T428" s="39">
        <v>11</v>
      </c>
      <c r="U428" s="39" t="s">
        <v>2468</v>
      </c>
      <c r="V428" s="39" t="s">
        <v>2468</v>
      </c>
      <c r="W428" s="39">
        <v>2</v>
      </c>
      <c r="X428" s="39">
        <v>2</v>
      </c>
      <c r="Y428" s="39">
        <v>1</v>
      </c>
    </row>
    <row r="429" spans="1:25" x14ac:dyDescent="0.2">
      <c r="A429" s="39" t="s">
        <v>2888</v>
      </c>
      <c r="B429" s="52" t="s">
        <v>1392</v>
      </c>
      <c r="C429" s="52" t="s">
        <v>589</v>
      </c>
      <c r="D429" s="52">
        <v>2</v>
      </c>
      <c r="E429" s="39" t="s">
        <v>763</v>
      </c>
      <c r="F429" s="39" t="s">
        <v>781</v>
      </c>
      <c r="G429" s="90" t="s">
        <v>766</v>
      </c>
      <c r="H429" s="90" t="s">
        <v>766</v>
      </c>
      <c r="I429" s="90" t="s">
        <v>774</v>
      </c>
      <c r="J429" s="39" t="s">
        <v>782</v>
      </c>
      <c r="K429" s="90">
        <v>2</v>
      </c>
      <c r="L429" s="90" t="s">
        <v>766</v>
      </c>
      <c r="M429" s="90" t="s">
        <v>765</v>
      </c>
      <c r="N429" s="90" t="s">
        <v>2527</v>
      </c>
      <c r="O429" s="52" t="s">
        <v>2528</v>
      </c>
      <c r="P429" s="52" t="s">
        <v>2528</v>
      </c>
      <c r="Q429" s="39">
        <v>2</v>
      </c>
      <c r="R429" s="39" t="s">
        <v>766</v>
      </c>
      <c r="S429" s="39" t="s">
        <v>765</v>
      </c>
      <c r="T429" s="39" t="s">
        <v>2527</v>
      </c>
      <c r="U429" s="39" t="s">
        <v>2476</v>
      </c>
      <c r="V429" s="39" t="s">
        <v>2476</v>
      </c>
      <c r="W429" s="39" t="s">
        <v>766</v>
      </c>
      <c r="X429" s="39" t="s">
        <v>766</v>
      </c>
      <c r="Y429" s="39" t="s">
        <v>774</v>
      </c>
    </row>
    <row r="430" spans="1:25" x14ac:dyDescent="0.2">
      <c r="A430" s="39" t="s">
        <v>2896</v>
      </c>
      <c r="B430" s="52" t="s">
        <v>1393</v>
      </c>
      <c r="C430" s="52" t="s">
        <v>589</v>
      </c>
      <c r="D430" s="52">
        <v>2</v>
      </c>
      <c r="E430" s="39" t="s">
        <v>763</v>
      </c>
      <c r="F430" s="39" t="s">
        <v>1376</v>
      </c>
      <c r="G430" s="90" t="s">
        <v>766</v>
      </c>
      <c r="H430" s="90" t="s">
        <v>766</v>
      </c>
      <c r="I430" s="90" t="s">
        <v>774</v>
      </c>
      <c r="J430" s="39" t="s">
        <v>1377</v>
      </c>
      <c r="K430" s="90">
        <v>2</v>
      </c>
      <c r="L430" s="90">
        <v>3</v>
      </c>
      <c r="M430" s="90">
        <v>2</v>
      </c>
      <c r="N430" s="90">
        <v>6</v>
      </c>
      <c r="O430" s="52" t="s">
        <v>2497</v>
      </c>
      <c r="P430" s="52" t="s">
        <v>2497</v>
      </c>
      <c r="Q430" s="39">
        <v>2</v>
      </c>
      <c r="R430" s="39">
        <v>3</v>
      </c>
      <c r="S430" s="39">
        <v>2</v>
      </c>
      <c r="T430" s="39">
        <v>6</v>
      </c>
      <c r="U430" s="39" t="s">
        <v>2476</v>
      </c>
      <c r="V430" s="39" t="s">
        <v>2476</v>
      </c>
      <c r="W430" s="39">
        <v>2</v>
      </c>
      <c r="X430" s="39">
        <v>2</v>
      </c>
      <c r="Y430" s="39">
        <v>3</v>
      </c>
    </row>
    <row r="431" spans="1:25" x14ac:dyDescent="0.2">
      <c r="A431" s="39" t="s">
        <v>2888</v>
      </c>
      <c r="B431" s="52" t="s">
        <v>1394</v>
      </c>
      <c r="C431" s="52" t="s">
        <v>589</v>
      </c>
      <c r="D431" s="52">
        <v>2</v>
      </c>
      <c r="E431" s="39" t="s">
        <v>763</v>
      </c>
      <c r="F431" s="39" t="s">
        <v>781</v>
      </c>
      <c r="G431" s="90" t="s">
        <v>766</v>
      </c>
      <c r="H431" s="90" t="s">
        <v>766</v>
      </c>
      <c r="I431" s="90" t="s">
        <v>767</v>
      </c>
      <c r="J431" s="39" t="s">
        <v>782</v>
      </c>
      <c r="K431" s="90">
        <v>2</v>
      </c>
      <c r="L431" s="90" t="s">
        <v>766</v>
      </c>
      <c r="M431" s="90" t="s">
        <v>765</v>
      </c>
      <c r="N431" s="90" t="s">
        <v>2527</v>
      </c>
      <c r="O431" s="52" t="s">
        <v>2528</v>
      </c>
      <c r="P431" s="52" t="s">
        <v>2528</v>
      </c>
      <c r="Q431" s="39">
        <v>2</v>
      </c>
      <c r="R431" s="39" t="s">
        <v>766</v>
      </c>
      <c r="S431" s="39" t="s">
        <v>765</v>
      </c>
      <c r="T431" s="39" t="s">
        <v>2527</v>
      </c>
      <c r="U431" s="39" t="s">
        <v>2498</v>
      </c>
      <c r="V431" s="39" t="s">
        <v>2476</v>
      </c>
      <c r="W431" s="39" t="s">
        <v>766</v>
      </c>
      <c r="X431" s="39" t="s">
        <v>766</v>
      </c>
      <c r="Y431" s="39" t="s">
        <v>774</v>
      </c>
    </row>
    <row r="432" spans="1:25" x14ac:dyDescent="0.2">
      <c r="A432" s="39" t="s">
        <v>2888</v>
      </c>
      <c r="B432" s="52" t="s">
        <v>1395</v>
      </c>
      <c r="C432" s="52" t="s">
        <v>589</v>
      </c>
      <c r="D432" s="52">
        <v>2</v>
      </c>
      <c r="E432" s="39" t="s">
        <v>763</v>
      </c>
      <c r="F432" s="39" t="s">
        <v>781</v>
      </c>
      <c r="G432" s="90" t="s">
        <v>766</v>
      </c>
      <c r="H432" s="90" t="s">
        <v>766</v>
      </c>
      <c r="I432" s="90" t="s">
        <v>814</v>
      </c>
      <c r="J432" s="39" t="s">
        <v>782</v>
      </c>
      <c r="K432" s="90">
        <v>2</v>
      </c>
      <c r="L432" s="90" t="s">
        <v>766</v>
      </c>
      <c r="M432" s="90" t="s">
        <v>765</v>
      </c>
      <c r="N432" s="90" t="s">
        <v>2527</v>
      </c>
      <c r="O432" s="52" t="s">
        <v>2528</v>
      </c>
      <c r="P432" s="52" t="s">
        <v>2528</v>
      </c>
      <c r="Q432" s="39">
        <v>2</v>
      </c>
      <c r="R432" s="39" t="s">
        <v>766</v>
      </c>
      <c r="S432" s="39" t="s">
        <v>765</v>
      </c>
      <c r="T432" s="39" t="s">
        <v>2527</v>
      </c>
      <c r="U432" s="39" t="s">
        <v>2499</v>
      </c>
      <c r="V432" s="39" t="s">
        <v>2476</v>
      </c>
      <c r="W432" s="39" t="s">
        <v>766</v>
      </c>
      <c r="X432" s="39" t="s">
        <v>766</v>
      </c>
      <c r="Y432" s="39" t="s">
        <v>774</v>
      </c>
    </row>
    <row r="433" spans="1:25" x14ac:dyDescent="0.2">
      <c r="A433" s="39" t="s">
        <v>2897</v>
      </c>
      <c r="B433" s="52" t="s">
        <v>1396</v>
      </c>
      <c r="C433" s="52" t="s">
        <v>589</v>
      </c>
      <c r="D433" s="52">
        <v>2</v>
      </c>
      <c r="E433" s="39" t="s">
        <v>763</v>
      </c>
      <c r="F433" s="39" t="s">
        <v>788</v>
      </c>
      <c r="G433" s="90" t="s">
        <v>766</v>
      </c>
      <c r="H433" s="90" t="s">
        <v>774</v>
      </c>
      <c r="I433" s="90" t="s">
        <v>766</v>
      </c>
      <c r="J433" s="39" t="s">
        <v>789</v>
      </c>
      <c r="K433" s="90">
        <v>2</v>
      </c>
      <c r="L433" s="90" t="s">
        <v>766</v>
      </c>
      <c r="M433" s="90" t="s">
        <v>774</v>
      </c>
      <c r="N433" s="90">
        <v>16</v>
      </c>
      <c r="O433" s="52" t="s">
        <v>2898</v>
      </c>
      <c r="P433" s="52" t="s">
        <v>2898</v>
      </c>
      <c r="Q433" s="39">
        <v>2</v>
      </c>
      <c r="R433" s="39" t="s">
        <v>766</v>
      </c>
      <c r="S433" s="39" t="s">
        <v>774</v>
      </c>
      <c r="T433" s="39">
        <v>16</v>
      </c>
      <c r="U433" s="39" t="s">
        <v>2404</v>
      </c>
      <c r="V433" s="39" t="s">
        <v>2404</v>
      </c>
      <c r="W433" s="39" t="s">
        <v>766</v>
      </c>
      <c r="X433" s="39">
        <v>3</v>
      </c>
      <c r="Y433" s="39" t="s">
        <v>766</v>
      </c>
    </row>
    <row r="434" spans="1:25" x14ac:dyDescent="0.2">
      <c r="A434" s="39" t="s">
        <v>2899</v>
      </c>
      <c r="B434" s="52" t="s">
        <v>1397</v>
      </c>
      <c r="C434" s="52" t="s">
        <v>589</v>
      </c>
      <c r="D434" s="52">
        <v>1</v>
      </c>
      <c r="E434" s="39" t="s">
        <v>828</v>
      </c>
      <c r="F434" s="39" t="s">
        <v>899</v>
      </c>
      <c r="G434" s="90" t="s">
        <v>766</v>
      </c>
      <c r="H434" s="90" t="s">
        <v>774</v>
      </c>
      <c r="I434" s="90" t="s">
        <v>814</v>
      </c>
      <c r="J434" s="39" t="s">
        <v>900</v>
      </c>
      <c r="K434" s="90">
        <v>1</v>
      </c>
      <c r="L434" s="90">
        <v>2</v>
      </c>
      <c r="M434" s="90">
        <v>4</v>
      </c>
      <c r="N434" s="90">
        <v>3</v>
      </c>
      <c r="O434" s="52" t="s">
        <v>2507</v>
      </c>
      <c r="P434" s="52" t="s">
        <v>2507</v>
      </c>
      <c r="Q434" s="39">
        <v>1</v>
      </c>
      <c r="R434" s="39">
        <v>2</v>
      </c>
      <c r="S434" s="39">
        <v>4</v>
      </c>
      <c r="T434" s="39">
        <v>3</v>
      </c>
      <c r="U434" s="39" t="s">
        <v>2508</v>
      </c>
      <c r="V434" s="39" t="s">
        <v>2508</v>
      </c>
      <c r="W434" s="39">
        <v>2</v>
      </c>
      <c r="X434" s="39">
        <v>3</v>
      </c>
      <c r="Y434" s="39">
        <v>5</v>
      </c>
    </row>
    <row r="435" spans="1:25" x14ac:dyDescent="0.2">
      <c r="A435" s="39" t="s">
        <v>2900</v>
      </c>
      <c r="B435" s="52" t="s">
        <v>1398</v>
      </c>
      <c r="C435" s="52" t="s">
        <v>589</v>
      </c>
      <c r="D435" s="52">
        <v>1</v>
      </c>
      <c r="E435" s="39" t="s">
        <v>828</v>
      </c>
      <c r="F435" s="39" t="s">
        <v>1399</v>
      </c>
      <c r="G435" s="90" t="s">
        <v>766</v>
      </c>
      <c r="H435" s="90" t="s">
        <v>767</v>
      </c>
      <c r="I435" s="90" t="s">
        <v>765</v>
      </c>
      <c r="J435" s="39" t="s">
        <v>958</v>
      </c>
      <c r="K435" s="90">
        <v>1</v>
      </c>
      <c r="L435" s="90">
        <v>3</v>
      </c>
      <c r="M435" s="90">
        <v>1</v>
      </c>
      <c r="N435" s="90">
        <v>3</v>
      </c>
      <c r="O435" s="52" t="s">
        <v>2510</v>
      </c>
      <c r="P435" s="52" t="s">
        <v>2510</v>
      </c>
      <c r="Q435" s="39">
        <v>1</v>
      </c>
      <c r="R435" s="39">
        <v>3</v>
      </c>
      <c r="S435" s="39">
        <v>1</v>
      </c>
      <c r="T435" s="39">
        <v>3</v>
      </c>
      <c r="U435" s="39" t="s">
        <v>2511</v>
      </c>
      <c r="V435" s="39" t="s">
        <v>2511</v>
      </c>
      <c r="W435" s="39">
        <v>2</v>
      </c>
      <c r="X435" s="39">
        <v>4</v>
      </c>
      <c r="Y435" s="39">
        <v>1</v>
      </c>
    </row>
    <row r="436" spans="1:25" x14ac:dyDescent="0.2">
      <c r="A436" s="39" t="s">
        <v>2901</v>
      </c>
      <c r="B436" s="52" t="s">
        <v>1400</v>
      </c>
      <c r="C436" s="52" t="s">
        <v>589</v>
      </c>
      <c r="D436" s="52">
        <v>4</v>
      </c>
      <c r="E436" s="39" t="s">
        <v>905</v>
      </c>
      <c r="F436" s="39" t="s">
        <v>906</v>
      </c>
      <c r="G436" s="90" t="s">
        <v>766</v>
      </c>
      <c r="H436" s="90" t="s">
        <v>767</v>
      </c>
      <c r="I436" s="90" t="s">
        <v>766</v>
      </c>
      <c r="J436" s="39" t="s">
        <v>907</v>
      </c>
      <c r="K436" s="90">
        <v>4</v>
      </c>
      <c r="L436" s="90">
        <v>4</v>
      </c>
      <c r="M436" s="90">
        <v>0</v>
      </c>
      <c r="N436" s="90">
        <v>4</v>
      </c>
      <c r="O436" s="52" t="s">
        <v>2513</v>
      </c>
      <c r="P436" s="52" t="s">
        <v>2513</v>
      </c>
      <c r="Q436" s="39">
        <v>4</v>
      </c>
      <c r="R436" s="39">
        <v>4</v>
      </c>
      <c r="S436" s="39">
        <v>0</v>
      </c>
      <c r="T436" s="39">
        <v>4</v>
      </c>
      <c r="U436" s="39" t="s">
        <v>2514</v>
      </c>
      <c r="V436" s="39" t="s">
        <v>2514</v>
      </c>
      <c r="W436" s="39">
        <v>2</v>
      </c>
      <c r="X436" s="39">
        <v>4</v>
      </c>
      <c r="Y436" s="39">
        <v>2</v>
      </c>
    </row>
    <row r="437" spans="1:25" x14ac:dyDescent="0.2">
      <c r="A437" s="39" t="s">
        <v>2902</v>
      </c>
      <c r="B437" s="52" t="s">
        <v>1401</v>
      </c>
      <c r="C437" s="52" t="s">
        <v>589</v>
      </c>
      <c r="D437" s="52">
        <v>1</v>
      </c>
      <c r="E437" s="39" t="s">
        <v>828</v>
      </c>
      <c r="F437" s="39" t="s">
        <v>1402</v>
      </c>
      <c r="G437" s="90" t="s">
        <v>766</v>
      </c>
      <c r="H437" s="90" t="s">
        <v>792</v>
      </c>
      <c r="I437" s="90" t="s">
        <v>765</v>
      </c>
      <c r="J437" s="39" t="s">
        <v>965</v>
      </c>
      <c r="K437" s="90">
        <v>1</v>
      </c>
      <c r="L437" s="90">
        <v>2</v>
      </c>
      <c r="M437" s="90">
        <v>1</v>
      </c>
      <c r="N437" s="90">
        <v>3</v>
      </c>
      <c r="O437" s="52" t="s">
        <v>2903</v>
      </c>
      <c r="P437" s="52" t="s">
        <v>2903</v>
      </c>
      <c r="Q437" s="39">
        <v>1</v>
      </c>
      <c r="R437" s="39">
        <v>2</v>
      </c>
      <c r="S437" s="39">
        <v>1</v>
      </c>
      <c r="T437" s="39">
        <v>3</v>
      </c>
      <c r="U437" s="39" t="s">
        <v>2561</v>
      </c>
      <c r="V437" s="39" t="s">
        <v>2561</v>
      </c>
      <c r="W437" s="39">
        <v>2</v>
      </c>
      <c r="X437" s="39">
        <v>6</v>
      </c>
      <c r="Y437" s="39">
        <v>1</v>
      </c>
    </row>
    <row r="438" spans="1:25" x14ac:dyDescent="0.2">
      <c r="A438" s="39" t="s">
        <v>2904</v>
      </c>
      <c r="B438" s="52" t="s">
        <v>1403</v>
      </c>
      <c r="C438" s="52" t="s">
        <v>589</v>
      </c>
      <c r="D438" s="52">
        <v>1</v>
      </c>
      <c r="E438" s="39" t="s">
        <v>828</v>
      </c>
      <c r="F438" s="39" t="s">
        <v>1404</v>
      </c>
      <c r="G438" s="90" t="s">
        <v>766</v>
      </c>
      <c r="H438" s="90" t="s">
        <v>792</v>
      </c>
      <c r="I438" s="90" t="s">
        <v>814</v>
      </c>
      <c r="J438" s="39" t="s">
        <v>1023</v>
      </c>
      <c r="K438" s="90">
        <v>1</v>
      </c>
      <c r="L438" s="90">
        <v>6</v>
      </c>
      <c r="M438" s="90">
        <v>1</v>
      </c>
      <c r="N438" s="90">
        <v>4</v>
      </c>
      <c r="O438" s="52" t="s">
        <v>2741</v>
      </c>
      <c r="P438" s="52" t="s">
        <v>2741</v>
      </c>
      <c r="Q438" s="39">
        <v>1</v>
      </c>
      <c r="R438" s="39">
        <v>6</v>
      </c>
      <c r="S438" s="39">
        <v>1</v>
      </c>
      <c r="T438" s="39">
        <v>4</v>
      </c>
      <c r="U438" s="39" t="s">
        <v>2566</v>
      </c>
      <c r="V438" s="39" t="s">
        <v>2566</v>
      </c>
      <c r="W438" s="39">
        <v>2</v>
      </c>
      <c r="X438" s="39">
        <v>6</v>
      </c>
      <c r="Y438" s="39">
        <v>5</v>
      </c>
    </row>
    <row r="439" spans="1:25" x14ac:dyDescent="0.2">
      <c r="A439" s="39" t="s">
        <v>2905</v>
      </c>
      <c r="B439" s="52" t="s">
        <v>1405</v>
      </c>
      <c r="C439" s="52" t="s">
        <v>589</v>
      </c>
      <c r="D439" s="52">
        <v>1</v>
      </c>
      <c r="E439" s="39" t="s">
        <v>828</v>
      </c>
      <c r="F439" s="39" t="s">
        <v>1406</v>
      </c>
      <c r="G439" s="90" t="s">
        <v>766</v>
      </c>
      <c r="H439" s="90" t="s">
        <v>792</v>
      </c>
      <c r="I439" s="90" t="s">
        <v>793</v>
      </c>
      <c r="J439" s="39" t="s">
        <v>1023</v>
      </c>
      <c r="K439" s="90">
        <v>1</v>
      </c>
      <c r="L439" s="90">
        <v>6</v>
      </c>
      <c r="M439" s="90">
        <v>1</v>
      </c>
      <c r="N439" s="90">
        <v>4</v>
      </c>
      <c r="O439" s="52" t="s">
        <v>2741</v>
      </c>
      <c r="P439" s="52" t="s">
        <v>2741</v>
      </c>
      <c r="Q439" s="39">
        <v>1</v>
      </c>
      <c r="R439" s="39">
        <v>6</v>
      </c>
      <c r="S439" s="39">
        <v>1</v>
      </c>
      <c r="T439" s="39">
        <v>4</v>
      </c>
      <c r="U439" s="39" t="s">
        <v>2406</v>
      </c>
      <c r="V439" s="39" t="s">
        <v>2406</v>
      </c>
      <c r="W439" s="39">
        <v>2</v>
      </c>
      <c r="X439" s="39">
        <v>6</v>
      </c>
      <c r="Y439" s="39">
        <v>8</v>
      </c>
    </row>
    <row r="440" spans="1:25" x14ac:dyDescent="0.2">
      <c r="A440" s="39" t="s">
        <v>2906</v>
      </c>
      <c r="B440" s="52" t="s">
        <v>1407</v>
      </c>
      <c r="C440" s="52" t="s">
        <v>589</v>
      </c>
      <c r="D440" s="52">
        <v>1</v>
      </c>
      <c r="E440" s="39" t="s">
        <v>828</v>
      </c>
      <c r="F440" s="39" t="s">
        <v>914</v>
      </c>
      <c r="G440" s="90" t="s">
        <v>766</v>
      </c>
      <c r="H440" s="90" t="s">
        <v>792</v>
      </c>
      <c r="I440" s="90" t="s">
        <v>793</v>
      </c>
      <c r="J440" s="39" t="s">
        <v>915</v>
      </c>
      <c r="K440" s="90">
        <v>1</v>
      </c>
      <c r="L440" s="90">
        <v>6</v>
      </c>
      <c r="M440" s="90">
        <v>0</v>
      </c>
      <c r="N440" s="90">
        <v>10</v>
      </c>
      <c r="O440" s="52" t="s">
        <v>2456</v>
      </c>
      <c r="P440" s="52" t="s">
        <v>2456</v>
      </c>
      <c r="Q440" s="39">
        <v>1</v>
      </c>
      <c r="R440" s="39">
        <v>6</v>
      </c>
      <c r="S440" s="39">
        <v>0</v>
      </c>
      <c r="T440" s="39">
        <v>10</v>
      </c>
      <c r="U440" s="39" t="s">
        <v>2406</v>
      </c>
      <c r="V440" s="39" t="s">
        <v>2406</v>
      </c>
      <c r="W440" s="39">
        <v>2</v>
      </c>
      <c r="X440" s="39" t="s">
        <v>792</v>
      </c>
      <c r="Y440" s="39" t="s">
        <v>793</v>
      </c>
    </row>
    <row r="441" spans="1:25" x14ac:dyDescent="0.2">
      <c r="A441" s="39" t="s">
        <v>2907</v>
      </c>
      <c r="B441" s="52" t="s">
        <v>1408</v>
      </c>
      <c r="C441" s="52" t="s">
        <v>589</v>
      </c>
      <c r="D441" s="52">
        <v>2</v>
      </c>
      <c r="E441" s="39" t="s">
        <v>763</v>
      </c>
      <c r="F441" s="39" t="s">
        <v>1409</v>
      </c>
      <c r="G441" s="90" t="s">
        <v>774</v>
      </c>
      <c r="H441" s="90" t="s">
        <v>766</v>
      </c>
      <c r="I441" s="90" t="s">
        <v>765</v>
      </c>
      <c r="J441" s="39" t="s">
        <v>919</v>
      </c>
      <c r="K441" s="90">
        <v>2</v>
      </c>
      <c r="L441" s="90">
        <v>1</v>
      </c>
      <c r="M441" s="90">
        <v>3</v>
      </c>
      <c r="N441" s="90">
        <v>12</v>
      </c>
      <c r="O441" s="52" t="s">
        <v>2524</v>
      </c>
      <c r="P441" s="52" t="s">
        <v>2524</v>
      </c>
      <c r="Q441" s="39">
        <v>2</v>
      </c>
      <c r="R441" s="39">
        <v>1</v>
      </c>
      <c r="S441" s="39">
        <v>3</v>
      </c>
      <c r="T441" s="39">
        <v>12</v>
      </c>
      <c r="U441" s="39" t="s">
        <v>2525</v>
      </c>
      <c r="V441" s="39" t="s">
        <v>2525</v>
      </c>
      <c r="W441" s="39">
        <v>3</v>
      </c>
      <c r="X441" s="39">
        <v>2</v>
      </c>
      <c r="Y441" s="39">
        <v>1</v>
      </c>
    </row>
    <row r="442" spans="1:25" x14ac:dyDescent="0.2">
      <c r="A442" s="39" t="s">
        <v>2908</v>
      </c>
      <c r="B442" s="52" t="s">
        <v>1410</v>
      </c>
      <c r="C442" s="52" t="s">
        <v>589</v>
      </c>
      <c r="D442" s="52">
        <v>2</v>
      </c>
      <c r="E442" s="39" t="s">
        <v>763</v>
      </c>
      <c r="F442" s="39" t="s">
        <v>1411</v>
      </c>
      <c r="G442" s="90" t="s">
        <v>774</v>
      </c>
      <c r="H442" s="90" t="s">
        <v>766</v>
      </c>
      <c r="I442" s="90" t="s">
        <v>765</v>
      </c>
      <c r="J442" s="39" t="s">
        <v>919</v>
      </c>
      <c r="K442" s="90">
        <v>2</v>
      </c>
      <c r="L442" s="90">
        <v>1</v>
      </c>
      <c r="M442" s="90">
        <v>3</v>
      </c>
      <c r="N442" s="90">
        <v>12</v>
      </c>
      <c r="O442" s="52" t="s">
        <v>2524</v>
      </c>
      <c r="P442" s="52" t="s">
        <v>2524</v>
      </c>
      <c r="Q442" s="39">
        <v>2</v>
      </c>
      <c r="R442" s="39">
        <v>1</v>
      </c>
      <c r="S442" s="39">
        <v>3</v>
      </c>
      <c r="T442" s="39">
        <v>12</v>
      </c>
      <c r="U442" s="39" t="s">
        <v>2525</v>
      </c>
      <c r="V442" s="39" t="s">
        <v>2525</v>
      </c>
      <c r="W442" s="39">
        <v>3</v>
      </c>
      <c r="X442" s="39">
        <v>2</v>
      </c>
      <c r="Y442" s="39">
        <v>1</v>
      </c>
    </row>
    <row r="443" spans="1:25" x14ac:dyDescent="0.2">
      <c r="A443" s="39" t="s">
        <v>2909</v>
      </c>
      <c r="B443" s="52" t="s">
        <v>1412</v>
      </c>
      <c r="C443" s="52" t="s">
        <v>589</v>
      </c>
      <c r="D443" s="52">
        <v>2</v>
      </c>
      <c r="E443" s="39" t="s">
        <v>763</v>
      </c>
      <c r="F443" s="39" t="s">
        <v>1251</v>
      </c>
      <c r="G443" s="90" t="s">
        <v>774</v>
      </c>
      <c r="H443" s="90" t="s">
        <v>785</v>
      </c>
      <c r="I443" s="90" t="s">
        <v>765</v>
      </c>
      <c r="J443" s="39" t="s">
        <v>825</v>
      </c>
      <c r="K443" s="90">
        <v>2</v>
      </c>
      <c r="L443" s="90">
        <v>1</v>
      </c>
      <c r="M443" s="90">
        <v>5</v>
      </c>
      <c r="N443" s="90">
        <v>11</v>
      </c>
      <c r="O443" s="52" t="s">
        <v>2910</v>
      </c>
      <c r="P443" s="52" t="s">
        <v>2910</v>
      </c>
      <c r="Q443" s="39">
        <v>2</v>
      </c>
      <c r="R443" s="39">
        <v>1</v>
      </c>
      <c r="S443" s="39">
        <v>5</v>
      </c>
      <c r="T443" s="39">
        <v>11</v>
      </c>
      <c r="U443" s="39" t="s">
        <v>2791</v>
      </c>
      <c r="V443" s="39" t="s">
        <v>2791</v>
      </c>
      <c r="W443" s="39">
        <v>3</v>
      </c>
      <c r="X443" s="39">
        <v>7</v>
      </c>
      <c r="Y443" s="39">
        <v>1</v>
      </c>
    </row>
    <row r="444" spans="1:25" x14ac:dyDescent="0.2">
      <c r="A444" s="39" t="s">
        <v>2911</v>
      </c>
      <c r="B444" s="52" t="s">
        <v>1413</v>
      </c>
      <c r="C444" s="52" t="s">
        <v>554</v>
      </c>
      <c r="D444" s="52">
        <v>1</v>
      </c>
      <c r="E444" s="39" t="s">
        <v>828</v>
      </c>
      <c r="F444" s="39" t="s">
        <v>781</v>
      </c>
      <c r="G444" s="90" t="s">
        <v>765</v>
      </c>
      <c r="H444" s="90" t="s">
        <v>766</v>
      </c>
      <c r="I444" s="90" t="s">
        <v>766</v>
      </c>
      <c r="J444" s="39" t="s">
        <v>782</v>
      </c>
      <c r="K444" s="90">
        <v>1</v>
      </c>
      <c r="L444" s="90" t="s">
        <v>792</v>
      </c>
      <c r="M444" s="90" t="s">
        <v>2465</v>
      </c>
      <c r="N444" s="90">
        <v>16</v>
      </c>
      <c r="O444" s="52" t="s">
        <v>2444</v>
      </c>
      <c r="P444" s="52" t="s">
        <v>2444</v>
      </c>
      <c r="Q444" s="39">
        <v>1</v>
      </c>
      <c r="R444" s="39" t="s">
        <v>792</v>
      </c>
      <c r="S444" s="39" t="s">
        <v>2465</v>
      </c>
      <c r="T444" s="39">
        <v>16</v>
      </c>
      <c r="U444" s="39" t="s">
        <v>2746</v>
      </c>
      <c r="V444" s="39" t="s">
        <v>2746</v>
      </c>
      <c r="W444" s="39">
        <v>1</v>
      </c>
      <c r="X444" s="39">
        <v>2</v>
      </c>
      <c r="Y444" s="39">
        <v>2</v>
      </c>
    </row>
    <row r="445" spans="1:25" x14ac:dyDescent="0.2">
      <c r="A445" s="39" t="s">
        <v>2912</v>
      </c>
      <c r="B445" s="52" t="s">
        <v>1414</v>
      </c>
      <c r="C445" s="52" t="s">
        <v>554</v>
      </c>
      <c r="D445" s="52">
        <v>1</v>
      </c>
      <c r="E445" s="39" t="s">
        <v>828</v>
      </c>
      <c r="F445" s="39" t="s">
        <v>1415</v>
      </c>
      <c r="G445" s="90" t="s">
        <v>765</v>
      </c>
      <c r="H445" s="90" t="s">
        <v>766</v>
      </c>
      <c r="I445" s="90" t="s">
        <v>766</v>
      </c>
      <c r="J445" s="39" t="s">
        <v>1416</v>
      </c>
      <c r="K445" s="90">
        <v>1</v>
      </c>
      <c r="L445" s="90" t="s">
        <v>792</v>
      </c>
      <c r="M445" s="90" t="s">
        <v>793</v>
      </c>
      <c r="N445" s="90">
        <v>16</v>
      </c>
      <c r="O445" s="52" t="s">
        <v>2462</v>
      </c>
      <c r="P445" s="52" t="s">
        <v>2462</v>
      </c>
      <c r="Q445" s="39">
        <v>1</v>
      </c>
      <c r="R445" s="39" t="s">
        <v>792</v>
      </c>
      <c r="S445" s="39" t="s">
        <v>793</v>
      </c>
      <c r="T445" s="39">
        <v>16</v>
      </c>
      <c r="U445" s="39" t="s">
        <v>2746</v>
      </c>
      <c r="V445" s="39" t="s">
        <v>2746</v>
      </c>
      <c r="W445" s="39">
        <v>1</v>
      </c>
      <c r="X445" s="39">
        <v>2</v>
      </c>
      <c r="Y445" s="39">
        <v>2</v>
      </c>
    </row>
    <row r="446" spans="1:25" x14ac:dyDescent="0.2">
      <c r="A446" s="39" t="s">
        <v>2913</v>
      </c>
      <c r="B446" s="52" t="s">
        <v>1417</v>
      </c>
      <c r="C446" s="52" t="s">
        <v>555</v>
      </c>
      <c r="D446" s="52">
        <v>5</v>
      </c>
      <c r="E446" s="39" t="s">
        <v>866</v>
      </c>
      <c r="F446" s="39" t="s">
        <v>764</v>
      </c>
      <c r="G446" s="90" t="s">
        <v>765</v>
      </c>
      <c r="H446" s="90" t="s">
        <v>766</v>
      </c>
      <c r="I446" s="90" t="s">
        <v>767</v>
      </c>
      <c r="J446" s="39" t="s">
        <v>768</v>
      </c>
      <c r="K446" s="90">
        <v>5</v>
      </c>
      <c r="L446" s="90" t="s">
        <v>765</v>
      </c>
      <c r="M446" s="90" t="s">
        <v>767</v>
      </c>
      <c r="N446" s="90">
        <v>5</v>
      </c>
      <c r="O446" s="52" t="s">
        <v>2914</v>
      </c>
      <c r="P446" s="52" t="s">
        <v>2914</v>
      </c>
      <c r="Q446" s="39">
        <v>5</v>
      </c>
      <c r="R446" s="39" t="s">
        <v>765</v>
      </c>
      <c r="S446" s="39" t="s">
        <v>767</v>
      </c>
      <c r="T446" s="39">
        <v>5</v>
      </c>
      <c r="U446" s="39" t="s">
        <v>2392</v>
      </c>
      <c r="V446" s="39" t="s">
        <v>2392</v>
      </c>
      <c r="W446" s="39">
        <v>1</v>
      </c>
      <c r="X446" s="39">
        <v>2</v>
      </c>
      <c r="Y446" s="39">
        <v>4</v>
      </c>
    </row>
    <row r="447" spans="1:25" x14ac:dyDescent="0.2">
      <c r="A447" s="39" t="s">
        <v>2915</v>
      </c>
      <c r="B447" s="52" t="s">
        <v>1418</v>
      </c>
      <c r="C447" s="52" t="s">
        <v>555</v>
      </c>
      <c r="D447" s="52">
        <v>5</v>
      </c>
      <c r="E447" s="39" t="s">
        <v>866</v>
      </c>
      <c r="F447" s="39" t="s">
        <v>770</v>
      </c>
      <c r="G447" s="90" t="s">
        <v>765</v>
      </c>
      <c r="H447" s="90" t="s">
        <v>766</v>
      </c>
      <c r="I447" s="90" t="s">
        <v>767</v>
      </c>
      <c r="J447" s="39" t="s">
        <v>771</v>
      </c>
      <c r="K447" s="90">
        <v>5</v>
      </c>
      <c r="L447" s="90" t="s">
        <v>765</v>
      </c>
      <c r="M447" s="90" t="s">
        <v>2916</v>
      </c>
      <c r="N447" s="90">
        <v>10</v>
      </c>
      <c r="O447" s="52" t="s">
        <v>2917</v>
      </c>
      <c r="P447" s="52" t="s">
        <v>2917</v>
      </c>
      <c r="Q447" s="39">
        <v>5</v>
      </c>
      <c r="R447" s="39" t="s">
        <v>765</v>
      </c>
      <c r="S447" s="39" t="s">
        <v>2916</v>
      </c>
      <c r="T447" s="39">
        <v>10</v>
      </c>
      <c r="U447" s="39" t="s">
        <v>2392</v>
      </c>
      <c r="V447" s="39" t="s">
        <v>2392</v>
      </c>
      <c r="W447" s="39">
        <v>1</v>
      </c>
      <c r="X447" s="39">
        <v>2</v>
      </c>
      <c r="Y447" s="39">
        <v>4</v>
      </c>
    </row>
    <row r="448" spans="1:25" x14ac:dyDescent="0.2">
      <c r="A448" s="39" t="s">
        <v>2918</v>
      </c>
      <c r="B448" s="52" t="s">
        <v>1419</v>
      </c>
      <c r="C448" s="52" t="s">
        <v>555</v>
      </c>
      <c r="D448" s="52">
        <v>5</v>
      </c>
      <c r="E448" s="39" t="s">
        <v>866</v>
      </c>
      <c r="F448" s="39" t="s">
        <v>788</v>
      </c>
      <c r="G448" s="90" t="s">
        <v>765</v>
      </c>
      <c r="H448" s="90" t="s">
        <v>774</v>
      </c>
      <c r="I448" s="90" t="s">
        <v>767</v>
      </c>
      <c r="J448" s="39" t="s">
        <v>789</v>
      </c>
      <c r="K448" s="90">
        <v>5</v>
      </c>
      <c r="L448" s="90">
        <v>2</v>
      </c>
      <c r="M448" s="90">
        <v>6</v>
      </c>
      <c r="N448" s="90">
        <v>16</v>
      </c>
      <c r="O448" s="52" t="s">
        <v>2919</v>
      </c>
      <c r="P448" s="52" t="s">
        <v>2919</v>
      </c>
      <c r="Q448" s="39">
        <v>5</v>
      </c>
      <c r="R448" s="39">
        <v>2</v>
      </c>
      <c r="S448" s="39">
        <v>6</v>
      </c>
      <c r="T448" s="39">
        <v>16</v>
      </c>
      <c r="U448" s="39" t="s">
        <v>2480</v>
      </c>
      <c r="V448" s="39" t="s">
        <v>2480</v>
      </c>
      <c r="W448" s="39">
        <v>1</v>
      </c>
      <c r="X448" s="39">
        <v>3</v>
      </c>
      <c r="Y448" s="39">
        <v>4</v>
      </c>
    </row>
    <row r="449" spans="1:25" x14ac:dyDescent="0.2">
      <c r="A449" s="39" t="s">
        <v>2920</v>
      </c>
      <c r="B449" s="52" t="s">
        <v>1420</v>
      </c>
      <c r="C449" s="52" t="s">
        <v>555</v>
      </c>
      <c r="D449" s="52">
        <v>5</v>
      </c>
      <c r="E449" s="39" t="s">
        <v>866</v>
      </c>
      <c r="F449" s="39" t="s">
        <v>784</v>
      </c>
      <c r="G449" s="90" t="s">
        <v>765</v>
      </c>
      <c r="H449" s="90" t="s">
        <v>785</v>
      </c>
      <c r="I449" s="90" t="s">
        <v>766</v>
      </c>
      <c r="J449" s="39" t="s">
        <v>786</v>
      </c>
      <c r="K449" s="90">
        <v>5</v>
      </c>
      <c r="L449" s="90" t="s">
        <v>766</v>
      </c>
      <c r="M449" s="90" t="s">
        <v>765</v>
      </c>
      <c r="N449" s="90">
        <v>16</v>
      </c>
      <c r="O449" s="52" t="s">
        <v>2921</v>
      </c>
      <c r="P449" s="52" t="s">
        <v>2921</v>
      </c>
      <c r="Q449" s="39">
        <v>5</v>
      </c>
      <c r="R449" s="39" t="s">
        <v>766</v>
      </c>
      <c r="S449" s="39" t="s">
        <v>765</v>
      </c>
      <c r="T449" s="39">
        <v>16</v>
      </c>
      <c r="U449" s="39" t="s">
        <v>2402</v>
      </c>
      <c r="V449" s="39" t="s">
        <v>2402</v>
      </c>
      <c r="W449" s="39">
        <v>1</v>
      </c>
      <c r="X449" s="39">
        <v>7</v>
      </c>
      <c r="Y449" s="39">
        <v>2</v>
      </c>
    </row>
    <row r="450" spans="1:25" x14ac:dyDescent="0.2">
      <c r="A450" s="39" t="s">
        <v>2922</v>
      </c>
      <c r="B450" s="52" t="s">
        <v>1421</v>
      </c>
      <c r="C450" s="52" t="s">
        <v>555</v>
      </c>
      <c r="D450" s="52">
        <v>5</v>
      </c>
      <c r="E450" s="39" t="s">
        <v>866</v>
      </c>
      <c r="F450" s="39" t="s">
        <v>1422</v>
      </c>
      <c r="G450" s="90" t="s">
        <v>774</v>
      </c>
      <c r="H450" s="90" t="s">
        <v>767</v>
      </c>
      <c r="I450" s="90" t="s">
        <v>774</v>
      </c>
      <c r="J450" s="39" t="s">
        <v>941</v>
      </c>
      <c r="K450" s="90">
        <v>5</v>
      </c>
      <c r="L450" s="90" t="s">
        <v>774</v>
      </c>
      <c r="M450" s="90" t="s">
        <v>774</v>
      </c>
      <c r="N450" s="90">
        <v>16</v>
      </c>
      <c r="O450" s="52" t="s">
        <v>2923</v>
      </c>
      <c r="P450" s="52" t="s">
        <v>2923</v>
      </c>
      <c r="Q450" s="39">
        <v>5</v>
      </c>
      <c r="R450" s="39" t="s">
        <v>774</v>
      </c>
      <c r="S450" s="39" t="s">
        <v>774</v>
      </c>
      <c r="T450" s="39">
        <v>16</v>
      </c>
      <c r="U450" s="39" t="s">
        <v>2924</v>
      </c>
      <c r="V450" s="39" t="s">
        <v>2924</v>
      </c>
      <c r="W450" s="39">
        <v>3</v>
      </c>
      <c r="X450" s="39">
        <v>4</v>
      </c>
      <c r="Y450" s="39">
        <v>3</v>
      </c>
    </row>
    <row r="451" spans="1:25" x14ac:dyDescent="0.2">
      <c r="A451" s="39" t="s">
        <v>2925</v>
      </c>
      <c r="B451" s="52" t="s">
        <v>1423</v>
      </c>
      <c r="C451" s="52" t="s">
        <v>555</v>
      </c>
      <c r="D451" s="52">
        <v>5</v>
      </c>
      <c r="E451" s="39" t="s">
        <v>866</v>
      </c>
      <c r="F451" s="39" t="s">
        <v>781</v>
      </c>
      <c r="G451" s="90" t="s">
        <v>774</v>
      </c>
      <c r="H451" s="90" t="s">
        <v>767</v>
      </c>
      <c r="I451" s="90" t="s">
        <v>774</v>
      </c>
      <c r="J451" s="39" t="s">
        <v>782</v>
      </c>
      <c r="K451" s="90">
        <v>5</v>
      </c>
      <c r="L451" s="90">
        <v>2</v>
      </c>
      <c r="M451" s="90">
        <v>4</v>
      </c>
      <c r="N451" s="90">
        <v>16</v>
      </c>
      <c r="O451" s="52" t="s">
        <v>2926</v>
      </c>
      <c r="P451" s="52" t="s">
        <v>2926</v>
      </c>
      <c r="Q451" s="39">
        <v>5</v>
      </c>
      <c r="R451" s="39">
        <v>2</v>
      </c>
      <c r="S451" s="39">
        <v>4</v>
      </c>
      <c r="T451" s="39">
        <v>16</v>
      </c>
      <c r="U451" s="39" t="s">
        <v>2924</v>
      </c>
      <c r="V451" s="39" t="s">
        <v>2924</v>
      </c>
      <c r="W451" s="39">
        <v>3</v>
      </c>
      <c r="X451" s="39">
        <v>4</v>
      </c>
      <c r="Y451" s="39">
        <v>3</v>
      </c>
    </row>
    <row r="452" spans="1:25" x14ac:dyDescent="0.2">
      <c r="A452" s="39" t="s">
        <v>2927</v>
      </c>
      <c r="B452" s="52" t="s">
        <v>1424</v>
      </c>
      <c r="C452" s="52" t="s">
        <v>556</v>
      </c>
      <c r="D452" s="52">
        <v>1</v>
      </c>
      <c r="E452" s="39" t="s">
        <v>828</v>
      </c>
      <c r="F452" s="39" t="s">
        <v>764</v>
      </c>
      <c r="G452" s="90" t="s">
        <v>765</v>
      </c>
      <c r="H452" s="90" t="s">
        <v>766</v>
      </c>
      <c r="I452" s="90" t="s">
        <v>767</v>
      </c>
      <c r="J452" s="39" t="s">
        <v>768</v>
      </c>
      <c r="K452" s="90">
        <v>1</v>
      </c>
      <c r="L452" s="90">
        <v>5</v>
      </c>
      <c r="M452" s="90">
        <v>0</v>
      </c>
      <c r="N452" s="90">
        <v>5</v>
      </c>
      <c r="O452" s="52" t="s">
        <v>2454</v>
      </c>
      <c r="P452" s="52" t="s">
        <v>2454</v>
      </c>
      <c r="Q452" s="39">
        <v>1</v>
      </c>
      <c r="R452" s="39">
        <v>5</v>
      </c>
      <c r="S452" s="39">
        <v>0</v>
      </c>
      <c r="T452" s="39">
        <v>5</v>
      </c>
      <c r="U452" s="39" t="s">
        <v>2392</v>
      </c>
      <c r="V452" s="39" t="s">
        <v>2392</v>
      </c>
      <c r="W452" s="39">
        <v>1</v>
      </c>
      <c r="X452" s="39">
        <v>2</v>
      </c>
      <c r="Y452" s="39">
        <v>4</v>
      </c>
    </row>
    <row r="453" spans="1:25" x14ac:dyDescent="0.2">
      <c r="A453" s="39" t="s">
        <v>2928</v>
      </c>
      <c r="B453" s="52" t="s">
        <v>1425</v>
      </c>
      <c r="C453" s="52" t="s">
        <v>556</v>
      </c>
      <c r="D453" s="52">
        <v>1</v>
      </c>
      <c r="E453" s="39" t="s">
        <v>828</v>
      </c>
      <c r="F453" s="39" t="s">
        <v>770</v>
      </c>
      <c r="G453" s="90" t="s">
        <v>765</v>
      </c>
      <c r="H453" s="90" t="s">
        <v>766</v>
      </c>
      <c r="I453" s="90" t="s">
        <v>767</v>
      </c>
      <c r="J453" s="39" t="s">
        <v>771</v>
      </c>
      <c r="K453" s="90">
        <v>1</v>
      </c>
      <c r="L453" s="90">
        <v>6</v>
      </c>
      <c r="M453" s="90">
        <v>0</v>
      </c>
      <c r="N453" s="90">
        <v>10</v>
      </c>
      <c r="O453" s="52" t="s">
        <v>2456</v>
      </c>
      <c r="P453" s="52" t="s">
        <v>2456</v>
      </c>
      <c r="Q453" s="39">
        <v>1</v>
      </c>
      <c r="R453" s="39">
        <v>6</v>
      </c>
      <c r="S453" s="39">
        <v>0</v>
      </c>
      <c r="T453" s="39">
        <v>10</v>
      </c>
      <c r="U453" s="39" t="s">
        <v>2392</v>
      </c>
      <c r="V453" s="39" t="s">
        <v>2392</v>
      </c>
      <c r="W453" s="39">
        <v>1</v>
      </c>
      <c r="X453" s="39">
        <v>2</v>
      </c>
      <c r="Y453" s="39">
        <v>4</v>
      </c>
    </row>
    <row r="454" spans="1:25" x14ac:dyDescent="0.2">
      <c r="A454" s="39" t="s">
        <v>2929</v>
      </c>
      <c r="B454" s="52" t="s">
        <v>1426</v>
      </c>
      <c r="C454" s="52" t="s">
        <v>556</v>
      </c>
      <c r="D454" s="52">
        <v>1</v>
      </c>
      <c r="E454" s="39" t="s">
        <v>828</v>
      </c>
      <c r="F454" s="39" t="s">
        <v>1427</v>
      </c>
      <c r="G454" s="90" t="s">
        <v>765</v>
      </c>
      <c r="H454" s="90" t="s">
        <v>766</v>
      </c>
      <c r="I454" s="90" t="s">
        <v>767</v>
      </c>
      <c r="J454" s="39" t="s">
        <v>1428</v>
      </c>
      <c r="K454" s="90">
        <v>1</v>
      </c>
      <c r="L454" s="90">
        <v>6</v>
      </c>
      <c r="M454" s="90">
        <v>0</v>
      </c>
      <c r="N454" s="90">
        <v>10</v>
      </c>
      <c r="O454" s="52" t="s">
        <v>2456</v>
      </c>
      <c r="P454" s="52" t="s">
        <v>2456</v>
      </c>
      <c r="Q454" s="39">
        <v>1</v>
      </c>
      <c r="R454" s="39">
        <v>6</v>
      </c>
      <c r="S454" s="39">
        <v>0</v>
      </c>
      <c r="T454" s="39">
        <v>10</v>
      </c>
      <c r="U454" s="39" t="s">
        <v>2392</v>
      </c>
      <c r="V454" s="39" t="s">
        <v>2392</v>
      </c>
      <c r="W454" s="39">
        <v>1</v>
      </c>
      <c r="X454" s="39">
        <v>2</v>
      </c>
      <c r="Y454" s="39">
        <v>4</v>
      </c>
    </row>
    <row r="455" spans="1:25" x14ac:dyDescent="0.2">
      <c r="A455" s="39" t="s">
        <v>2930</v>
      </c>
      <c r="B455" s="52" t="s">
        <v>1429</v>
      </c>
      <c r="C455" s="52" t="s">
        <v>556</v>
      </c>
      <c r="D455" s="52">
        <v>1</v>
      </c>
      <c r="E455" s="39" t="s">
        <v>828</v>
      </c>
      <c r="F455" s="39" t="s">
        <v>781</v>
      </c>
      <c r="G455" s="90" t="s">
        <v>765</v>
      </c>
      <c r="H455" s="90" t="s">
        <v>766</v>
      </c>
      <c r="I455" s="90" t="s">
        <v>767</v>
      </c>
      <c r="J455" s="39" t="s">
        <v>782</v>
      </c>
      <c r="K455" s="90">
        <v>1</v>
      </c>
      <c r="L455" s="90">
        <v>6</v>
      </c>
      <c r="M455" s="90">
        <v>0</v>
      </c>
      <c r="N455" s="90">
        <v>16</v>
      </c>
      <c r="O455" s="52" t="s">
        <v>2444</v>
      </c>
      <c r="P455" s="52" t="s">
        <v>2444</v>
      </c>
      <c r="Q455" s="39">
        <v>1</v>
      </c>
      <c r="R455" s="39">
        <v>6</v>
      </c>
      <c r="S455" s="39">
        <v>0</v>
      </c>
      <c r="T455" s="39">
        <v>16</v>
      </c>
      <c r="U455" s="39" t="s">
        <v>2392</v>
      </c>
      <c r="V455" s="39" t="s">
        <v>2392</v>
      </c>
      <c r="W455" s="39">
        <v>1</v>
      </c>
      <c r="X455" s="39">
        <v>2</v>
      </c>
      <c r="Y455" s="39">
        <v>4</v>
      </c>
    </row>
    <row r="456" spans="1:25" x14ac:dyDescent="0.2">
      <c r="A456" s="39" t="s">
        <v>2931</v>
      </c>
      <c r="B456" s="52" t="s">
        <v>1430</v>
      </c>
      <c r="C456" s="52" t="s">
        <v>556</v>
      </c>
      <c r="D456" s="52">
        <v>1</v>
      </c>
      <c r="E456" s="39" t="s">
        <v>828</v>
      </c>
      <c r="F456" s="39" t="s">
        <v>788</v>
      </c>
      <c r="G456" s="90" t="s">
        <v>765</v>
      </c>
      <c r="H456" s="90" t="s">
        <v>774</v>
      </c>
      <c r="I456" s="90" t="s">
        <v>767</v>
      </c>
      <c r="J456" s="39" t="s">
        <v>789</v>
      </c>
      <c r="K456" s="90">
        <v>1</v>
      </c>
      <c r="L456" s="90" t="s">
        <v>792</v>
      </c>
      <c r="M456" s="90" t="s">
        <v>2465</v>
      </c>
      <c r="N456" s="90">
        <v>16</v>
      </c>
      <c r="O456" s="52" t="s">
        <v>2444</v>
      </c>
      <c r="P456" s="52" t="s">
        <v>2444</v>
      </c>
      <c r="Q456" s="39">
        <v>1</v>
      </c>
      <c r="R456" s="39" t="s">
        <v>792</v>
      </c>
      <c r="S456" s="39" t="s">
        <v>2465</v>
      </c>
      <c r="T456" s="39">
        <v>16</v>
      </c>
      <c r="U456" s="39" t="s">
        <v>2480</v>
      </c>
      <c r="V456" s="39" t="s">
        <v>2480</v>
      </c>
      <c r="W456" s="39">
        <v>1</v>
      </c>
      <c r="X456" s="39">
        <v>3</v>
      </c>
      <c r="Y456" s="39">
        <v>4</v>
      </c>
    </row>
    <row r="457" spans="1:25" x14ac:dyDescent="0.2">
      <c r="A457" s="39" t="s">
        <v>2932</v>
      </c>
      <c r="B457" s="52" t="s">
        <v>1431</v>
      </c>
      <c r="C457" s="52" t="s">
        <v>556</v>
      </c>
      <c r="D457" s="52">
        <v>1</v>
      </c>
      <c r="E457" s="39" t="s">
        <v>828</v>
      </c>
      <c r="F457" s="39" t="s">
        <v>784</v>
      </c>
      <c r="G457" s="90" t="s">
        <v>765</v>
      </c>
      <c r="H457" s="90" t="s">
        <v>785</v>
      </c>
      <c r="I457" s="90" t="s">
        <v>766</v>
      </c>
      <c r="J457" s="39" t="s">
        <v>786</v>
      </c>
      <c r="K457" s="90">
        <v>1</v>
      </c>
      <c r="L457" s="90" t="s">
        <v>767</v>
      </c>
      <c r="M457" s="90" t="s">
        <v>766</v>
      </c>
      <c r="N457" s="90">
        <v>16</v>
      </c>
      <c r="O457" s="52" t="s">
        <v>2933</v>
      </c>
      <c r="P457" s="52" t="s">
        <v>2933</v>
      </c>
      <c r="Q457" s="39">
        <v>1</v>
      </c>
      <c r="R457" s="39" t="s">
        <v>767</v>
      </c>
      <c r="S457" s="39" t="s">
        <v>766</v>
      </c>
      <c r="T457" s="39">
        <v>16</v>
      </c>
      <c r="U457" s="39" t="s">
        <v>2402</v>
      </c>
      <c r="V457" s="39" t="s">
        <v>2402</v>
      </c>
      <c r="W457" s="39">
        <v>1</v>
      </c>
      <c r="X457" s="39">
        <v>7</v>
      </c>
      <c r="Y457" s="39">
        <v>2</v>
      </c>
    </row>
    <row r="458" spans="1:25" x14ac:dyDescent="0.2">
      <c r="A458" s="39" t="s">
        <v>2934</v>
      </c>
      <c r="B458" s="52" t="s">
        <v>1432</v>
      </c>
      <c r="C458" s="52" t="s">
        <v>556</v>
      </c>
      <c r="D458" s="52">
        <v>1</v>
      </c>
      <c r="E458" s="39" t="s">
        <v>828</v>
      </c>
      <c r="F458" s="39" t="s">
        <v>791</v>
      </c>
      <c r="G458" s="90" t="s">
        <v>766</v>
      </c>
      <c r="H458" s="90" t="s">
        <v>792</v>
      </c>
      <c r="I458" s="90" t="s">
        <v>793</v>
      </c>
      <c r="J458" s="39" t="s">
        <v>794</v>
      </c>
      <c r="K458" s="90">
        <v>1</v>
      </c>
      <c r="L458" s="90" t="s">
        <v>792</v>
      </c>
      <c r="M458" s="90" t="s">
        <v>765</v>
      </c>
      <c r="N458" s="90" t="s">
        <v>2527</v>
      </c>
      <c r="O458" s="52" t="s">
        <v>2522</v>
      </c>
      <c r="P458" s="52" t="s">
        <v>2522</v>
      </c>
      <c r="Q458" s="39">
        <v>1</v>
      </c>
      <c r="R458" s="39" t="s">
        <v>792</v>
      </c>
      <c r="S458" s="39" t="s">
        <v>765</v>
      </c>
      <c r="T458" s="39" t="s">
        <v>2527</v>
      </c>
      <c r="U458" s="39" t="s">
        <v>2406</v>
      </c>
      <c r="V458" s="39" t="s">
        <v>2406</v>
      </c>
      <c r="W458" s="39" t="s">
        <v>766</v>
      </c>
      <c r="X458" s="39" t="s">
        <v>792</v>
      </c>
      <c r="Y458" s="39" t="s">
        <v>793</v>
      </c>
    </row>
    <row r="459" spans="1:25" x14ac:dyDescent="0.2">
      <c r="A459" s="39" t="s">
        <v>2935</v>
      </c>
      <c r="B459" s="52" t="s">
        <v>1433</v>
      </c>
      <c r="C459" s="52" t="s">
        <v>557</v>
      </c>
      <c r="D459" s="52">
        <v>1</v>
      </c>
      <c r="E459" s="39" t="s">
        <v>828</v>
      </c>
      <c r="F459" s="39" t="s">
        <v>781</v>
      </c>
      <c r="G459" s="90" t="s">
        <v>765</v>
      </c>
      <c r="H459" s="90" t="s">
        <v>785</v>
      </c>
      <c r="I459" s="90" t="s">
        <v>774</v>
      </c>
      <c r="J459" s="39" t="s">
        <v>782</v>
      </c>
      <c r="K459" s="90">
        <v>1</v>
      </c>
      <c r="L459" s="90" t="s">
        <v>792</v>
      </c>
      <c r="M459" s="90" t="s">
        <v>2465</v>
      </c>
      <c r="N459" s="90">
        <v>16</v>
      </c>
      <c r="O459" s="52" t="s">
        <v>2444</v>
      </c>
      <c r="P459" s="52" t="s">
        <v>2444</v>
      </c>
      <c r="Q459" s="39">
        <v>1</v>
      </c>
      <c r="R459" s="39" t="s">
        <v>792</v>
      </c>
      <c r="S459" s="39" t="s">
        <v>2465</v>
      </c>
      <c r="T459" s="39">
        <v>16</v>
      </c>
      <c r="U459" s="39" t="s">
        <v>2463</v>
      </c>
      <c r="V459" s="39" t="s">
        <v>2463</v>
      </c>
      <c r="W459" s="39">
        <v>1</v>
      </c>
      <c r="X459" s="39">
        <v>7</v>
      </c>
      <c r="Y459" s="39" t="s">
        <v>774</v>
      </c>
    </row>
    <row r="460" spans="1:25" x14ac:dyDescent="0.2">
      <c r="A460" s="39" t="s">
        <v>2936</v>
      </c>
      <c r="B460" s="52" t="s">
        <v>1434</v>
      </c>
      <c r="C460" s="52" t="s">
        <v>557</v>
      </c>
      <c r="D460" s="52">
        <v>1</v>
      </c>
      <c r="E460" s="39" t="s">
        <v>828</v>
      </c>
      <c r="F460" s="39" t="s">
        <v>1435</v>
      </c>
      <c r="G460" s="90" t="s">
        <v>765</v>
      </c>
      <c r="H460" s="90" t="s">
        <v>785</v>
      </c>
      <c r="I460" s="90" t="s">
        <v>774</v>
      </c>
      <c r="J460" s="39" t="s">
        <v>1436</v>
      </c>
      <c r="K460" s="90">
        <v>1</v>
      </c>
      <c r="L460" s="90" t="s">
        <v>792</v>
      </c>
      <c r="M460" s="90" t="s">
        <v>793</v>
      </c>
      <c r="N460" s="90">
        <v>16</v>
      </c>
      <c r="O460" s="52" t="s">
        <v>2462</v>
      </c>
      <c r="P460" s="52" t="s">
        <v>2462</v>
      </c>
      <c r="Q460" s="39">
        <v>1</v>
      </c>
      <c r="R460" s="39" t="s">
        <v>792</v>
      </c>
      <c r="S460" s="39" t="s">
        <v>793</v>
      </c>
      <c r="T460" s="39">
        <v>16</v>
      </c>
      <c r="U460" s="39" t="s">
        <v>2463</v>
      </c>
      <c r="V460" s="39" t="s">
        <v>2463</v>
      </c>
      <c r="W460" s="39">
        <v>1</v>
      </c>
      <c r="X460" s="39">
        <v>7</v>
      </c>
      <c r="Y460" s="39">
        <v>3</v>
      </c>
    </row>
    <row r="461" spans="1:25" x14ac:dyDescent="0.2">
      <c r="A461" s="39" t="s">
        <v>2937</v>
      </c>
      <c r="B461" s="52" t="s">
        <v>1437</v>
      </c>
      <c r="C461" s="52" t="s">
        <v>558</v>
      </c>
      <c r="D461" s="52">
        <v>1</v>
      </c>
      <c r="E461" s="39" t="s">
        <v>828</v>
      </c>
      <c r="F461" s="39" t="s">
        <v>764</v>
      </c>
      <c r="G461" s="90" t="s">
        <v>765</v>
      </c>
      <c r="H461" s="90" t="s">
        <v>766</v>
      </c>
      <c r="I461" s="90" t="s">
        <v>767</v>
      </c>
      <c r="J461" s="39" t="s">
        <v>768</v>
      </c>
      <c r="K461" s="90">
        <v>1</v>
      </c>
      <c r="L461" s="90">
        <v>5</v>
      </c>
      <c r="M461" s="90">
        <v>0</v>
      </c>
      <c r="N461" s="90">
        <v>5</v>
      </c>
      <c r="O461" s="52" t="s">
        <v>2454</v>
      </c>
      <c r="P461" s="52" t="s">
        <v>2454</v>
      </c>
      <c r="Q461" s="39">
        <v>1</v>
      </c>
      <c r="R461" s="39">
        <v>5</v>
      </c>
      <c r="S461" s="39">
        <v>0</v>
      </c>
      <c r="T461" s="39">
        <v>5</v>
      </c>
      <c r="U461" s="39" t="s">
        <v>2392</v>
      </c>
      <c r="V461" s="39" t="s">
        <v>2392</v>
      </c>
      <c r="W461" s="39">
        <v>1</v>
      </c>
      <c r="X461" s="39">
        <v>2</v>
      </c>
      <c r="Y461" s="39">
        <v>4</v>
      </c>
    </row>
    <row r="462" spans="1:25" x14ac:dyDescent="0.2">
      <c r="A462" s="39" t="s">
        <v>2938</v>
      </c>
      <c r="B462" s="52" t="s">
        <v>1438</v>
      </c>
      <c r="C462" s="52" t="s">
        <v>558</v>
      </c>
      <c r="D462" s="52">
        <v>1</v>
      </c>
      <c r="E462" s="39" t="s">
        <v>828</v>
      </c>
      <c r="F462" s="39" t="s">
        <v>770</v>
      </c>
      <c r="G462" s="90" t="s">
        <v>765</v>
      </c>
      <c r="H462" s="90" t="s">
        <v>766</v>
      </c>
      <c r="I462" s="90" t="s">
        <v>767</v>
      </c>
      <c r="J462" s="39" t="s">
        <v>771</v>
      </c>
      <c r="K462" s="90">
        <v>1</v>
      </c>
      <c r="L462" s="90">
        <v>6</v>
      </c>
      <c r="M462" s="90">
        <v>0</v>
      </c>
      <c r="N462" s="90">
        <v>10</v>
      </c>
      <c r="O462" s="52" t="s">
        <v>2456</v>
      </c>
      <c r="P462" s="52" t="s">
        <v>2456</v>
      </c>
      <c r="Q462" s="39">
        <v>1</v>
      </c>
      <c r="R462" s="39">
        <v>6</v>
      </c>
      <c r="S462" s="39">
        <v>0</v>
      </c>
      <c r="T462" s="39">
        <v>10</v>
      </c>
      <c r="U462" s="39" t="s">
        <v>2392</v>
      </c>
      <c r="V462" s="39" t="s">
        <v>2392</v>
      </c>
      <c r="W462" s="39">
        <v>1</v>
      </c>
      <c r="X462" s="39">
        <v>2</v>
      </c>
      <c r="Y462" s="39">
        <v>4</v>
      </c>
    </row>
    <row r="463" spans="1:25" x14ac:dyDescent="0.2">
      <c r="A463" s="39" t="s">
        <v>2939</v>
      </c>
      <c r="B463" s="52" t="s">
        <v>1439</v>
      </c>
      <c r="C463" s="52" t="s">
        <v>558</v>
      </c>
      <c r="D463" s="52">
        <v>1</v>
      </c>
      <c r="E463" s="39" t="s">
        <v>828</v>
      </c>
      <c r="F463" s="39" t="s">
        <v>781</v>
      </c>
      <c r="G463" s="90" t="s">
        <v>765</v>
      </c>
      <c r="H463" s="90" t="s">
        <v>766</v>
      </c>
      <c r="I463" s="90" t="s">
        <v>767</v>
      </c>
      <c r="J463" s="39" t="s">
        <v>782</v>
      </c>
      <c r="K463" s="90">
        <v>1</v>
      </c>
      <c r="L463" s="90">
        <v>6</v>
      </c>
      <c r="M463" s="90">
        <v>0</v>
      </c>
      <c r="N463" s="90">
        <v>16</v>
      </c>
      <c r="O463" s="52" t="s">
        <v>2444</v>
      </c>
      <c r="P463" s="52" t="s">
        <v>2444</v>
      </c>
      <c r="Q463" s="39">
        <v>1</v>
      </c>
      <c r="R463" s="39">
        <v>6</v>
      </c>
      <c r="S463" s="39">
        <v>0</v>
      </c>
      <c r="T463" s="39">
        <v>16</v>
      </c>
      <c r="U463" s="39" t="s">
        <v>2392</v>
      </c>
      <c r="V463" s="39" t="s">
        <v>2392</v>
      </c>
      <c r="W463" s="39">
        <v>1</v>
      </c>
      <c r="X463" s="39">
        <v>2</v>
      </c>
      <c r="Y463" s="39">
        <v>4</v>
      </c>
    </row>
    <row r="464" spans="1:25" x14ac:dyDescent="0.2">
      <c r="A464" s="39" t="s">
        <v>2940</v>
      </c>
      <c r="B464" s="52" t="s">
        <v>1440</v>
      </c>
      <c r="C464" s="52" t="s">
        <v>558</v>
      </c>
      <c r="D464" s="52">
        <v>1</v>
      </c>
      <c r="E464" s="39" t="s">
        <v>828</v>
      </c>
      <c r="F464" s="39" t="s">
        <v>1441</v>
      </c>
      <c r="G464" s="90" t="s">
        <v>765</v>
      </c>
      <c r="H464" s="90" t="s">
        <v>766</v>
      </c>
      <c r="I464" s="90" t="s">
        <v>767</v>
      </c>
      <c r="J464" s="39" t="s">
        <v>1442</v>
      </c>
      <c r="K464" s="90">
        <v>1</v>
      </c>
      <c r="L464" s="90">
        <v>6</v>
      </c>
      <c r="M464" s="90">
        <v>0</v>
      </c>
      <c r="N464" s="90">
        <v>16</v>
      </c>
      <c r="O464" s="52" t="s">
        <v>2444</v>
      </c>
      <c r="P464" s="52" t="s">
        <v>2444</v>
      </c>
      <c r="Q464" s="39">
        <v>1</v>
      </c>
      <c r="R464" s="39">
        <v>6</v>
      </c>
      <c r="S464" s="39">
        <v>0</v>
      </c>
      <c r="T464" s="39">
        <v>16</v>
      </c>
      <c r="U464" s="39" t="s">
        <v>2392</v>
      </c>
      <c r="V464" s="39" t="s">
        <v>2392</v>
      </c>
      <c r="W464" s="39">
        <v>1</v>
      </c>
      <c r="X464" s="39">
        <v>2</v>
      </c>
      <c r="Y464" s="39">
        <v>4</v>
      </c>
    </row>
    <row r="465" spans="1:25" x14ac:dyDescent="0.2">
      <c r="A465" s="39" t="s">
        <v>2941</v>
      </c>
      <c r="B465" s="52" t="s">
        <v>1443</v>
      </c>
      <c r="C465" s="52" t="s">
        <v>558</v>
      </c>
      <c r="D465" s="52">
        <v>1</v>
      </c>
      <c r="E465" s="39" t="s">
        <v>828</v>
      </c>
      <c r="F465" s="39" t="s">
        <v>788</v>
      </c>
      <c r="G465" s="90" t="s">
        <v>765</v>
      </c>
      <c r="H465" s="90" t="s">
        <v>774</v>
      </c>
      <c r="I465" s="90" t="s">
        <v>767</v>
      </c>
      <c r="J465" s="39" t="s">
        <v>789</v>
      </c>
      <c r="K465" s="90">
        <v>1</v>
      </c>
      <c r="L465" s="90" t="s">
        <v>792</v>
      </c>
      <c r="M465" s="90" t="s">
        <v>2465</v>
      </c>
      <c r="N465" s="90">
        <v>16</v>
      </c>
      <c r="O465" s="52" t="s">
        <v>2444</v>
      </c>
      <c r="P465" s="52" t="s">
        <v>2444</v>
      </c>
      <c r="Q465" s="39">
        <v>1</v>
      </c>
      <c r="R465" s="39" t="s">
        <v>792</v>
      </c>
      <c r="S465" s="39" t="s">
        <v>2465</v>
      </c>
      <c r="T465" s="39">
        <v>16</v>
      </c>
      <c r="U465" s="39" t="s">
        <v>2480</v>
      </c>
      <c r="V465" s="39" t="s">
        <v>2480</v>
      </c>
      <c r="W465" s="39">
        <v>1</v>
      </c>
      <c r="X465" s="39">
        <v>3</v>
      </c>
      <c r="Y465" s="39">
        <v>4</v>
      </c>
    </row>
    <row r="466" spans="1:25" x14ac:dyDescent="0.2">
      <c r="A466" s="39" t="s">
        <v>2942</v>
      </c>
      <c r="B466" s="52" t="s">
        <v>1444</v>
      </c>
      <c r="C466" s="52" t="s">
        <v>558</v>
      </c>
      <c r="D466" s="52">
        <v>1</v>
      </c>
      <c r="E466" s="39" t="s">
        <v>828</v>
      </c>
      <c r="F466" s="39" t="s">
        <v>784</v>
      </c>
      <c r="G466" s="90" t="s">
        <v>765</v>
      </c>
      <c r="H466" s="90" t="s">
        <v>785</v>
      </c>
      <c r="I466" s="90" t="s">
        <v>766</v>
      </c>
      <c r="J466" s="39" t="s">
        <v>786</v>
      </c>
      <c r="K466" s="90">
        <v>1</v>
      </c>
      <c r="L466" s="90" t="s">
        <v>767</v>
      </c>
      <c r="M466" s="90" t="s">
        <v>766</v>
      </c>
      <c r="N466" s="90">
        <v>16</v>
      </c>
      <c r="O466" s="52" t="s">
        <v>2933</v>
      </c>
      <c r="P466" s="52" t="s">
        <v>2933</v>
      </c>
      <c r="Q466" s="39">
        <v>1</v>
      </c>
      <c r="R466" s="39" t="s">
        <v>767</v>
      </c>
      <c r="S466" s="39" t="s">
        <v>766</v>
      </c>
      <c r="T466" s="39">
        <v>16</v>
      </c>
      <c r="U466" s="39" t="s">
        <v>2402</v>
      </c>
      <c r="V466" s="39" t="s">
        <v>2402</v>
      </c>
      <c r="W466" s="39">
        <v>1</v>
      </c>
      <c r="X466" s="39">
        <v>7</v>
      </c>
      <c r="Y466" s="39">
        <v>2</v>
      </c>
    </row>
    <row r="467" spans="1:25" x14ac:dyDescent="0.2">
      <c r="A467" s="39" t="s">
        <v>2943</v>
      </c>
      <c r="B467" s="52" t="s">
        <v>1445</v>
      </c>
      <c r="C467" s="52" t="s">
        <v>558</v>
      </c>
      <c r="D467" s="52">
        <v>1</v>
      </c>
      <c r="E467" s="39" t="s">
        <v>828</v>
      </c>
      <c r="F467" s="39" t="s">
        <v>791</v>
      </c>
      <c r="G467" s="90" t="s">
        <v>766</v>
      </c>
      <c r="H467" s="90" t="s">
        <v>792</v>
      </c>
      <c r="I467" s="90" t="s">
        <v>793</v>
      </c>
      <c r="J467" s="39" t="s">
        <v>794</v>
      </c>
      <c r="K467" s="90">
        <v>1</v>
      </c>
      <c r="L467" s="90" t="s">
        <v>792</v>
      </c>
      <c r="M467" s="90" t="s">
        <v>765</v>
      </c>
      <c r="N467" s="90" t="s">
        <v>2527</v>
      </c>
      <c r="O467" s="52" t="s">
        <v>2522</v>
      </c>
      <c r="P467" s="52" t="s">
        <v>2522</v>
      </c>
      <c r="Q467" s="39">
        <v>1</v>
      </c>
      <c r="R467" s="39" t="s">
        <v>792</v>
      </c>
      <c r="S467" s="39" t="s">
        <v>765</v>
      </c>
      <c r="T467" s="39" t="s">
        <v>2527</v>
      </c>
      <c r="U467" s="39" t="s">
        <v>2406</v>
      </c>
      <c r="V467" s="39" t="s">
        <v>2406</v>
      </c>
      <c r="W467" s="39" t="s">
        <v>766</v>
      </c>
      <c r="X467" s="39" t="s">
        <v>792</v>
      </c>
      <c r="Y467" s="39" t="s">
        <v>793</v>
      </c>
    </row>
    <row r="468" spans="1:25" x14ac:dyDescent="0.2">
      <c r="A468" s="39" t="s">
        <v>2944</v>
      </c>
      <c r="B468" s="52" t="s">
        <v>1446</v>
      </c>
      <c r="C468" s="52" t="s">
        <v>591</v>
      </c>
      <c r="D468" s="52">
        <v>2</v>
      </c>
      <c r="E468" s="39" t="s">
        <v>763</v>
      </c>
      <c r="F468" s="39" t="s">
        <v>764</v>
      </c>
      <c r="G468" s="90" t="s">
        <v>765</v>
      </c>
      <c r="H468" s="90" t="s">
        <v>766</v>
      </c>
      <c r="I468" s="90" t="s">
        <v>767</v>
      </c>
      <c r="J468" s="39" t="s">
        <v>768</v>
      </c>
      <c r="K468" s="90">
        <v>2</v>
      </c>
      <c r="L468" s="90" t="s">
        <v>766</v>
      </c>
      <c r="M468" s="90" t="s">
        <v>765</v>
      </c>
      <c r="N468" s="90">
        <v>5</v>
      </c>
      <c r="O468" s="52" t="s">
        <v>2945</v>
      </c>
      <c r="P468" s="52" t="s">
        <v>2945</v>
      </c>
      <c r="Q468" s="39">
        <v>2</v>
      </c>
      <c r="R468" s="39" t="s">
        <v>766</v>
      </c>
      <c r="S468" s="39" t="s">
        <v>765</v>
      </c>
      <c r="T468" s="39">
        <v>5</v>
      </c>
      <c r="U468" s="39" t="s">
        <v>2392</v>
      </c>
      <c r="V468" s="39" t="s">
        <v>2392</v>
      </c>
      <c r="W468" s="39">
        <v>1</v>
      </c>
      <c r="X468" s="39">
        <v>2</v>
      </c>
      <c r="Y468" s="39">
        <v>4</v>
      </c>
    </row>
    <row r="469" spans="1:25" x14ac:dyDescent="0.2">
      <c r="A469" s="39" t="s">
        <v>2946</v>
      </c>
      <c r="B469" s="52" t="s">
        <v>1447</v>
      </c>
      <c r="C469" s="52" t="s">
        <v>591</v>
      </c>
      <c r="D469" s="52">
        <v>2</v>
      </c>
      <c r="E469" s="39" t="s">
        <v>763</v>
      </c>
      <c r="F469" s="39" t="s">
        <v>770</v>
      </c>
      <c r="G469" s="90" t="s">
        <v>765</v>
      </c>
      <c r="H469" s="90" t="s">
        <v>766</v>
      </c>
      <c r="I469" s="90" t="s">
        <v>767</v>
      </c>
      <c r="J469" s="39" t="s">
        <v>771</v>
      </c>
      <c r="K469" s="90">
        <v>2</v>
      </c>
      <c r="L469" s="90" t="s">
        <v>766</v>
      </c>
      <c r="M469" s="90" t="s">
        <v>765</v>
      </c>
      <c r="N469" s="90">
        <v>10</v>
      </c>
      <c r="O469" s="52" t="s">
        <v>2528</v>
      </c>
      <c r="P469" s="52" t="s">
        <v>2528</v>
      </c>
      <c r="Q469" s="39">
        <v>2</v>
      </c>
      <c r="R469" s="39" t="s">
        <v>766</v>
      </c>
      <c r="S469" s="39" t="s">
        <v>765</v>
      </c>
      <c r="T469" s="39">
        <v>10</v>
      </c>
      <c r="U469" s="39" t="s">
        <v>2392</v>
      </c>
      <c r="V469" s="39" t="s">
        <v>2392</v>
      </c>
      <c r="W469" s="39">
        <v>1</v>
      </c>
      <c r="X469" s="39">
        <v>2</v>
      </c>
      <c r="Y469" s="39">
        <v>4</v>
      </c>
    </row>
    <row r="470" spans="1:25" x14ac:dyDescent="0.2">
      <c r="A470" s="39" t="s">
        <v>2947</v>
      </c>
      <c r="B470" s="52" t="s">
        <v>1448</v>
      </c>
      <c r="C470" s="52" t="s">
        <v>591</v>
      </c>
      <c r="D470" s="52">
        <v>2</v>
      </c>
      <c r="E470" s="39" t="s">
        <v>763</v>
      </c>
      <c r="F470" s="39" t="s">
        <v>788</v>
      </c>
      <c r="G470" s="90" t="s">
        <v>765</v>
      </c>
      <c r="H470" s="90" t="s">
        <v>774</v>
      </c>
      <c r="I470" s="90" t="s">
        <v>767</v>
      </c>
      <c r="J470" s="39" t="s">
        <v>789</v>
      </c>
      <c r="K470" s="90">
        <v>2</v>
      </c>
      <c r="L470" s="90" t="s">
        <v>766</v>
      </c>
      <c r="M470" s="90" t="s">
        <v>765</v>
      </c>
      <c r="N470" s="90">
        <v>16</v>
      </c>
      <c r="O470" s="52" t="s">
        <v>2396</v>
      </c>
      <c r="P470" s="52" t="s">
        <v>2396</v>
      </c>
      <c r="Q470" s="39">
        <v>2</v>
      </c>
      <c r="R470" s="39" t="s">
        <v>766</v>
      </c>
      <c r="S470" s="39" t="s">
        <v>765</v>
      </c>
      <c r="T470" s="39">
        <v>16</v>
      </c>
      <c r="U470" s="39" t="s">
        <v>2480</v>
      </c>
      <c r="V470" s="39" t="s">
        <v>2480</v>
      </c>
      <c r="W470" s="39">
        <v>1</v>
      </c>
      <c r="X470" s="39">
        <v>3</v>
      </c>
      <c r="Y470" s="39">
        <v>4</v>
      </c>
    </row>
    <row r="471" spans="1:25" x14ac:dyDescent="0.2">
      <c r="A471" s="39" t="s">
        <v>2948</v>
      </c>
      <c r="B471" s="52" t="s">
        <v>1449</v>
      </c>
      <c r="C471" s="52" t="s">
        <v>591</v>
      </c>
      <c r="D471" s="52">
        <v>2</v>
      </c>
      <c r="E471" s="39" t="s">
        <v>763</v>
      </c>
      <c r="F471" s="39" t="s">
        <v>784</v>
      </c>
      <c r="G471" s="90" t="s">
        <v>765</v>
      </c>
      <c r="H471" s="90" t="s">
        <v>785</v>
      </c>
      <c r="I471" s="90" t="s">
        <v>766</v>
      </c>
      <c r="J471" s="39" t="s">
        <v>786</v>
      </c>
      <c r="K471" s="90">
        <v>2</v>
      </c>
      <c r="L471" s="90" t="s">
        <v>766</v>
      </c>
      <c r="M471" s="90" t="s">
        <v>765</v>
      </c>
      <c r="N471" s="90">
        <v>16</v>
      </c>
      <c r="O471" s="52" t="s">
        <v>2396</v>
      </c>
      <c r="P471" s="52" t="s">
        <v>2396</v>
      </c>
      <c r="Q471" s="39">
        <v>2</v>
      </c>
      <c r="R471" s="39" t="s">
        <v>766</v>
      </c>
      <c r="S471" s="39" t="s">
        <v>765</v>
      </c>
      <c r="T471" s="39">
        <v>16</v>
      </c>
      <c r="U471" s="39" t="s">
        <v>2402</v>
      </c>
      <c r="V471" s="39" t="s">
        <v>2402</v>
      </c>
      <c r="W471" s="39">
        <v>1</v>
      </c>
      <c r="X471" s="39">
        <v>7</v>
      </c>
      <c r="Y471" s="39">
        <v>2</v>
      </c>
    </row>
    <row r="472" spans="1:25" x14ac:dyDescent="0.2">
      <c r="A472" s="39" t="s">
        <v>2949</v>
      </c>
      <c r="B472" s="52" t="s">
        <v>1450</v>
      </c>
      <c r="C472" s="52" t="s">
        <v>591</v>
      </c>
      <c r="D472" s="52">
        <v>2</v>
      </c>
      <c r="E472" s="39" t="s">
        <v>763</v>
      </c>
      <c r="F472" s="39" t="s">
        <v>1451</v>
      </c>
      <c r="G472" s="90" t="s">
        <v>766</v>
      </c>
      <c r="H472" s="90" t="s">
        <v>766</v>
      </c>
      <c r="I472" s="90" t="s">
        <v>765</v>
      </c>
      <c r="J472" s="39" t="s">
        <v>853</v>
      </c>
      <c r="K472" s="90">
        <v>2</v>
      </c>
      <c r="L472" s="90">
        <v>2</v>
      </c>
      <c r="M472" s="90">
        <v>1</v>
      </c>
      <c r="N472" s="90">
        <v>11</v>
      </c>
      <c r="O472" s="52" t="s">
        <v>2501</v>
      </c>
      <c r="P472" s="52" t="s">
        <v>2501</v>
      </c>
      <c r="Q472" s="39">
        <v>2</v>
      </c>
      <c r="R472" s="39">
        <v>2</v>
      </c>
      <c r="S472" s="39">
        <v>1</v>
      </c>
      <c r="T472" s="39">
        <v>11</v>
      </c>
      <c r="U472" s="39" t="s">
        <v>2468</v>
      </c>
      <c r="V472" s="39" t="s">
        <v>2468</v>
      </c>
      <c r="W472" s="39">
        <v>2</v>
      </c>
      <c r="X472" s="39">
        <v>2</v>
      </c>
      <c r="Y472" s="39">
        <v>1</v>
      </c>
    </row>
    <row r="473" spans="1:25" x14ac:dyDescent="0.2">
      <c r="A473" s="39" t="s">
        <v>2950</v>
      </c>
      <c r="B473" s="52" t="s">
        <v>1452</v>
      </c>
      <c r="C473" s="52" t="s">
        <v>591</v>
      </c>
      <c r="D473" s="52">
        <v>2</v>
      </c>
      <c r="E473" s="39" t="s">
        <v>763</v>
      </c>
      <c r="F473" s="39" t="s">
        <v>852</v>
      </c>
      <c r="G473" s="90" t="s">
        <v>766</v>
      </c>
      <c r="H473" s="90" t="s">
        <v>766</v>
      </c>
      <c r="I473" s="90" t="s">
        <v>765</v>
      </c>
      <c r="J473" s="39" t="s">
        <v>853</v>
      </c>
      <c r="K473" s="90">
        <v>2</v>
      </c>
      <c r="L473" s="90">
        <v>2</v>
      </c>
      <c r="M473" s="90">
        <v>1</v>
      </c>
      <c r="N473" s="90">
        <v>11</v>
      </c>
      <c r="O473" s="52" t="s">
        <v>2501</v>
      </c>
      <c r="P473" s="52" t="s">
        <v>2501</v>
      </c>
      <c r="Q473" s="39">
        <v>2</v>
      </c>
      <c r="R473" s="39">
        <v>2</v>
      </c>
      <c r="S473" s="39">
        <v>1</v>
      </c>
      <c r="T473" s="39">
        <v>11</v>
      </c>
      <c r="U473" s="39" t="s">
        <v>2468</v>
      </c>
      <c r="V473" s="39" t="s">
        <v>2468</v>
      </c>
      <c r="W473" s="39">
        <v>2</v>
      </c>
      <c r="X473" s="39">
        <v>2</v>
      </c>
      <c r="Y473" s="39">
        <v>1</v>
      </c>
    </row>
    <row r="474" spans="1:25" x14ac:dyDescent="0.2">
      <c r="A474" s="39" t="s">
        <v>2951</v>
      </c>
      <c r="B474" s="52" t="s">
        <v>1453</v>
      </c>
      <c r="C474" s="52" t="s">
        <v>591</v>
      </c>
      <c r="D474" s="52">
        <v>2</v>
      </c>
      <c r="E474" s="39" t="s">
        <v>763</v>
      </c>
      <c r="F474" s="39" t="s">
        <v>781</v>
      </c>
      <c r="G474" s="90" t="s">
        <v>766</v>
      </c>
      <c r="H474" s="90" t="s">
        <v>766</v>
      </c>
      <c r="I474" s="90" t="s">
        <v>765</v>
      </c>
      <c r="J474" s="39" t="s">
        <v>782</v>
      </c>
      <c r="K474" s="90">
        <v>2</v>
      </c>
      <c r="L474" s="90">
        <v>2</v>
      </c>
      <c r="M474" s="90">
        <v>1</v>
      </c>
      <c r="N474" s="90" t="s">
        <v>2916</v>
      </c>
      <c r="O474" s="52" t="s">
        <v>2501</v>
      </c>
      <c r="P474" s="52" t="s">
        <v>2501</v>
      </c>
      <c r="Q474" s="39">
        <v>2</v>
      </c>
      <c r="R474" s="39">
        <v>2</v>
      </c>
      <c r="S474" s="39">
        <v>1</v>
      </c>
      <c r="T474" s="39" t="s">
        <v>2916</v>
      </c>
      <c r="U474" s="39" t="s">
        <v>2468</v>
      </c>
      <c r="V474" s="39" t="s">
        <v>2468</v>
      </c>
      <c r="W474" s="39">
        <v>2</v>
      </c>
      <c r="X474" s="39">
        <v>2</v>
      </c>
      <c r="Y474" s="39" t="s">
        <v>765</v>
      </c>
    </row>
    <row r="475" spans="1:25" x14ac:dyDescent="0.2">
      <c r="A475" s="39" t="s">
        <v>2952</v>
      </c>
      <c r="B475" s="52" t="s">
        <v>1454</v>
      </c>
      <c r="C475" s="52" t="s">
        <v>591</v>
      </c>
      <c r="D475" s="52">
        <v>2</v>
      </c>
      <c r="E475" s="39" t="s">
        <v>763</v>
      </c>
      <c r="F475" s="39" t="s">
        <v>791</v>
      </c>
      <c r="G475" s="90" t="s">
        <v>766</v>
      </c>
      <c r="H475" s="90" t="s">
        <v>792</v>
      </c>
      <c r="I475" s="90" t="s">
        <v>793</v>
      </c>
      <c r="J475" s="39" t="s">
        <v>794</v>
      </c>
      <c r="K475" s="90">
        <v>2</v>
      </c>
      <c r="L475" s="90" t="s">
        <v>766</v>
      </c>
      <c r="M475" s="90" t="s">
        <v>765</v>
      </c>
      <c r="N475" s="90" t="s">
        <v>2527</v>
      </c>
      <c r="O475" s="52" t="s">
        <v>2528</v>
      </c>
      <c r="P475" s="52" t="s">
        <v>2528</v>
      </c>
      <c r="Q475" s="39">
        <v>2</v>
      </c>
      <c r="R475" s="39" t="s">
        <v>766</v>
      </c>
      <c r="S475" s="39" t="s">
        <v>765</v>
      </c>
      <c r="T475" s="39" t="s">
        <v>2527</v>
      </c>
      <c r="U475" s="39" t="s">
        <v>2406</v>
      </c>
      <c r="V475" s="39" t="s">
        <v>2406</v>
      </c>
      <c r="W475" s="39" t="s">
        <v>766</v>
      </c>
      <c r="X475" s="39" t="s">
        <v>792</v>
      </c>
      <c r="Y475" s="39" t="s">
        <v>793</v>
      </c>
    </row>
    <row r="476" spans="1:25" x14ac:dyDescent="0.2">
      <c r="A476" s="39" t="s">
        <v>2953</v>
      </c>
      <c r="B476" s="52" t="s">
        <v>1455</v>
      </c>
      <c r="C476" s="52" t="s">
        <v>592</v>
      </c>
      <c r="D476" s="52">
        <v>1</v>
      </c>
      <c r="E476" s="39" t="s">
        <v>828</v>
      </c>
      <c r="F476" s="39" t="s">
        <v>764</v>
      </c>
      <c r="G476" s="90" t="s">
        <v>765</v>
      </c>
      <c r="H476" s="90" t="s">
        <v>766</v>
      </c>
      <c r="I476" s="90" t="s">
        <v>767</v>
      </c>
      <c r="J476" s="39" t="s">
        <v>768</v>
      </c>
      <c r="K476" s="90">
        <v>1</v>
      </c>
      <c r="L476" s="90">
        <v>5</v>
      </c>
      <c r="M476" s="90">
        <v>0</v>
      </c>
      <c r="N476" s="90">
        <v>5</v>
      </c>
      <c r="O476" s="52" t="s">
        <v>2454</v>
      </c>
      <c r="P476" s="52" t="s">
        <v>2454</v>
      </c>
      <c r="Q476" s="39">
        <v>1</v>
      </c>
      <c r="R476" s="39">
        <v>5</v>
      </c>
      <c r="S476" s="39">
        <v>0</v>
      </c>
      <c r="T476" s="39">
        <v>5</v>
      </c>
      <c r="U476" s="39" t="s">
        <v>2392</v>
      </c>
      <c r="V476" s="39" t="s">
        <v>2392</v>
      </c>
      <c r="W476" s="39">
        <v>1</v>
      </c>
      <c r="X476" s="39">
        <v>2</v>
      </c>
      <c r="Y476" s="39">
        <v>4</v>
      </c>
    </row>
    <row r="477" spans="1:25" x14ac:dyDescent="0.2">
      <c r="A477" s="39" t="s">
        <v>2954</v>
      </c>
      <c r="B477" s="52" t="s">
        <v>1456</v>
      </c>
      <c r="C477" s="52" t="s">
        <v>592</v>
      </c>
      <c r="D477" s="52">
        <v>1</v>
      </c>
      <c r="E477" s="39" t="s">
        <v>828</v>
      </c>
      <c r="F477" s="39" t="s">
        <v>770</v>
      </c>
      <c r="G477" s="90" t="s">
        <v>765</v>
      </c>
      <c r="H477" s="90" t="s">
        <v>766</v>
      </c>
      <c r="I477" s="90" t="s">
        <v>767</v>
      </c>
      <c r="J477" s="39" t="s">
        <v>771</v>
      </c>
      <c r="K477" s="90">
        <v>1</v>
      </c>
      <c r="L477" s="90">
        <v>6</v>
      </c>
      <c r="M477" s="90">
        <v>0</v>
      </c>
      <c r="N477" s="90">
        <v>10</v>
      </c>
      <c r="O477" s="52" t="s">
        <v>2456</v>
      </c>
      <c r="P477" s="52" t="s">
        <v>2456</v>
      </c>
      <c r="Q477" s="39">
        <v>1</v>
      </c>
      <c r="R477" s="39">
        <v>6</v>
      </c>
      <c r="S477" s="39">
        <v>0</v>
      </c>
      <c r="T477" s="39">
        <v>10</v>
      </c>
      <c r="U477" s="39" t="s">
        <v>2392</v>
      </c>
      <c r="V477" s="39" t="s">
        <v>2392</v>
      </c>
      <c r="W477" s="39">
        <v>1</v>
      </c>
      <c r="X477" s="39">
        <v>2</v>
      </c>
      <c r="Y477" s="39">
        <v>4</v>
      </c>
    </row>
    <row r="478" spans="1:25" x14ac:dyDescent="0.2">
      <c r="A478" s="39" t="s">
        <v>2955</v>
      </c>
      <c r="B478" s="52" t="s">
        <v>1457</v>
      </c>
      <c r="C478" s="52" t="s">
        <v>592</v>
      </c>
      <c r="D478" s="52">
        <v>1</v>
      </c>
      <c r="E478" s="39" t="s">
        <v>828</v>
      </c>
      <c r="F478" s="39" t="s">
        <v>788</v>
      </c>
      <c r="G478" s="90" t="s">
        <v>765</v>
      </c>
      <c r="H478" s="90" t="s">
        <v>774</v>
      </c>
      <c r="I478" s="90" t="s">
        <v>767</v>
      </c>
      <c r="J478" s="39" t="s">
        <v>789</v>
      </c>
      <c r="K478" s="90">
        <v>1</v>
      </c>
      <c r="L478" s="90" t="s">
        <v>792</v>
      </c>
      <c r="M478" s="90" t="s">
        <v>2465</v>
      </c>
      <c r="N478" s="90">
        <v>16</v>
      </c>
      <c r="O478" s="52" t="s">
        <v>2444</v>
      </c>
      <c r="P478" s="52" t="s">
        <v>2444</v>
      </c>
      <c r="Q478" s="39">
        <v>1</v>
      </c>
      <c r="R478" s="39" t="s">
        <v>792</v>
      </c>
      <c r="S478" s="39" t="s">
        <v>2465</v>
      </c>
      <c r="T478" s="39">
        <v>16</v>
      </c>
      <c r="U478" s="39" t="s">
        <v>2480</v>
      </c>
      <c r="V478" s="39" t="s">
        <v>2480</v>
      </c>
      <c r="W478" s="39">
        <v>1</v>
      </c>
      <c r="X478" s="39">
        <v>3</v>
      </c>
      <c r="Y478" s="39">
        <v>4</v>
      </c>
    </row>
    <row r="479" spans="1:25" x14ac:dyDescent="0.2">
      <c r="A479" s="39" t="s">
        <v>2956</v>
      </c>
      <c r="B479" s="52" t="s">
        <v>1458</v>
      </c>
      <c r="C479" s="52" t="s">
        <v>592</v>
      </c>
      <c r="D479" s="52">
        <v>1</v>
      </c>
      <c r="E479" s="39" t="s">
        <v>828</v>
      </c>
      <c r="F479" s="39" t="s">
        <v>784</v>
      </c>
      <c r="G479" s="90" t="s">
        <v>765</v>
      </c>
      <c r="H479" s="90" t="s">
        <v>785</v>
      </c>
      <c r="I479" s="90" t="s">
        <v>766</v>
      </c>
      <c r="J479" s="39" t="s">
        <v>786</v>
      </c>
      <c r="K479" s="90">
        <v>1</v>
      </c>
      <c r="L479" s="90" t="s">
        <v>767</v>
      </c>
      <c r="M479" s="90" t="s">
        <v>766</v>
      </c>
      <c r="N479" s="90">
        <v>16</v>
      </c>
      <c r="O479" s="52" t="s">
        <v>2933</v>
      </c>
      <c r="P479" s="52" t="s">
        <v>2933</v>
      </c>
      <c r="Q479" s="39">
        <v>1</v>
      </c>
      <c r="R479" s="39" t="s">
        <v>767</v>
      </c>
      <c r="S479" s="39" t="s">
        <v>766</v>
      </c>
      <c r="T479" s="39">
        <v>16</v>
      </c>
      <c r="U479" s="39" t="s">
        <v>2402</v>
      </c>
      <c r="V479" s="39" t="s">
        <v>2402</v>
      </c>
      <c r="W479" s="39">
        <v>1</v>
      </c>
      <c r="X479" s="39">
        <v>7</v>
      </c>
      <c r="Y479" s="39">
        <v>2</v>
      </c>
    </row>
    <row r="480" spans="1:25" x14ac:dyDescent="0.2">
      <c r="A480" s="39" t="s">
        <v>2957</v>
      </c>
      <c r="B480" s="52" t="s">
        <v>1459</v>
      </c>
      <c r="C480" s="52" t="s">
        <v>592</v>
      </c>
      <c r="D480" s="52">
        <v>1</v>
      </c>
      <c r="E480" s="39" t="s">
        <v>828</v>
      </c>
      <c r="F480" s="39" t="s">
        <v>1460</v>
      </c>
      <c r="G480" s="90" t="s">
        <v>766</v>
      </c>
      <c r="H480" s="90" t="s">
        <v>766</v>
      </c>
      <c r="I480" s="90" t="s">
        <v>814</v>
      </c>
      <c r="J480" s="39" t="s">
        <v>1317</v>
      </c>
      <c r="K480" s="90">
        <v>1</v>
      </c>
      <c r="L480" s="90">
        <v>4</v>
      </c>
      <c r="M480" s="90">
        <v>2</v>
      </c>
      <c r="N480" s="90">
        <v>11</v>
      </c>
      <c r="O480" s="52" t="s">
        <v>2958</v>
      </c>
      <c r="P480" s="52" t="s">
        <v>2958</v>
      </c>
      <c r="Q480" s="39">
        <v>1</v>
      </c>
      <c r="R480" s="39">
        <v>4</v>
      </c>
      <c r="S480" s="39">
        <v>2</v>
      </c>
      <c r="T480" s="39">
        <v>11</v>
      </c>
      <c r="U480" s="39" t="s">
        <v>2499</v>
      </c>
      <c r="V480" s="39" t="s">
        <v>2499</v>
      </c>
      <c r="W480" s="39">
        <v>2</v>
      </c>
      <c r="X480" s="39">
        <v>2</v>
      </c>
      <c r="Y480" s="39">
        <v>5</v>
      </c>
    </row>
    <row r="481" spans="1:25" x14ac:dyDescent="0.2">
      <c r="A481" s="39" t="s">
        <v>2959</v>
      </c>
      <c r="B481" s="52" t="s">
        <v>1461</v>
      </c>
      <c r="C481" s="52" t="s">
        <v>592</v>
      </c>
      <c r="D481" s="52">
        <v>1</v>
      </c>
      <c r="E481" s="39" t="s">
        <v>828</v>
      </c>
      <c r="F481" s="39" t="s">
        <v>781</v>
      </c>
      <c r="G481" s="90" t="s">
        <v>766</v>
      </c>
      <c r="H481" s="90" t="s">
        <v>766</v>
      </c>
      <c r="I481" s="90" t="s">
        <v>814</v>
      </c>
      <c r="J481" s="39" t="s">
        <v>782</v>
      </c>
      <c r="K481" s="90">
        <v>1</v>
      </c>
      <c r="L481" s="90">
        <v>4</v>
      </c>
      <c r="M481" s="90">
        <v>2</v>
      </c>
      <c r="N481" s="90" t="s">
        <v>2916</v>
      </c>
      <c r="O481" s="52" t="s">
        <v>2958</v>
      </c>
      <c r="P481" s="52" t="s">
        <v>2958</v>
      </c>
      <c r="Q481" s="39">
        <v>1</v>
      </c>
      <c r="R481" s="39">
        <v>4</v>
      </c>
      <c r="S481" s="39">
        <v>2</v>
      </c>
      <c r="T481" s="39" t="s">
        <v>2916</v>
      </c>
      <c r="U481" s="39" t="s">
        <v>2499</v>
      </c>
      <c r="V481" s="39" t="s">
        <v>2499</v>
      </c>
      <c r="W481" s="39">
        <v>2</v>
      </c>
      <c r="X481" s="39">
        <v>2</v>
      </c>
      <c r="Y481" s="39">
        <v>5</v>
      </c>
    </row>
    <row r="482" spans="1:25" x14ac:dyDescent="0.2">
      <c r="A482" s="39" t="s">
        <v>2960</v>
      </c>
      <c r="B482" s="52" t="s">
        <v>1462</v>
      </c>
      <c r="C482" s="52" t="s">
        <v>592</v>
      </c>
      <c r="D482" s="52">
        <v>1</v>
      </c>
      <c r="E482" s="39" t="s">
        <v>828</v>
      </c>
      <c r="F482" s="39" t="s">
        <v>1463</v>
      </c>
      <c r="G482" s="90" t="s">
        <v>766</v>
      </c>
      <c r="H482" s="90" t="s">
        <v>766</v>
      </c>
      <c r="I482" s="90" t="s">
        <v>814</v>
      </c>
      <c r="J482" s="39" t="s">
        <v>1464</v>
      </c>
      <c r="K482" s="90">
        <v>1</v>
      </c>
      <c r="L482" s="90">
        <v>4</v>
      </c>
      <c r="M482" s="90">
        <v>2</v>
      </c>
      <c r="N482" s="90">
        <v>11</v>
      </c>
      <c r="O482" s="52" t="s">
        <v>2958</v>
      </c>
      <c r="P482" s="52" t="s">
        <v>2958</v>
      </c>
      <c r="Q482" s="39">
        <v>1</v>
      </c>
      <c r="R482" s="39">
        <v>4</v>
      </c>
      <c r="S482" s="39">
        <v>2</v>
      </c>
      <c r="T482" s="39">
        <v>11</v>
      </c>
      <c r="U482" s="39" t="s">
        <v>2499</v>
      </c>
      <c r="V482" s="39" t="s">
        <v>2499</v>
      </c>
      <c r="W482" s="39">
        <v>2</v>
      </c>
      <c r="X482" s="39">
        <v>2</v>
      </c>
      <c r="Y482" s="39">
        <v>5</v>
      </c>
    </row>
    <row r="483" spans="1:25" x14ac:dyDescent="0.2">
      <c r="A483" s="39" t="s">
        <v>2961</v>
      </c>
      <c r="B483" s="52" t="s">
        <v>1465</v>
      </c>
      <c r="C483" s="52" t="s">
        <v>592</v>
      </c>
      <c r="D483" s="52">
        <v>1</v>
      </c>
      <c r="E483" s="39" t="s">
        <v>828</v>
      </c>
      <c r="F483" s="39" t="s">
        <v>791</v>
      </c>
      <c r="G483" s="90" t="s">
        <v>766</v>
      </c>
      <c r="H483" s="90" t="s">
        <v>792</v>
      </c>
      <c r="I483" s="90" t="s">
        <v>793</v>
      </c>
      <c r="J483" s="39" t="s">
        <v>794</v>
      </c>
      <c r="K483" s="90">
        <v>1</v>
      </c>
      <c r="L483" s="90" t="s">
        <v>792</v>
      </c>
      <c r="M483" s="90" t="s">
        <v>765</v>
      </c>
      <c r="N483" s="90" t="s">
        <v>2527</v>
      </c>
      <c r="O483" s="52" t="s">
        <v>2522</v>
      </c>
      <c r="P483" s="52" t="s">
        <v>2522</v>
      </c>
      <c r="Q483" s="39">
        <v>1</v>
      </c>
      <c r="R483" s="39" t="s">
        <v>792</v>
      </c>
      <c r="S483" s="39" t="s">
        <v>765</v>
      </c>
      <c r="T483" s="39" t="s">
        <v>2527</v>
      </c>
      <c r="U483" s="39" t="s">
        <v>2406</v>
      </c>
      <c r="V483" s="39" t="s">
        <v>2406</v>
      </c>
      <c r="W483" s="39" t="s">
        <v>766</v>
      </c>
      <c r="X483" s="39" t="s">
        <v>792</v>
      </c>
      <c r="Y483" s="39" t="s">
        <v>793</v>
      </c>
    </row>
    <row r="484" spans="1:25" x14ac:dyDescent="0.2">
      <c r="A484" s="39" t="s">
        <v>2962</v>
      </c>
      <c r="B484" s="52" t="s">
        <v>1466</v>
      </c>
      <c r="C484" s="52" t="s">
        <v>592</v>
      </c>
      <c r="D484" s="52">
        <v>1</v>
      </c>
      <c r="E484" s="39" t="s">
        <v>828</v>
      </c>
      <c r="F484" s="39" t="s">
        <v>1467</v>
      </c>
      <c r="G484" s="90" t="s">
        <v>766</v>
      </c>
      <c r="H484" s="90" t="s">
        <v>792</v>
      </c>
      <c r="I484" s="90" t="s">
        <v>778</v>
      </c>
      <c r="J484" s="39" t="s">
        <v>1468</v>
      </c>
      <c r="K484" s="90">
        <v>1</v>
      </c>
      <c r="L484" s="90">
        <v>4</v>
      </c>
      <c r="M484" s="90">
        <v>2</v>
      </c>
      <c r="N484" s="90">
        <v>11</v>
      </c>
      <c r="O484" s="52" t="s">
        <v>2958</v>
      </c>
      <c r="P484" s="52" t="s">
        <v>2958</v>
      </c>
      <c r="Q484" s="39">
        <v>1</v>
      </c>
      <c r="R484" s="39">
        <v>4</v>
      </c>
      <c r="S484" s="39">
        <v>2</v>
      </c>
      <c r="T484" s="39">
        <v>11</v>
      </c>
      <c r="U484" s="39" t="s">
        <v>2573</v>
      </c>
      <c r="V484" s="39" t="s">
        <v>2573</v>
      </c>
      <c r="W484" s="39">
        <v>2</v>
      </c>
      <c r="X484" s="39">
        <v>6</v>
      </c>
      <c r="Y484" s="39">
        <v>9</v>
      </c>
    </row>
    <row r="485" spans="1:25" x14ac:dyDescent="0.2">
      <c r="A485" s="39" t="s">
        <v>2963</v>
      </c>
      <c r="B485" s="52" t="s">
        <v>1469</v>
      </c>
      <c r="C485" s="52" t="s">
        <v>593</v>
      </c>
      <c r="D485" s="52">
        <v>2</v>
      </c>
      <c r="E485" s="39" t="s">
        <v>763</v>
      </c>
      <c r="F485" s="39" t="s">
        <v>764</v>
      </c>
      <c r="G485" s="90" t="s">
        <v>765</v>
      </c>
      <c r="H485" s="90" t="s">
        <v>766</v>
      </c>
      <c r="I485" s="90" t="s">
        <v>767</v>
      </c>
      <c r="J485" s="39" t="s">
        <v>768</v>
      </c>
      <c r="K485" s="90">
        <v>2</v>
      </c>
      <c r="L485" s="90" t="s">
        <v>765</v>
      </c>
      <c r="M485" s="90" t="s">
        <v>785</v>
      </c>
      <c r="N485" s="90">
        <v>5</v>
      </c>
      <c r="O485" s="52" t="s">
        <v>2391</v>
      </c>
      <c r="P485" s="52" t="s">
        <v>2391</v>
      </c>
      <c r="Q485" s="39">
        <v>2</v>
      </c>
      <c r="R485" s="39" t="s">
        <v>765</v>
      </c>
      <c r="S485" s="39" t="s">
        <v>785</v>
      </c>
      <c r="T485" s="39">
        <v>5</v>
      </c>
      <c r="U485" s="39" t="s">
        <v>2392</v>
      </c>
      <c r="V485" s="39" t="s">
        <v>2392</v>
      </c>
      <c r="W485" s="39">
        <v>1</v>
      </c>
      <c r="X485" s="39">
        <v>2</v>
      </c>
      <c r="Y485" s="39">
        <v>4</v>
      </c>
    </row>
    <row r="486" spans="1:25" x14ac:dyDescent="0.2">
      <c r="A486" s="39" t="s">
        <v>2964</v>
      </c>
      <c r="B486" s="52" t="s">
        <v>1470</v>
      </c>
      <c r="C486" s="52" t="s">
        <v>593</v>
      </c>
      <c r="D486" s="52">
        <v>2</v>
      </c>
      <c r="E486" s="39" t="s">
        <v>763</v>
      </c>
      <c r="F486" s="39" t="s">
        <v>770</v>
      </c>
      <c r="G486" s="90" t="s">
        <v>765</v>
      </c>
      <c r="H486" s="90" t="s">
        <v>766</v>
      </c>
      <c r="I486" s="90" t="s">
        <v>767</v>
      </c>
      <c r="J486" s="39" t="s">
        <v>771</v>
      </c>
      <c r="K486" s="90">
        <v>2</v>
      </c>
      <c r="L486" s="90" t="s">
        <v>765</v>
      </c>
      <c r="M486" s="90" t="s">
        <v>785</v>
      </c>
      <c r="N486" s="90">
        <v>10</v>
      </c>
      <c r="O486" s="52" t="s">
        <v>2394</v>
      </c>
      <c r="P486" s="52" t="s">
        <v>2394</v>
      </c>
      <c r="Q486" s="39">
        <v>2</v>
      </c>
      <c r="R486" s="39" t="s">
        <v>765</v>
      </c>
      <c r="S486" s="39" t="s">
        <v>785</v>
      </c>
      <c r="T486" s="39">
        <v>10</v>
      </c>
      <c r="U486" s="39" t="s">
        <v>2392</v>
      </c>
      <c r="V486" s="39" t="s">
        <v>2392</v>
      </c>
      <c r="W486" s="39">
        <v>1</v>
      </c>
      <c r="X486" s="39">
        <v>2</v>
      </c>
      <c r="Y486" s="39">
        <v>4</v>
      </c>
    </row>
    <row r="487" spans="1:25" x14ac:dyDescent="0.2">
      <c r="A487" s="39" t="s">
        <v>2965</v>
      </c>
      <c r="B487" s="52" t="s">
        <v>1471</v>
      </c>
      <c r="C487" s="52" t="s">
        <v>593</v>
      </c>
      <c r="D487" s="52">
        <v>2</v>
      </c>
      <c r="E487" s="39" t="s">
        <v>763</v>
      </c>
      <c r="F487" s="39" t="s">
        <v>788</v>
      </c>
      <c r="G487" s="90" t="s">
        <v>765</v>
      </c>
      <c r="H487" s="90" t="s">
        <v>774</v>
      </c>
      <c r="I487" s="90" t="s">
        <v>767</v>
      </c>
      <c r="J487" s="39" t="s">
        <v>789</v>
      </c>
      <c r="K487" s="90">
        <v>2</v>
      </c>
      <c r="L487" s="90" t="s">
        <v>765</v>
      </c>
      <c r="M487" s="90" t="s">
        <v>765</v>
      </c>
      <c r="N487" s="90">
        <v>16</v>
      </c>
      <c r="O487" s="52" t="s">
        <v>2442</v>
      </c>
      <c r="P487" s="52" t="s">
        <v>2442</v>
      </c>
      <c r="Q487" s="39">
        <v>2</v>
      </c>
      <c r="R487" s="39" t="s">
        <v>765</v>
      </c>
      <c r="S487" s="39" t="s">
        <v>765</v>
      </c>
      <c r="T487" s="39">
        <v>16</v>
      </c>
      <c r="U487" s="39" t="s">
        <v>2480</v>
      </c>
      <c r="V487" s="39" t="s">
        <v>2480</v>
      </c>
      <c r="W487" s="39">
        <v>1</v>
      </c>
      <c r="X487" s="39">
        <v>3</v>
      </c>
      <c r="Y487" s="39">
        <v>4</v>
      </c>
    </row>
    <row r="488" spans="1:25" x14ac:dyDescent="0.2">
      <c r="A488" s="39" t="s">
        <v>2966</v>
      </c>
      <c r="B488" s="52" t="s">
        <v>1472</v>
      </c>
      <c r="C488" s="52" t="s">
        <v>593</v>
      </c>
      <c r="D488" s="52">
        <v>2</v>
      </c>
      <c r="E488" s="39" t="s">
        <v>763</v>
      </c>
      <c r="F488" s="39" t="s">
        <v>784</v>
      </c>
      <c r="G488" s="90" t="s">
        <v>765</v>
      </c>
      <c r="H488" s="90" t="s">
        <v>785</v>
      </c>
      <c r="I488" s="90" t="s">
        <v>766</v>
      </c>
      <c r="J488" s="39" t="s">
        <v>786</v>
      </c>
      <c r="K488" s="90">
        <v>2</v>
      </c>
      <c r="L488" s="90" t="s">
        <v>766</v>
      </c>
      <c r="M488" s="90" t="s">
        <v>765</v>
      </c>
      <c r="N488" s="90">
        <v>16</v>
      </c>
      <c r="O488" s="52" t="s">
        <v>2396</v>
      </c>
      <c r="P488" s="52" t="s">
        <v>2396</v>
      </c>
      <c r="Q488" s="39">
        <v>2</v>
      </c>
      <c r="R488" s="39" t="s">
        <v>766</v>
      </c>
      <c r="S488" s="39" t="s">
        <v>765</v>
      </c>
      <c r="T488" s="39">
        <v>16</v>
      </c>
      <c r="U488" s="39" t="s">
        <v>2402</v>
      </c>
      <c r="V488" s="39" t="s">
        <v>2402</v>
      </c>
      <c r="W488" s="39">
        <v>1</v>
      </c>
      <c r="X488" s="39">
        <v>7</v>
      </c>
      <c r="Y488" s="39">
        <v>2</v>
      </c>
    </row>
    <row r="489" spans="1:25" x14ac:dyDescent="0.2">
      <c r="A489" s="39" t="s">
        <v>2967</v>
      </c>
      <c r="B489" s="52" t="s">
        <v>1473</v>
      </c>
      <c r="C489" s="52" t="s">
        <v>593</v>
      </c>
      <c r="D489" s="52">
        <v>2</v>
      </c>
      <c r="E489" s="39" t="s">
        <v>763</v>
      </c>
      <c r="F489" s="39" t="s">
        <v>791</v>
      </c>
      <c r="G489" s="90" t="s">
        <v>766</v>
      </c>
      <c r="H489" s="90" t="s">
        <v>792</v>
      </c>
      <c r="I489" s="90" t="s">
        <v>793</v>
      </c>
      <c r="J489" s="39" t="s">
        <v>794</v>
      </c>
      <c r="K489" s="90">
        <v>2</v>
      </c>
      <c r="L489" s="90" t="s">
        <v>765</v>
      </c>
      <c r="M489" s="90" t="s">
        <v>785</v>
      </c>
      <c r="N489" s="90" t="s">
        <v>2527</v>
      </c>
      <c r="O489" s="52" t="s">
        <v>2394</v>
      </c>
      <c r="P489" s="52" t="s">
        <v>2394</v>
      </c>
      <c r="Q489" s="39">
        <v>2</v>
      </c>
      <c r="R489" s="39" t="s">
        <v>765</v>
      </c>
      <c r="S489" s="39" t="s">
        <v>785</v>
      </c>
      <c r="T489" s="39" t="s">
        <v>2527</v>
      </c>
      <c r="U489" s="39" t="s">
        <v>2406</v>
      </c>
      <c r="V489" s="39" t="s">
        <v>2406</v>
      </c>
      <c r="W489" s="39" t="s">
        <v>766</v>
      </c>
      <c r="X489" s="39" t="s">
        <v>792</v>
      </c>
      <c r="Y489" s="39" t="s">
        <v>793</v>
      </c>
    </row>
    <row r="490" spans="1:25" x14ac:dyDescent="0.2">
      <c r="A490" s="39" t="s">
        <v>2968</v>
      </c>
      <c r="B490" s="52" t="s">
        <v>1474</v>
      </c>
      <c r="C490" s="52" t="s">
        <v>593</v>
      </c>
      <c r="D490" s="52">
        <v>2</v>
      </c>
      <c r="E490" s="39" t="s">
        <v>763</v>
      </c>
      <c r="F490" s="39" t="s">
        <v>1475</v>
      </c>
      <c r="G490" s="90" t="s">
        <v>774</v>
      </c>
      <c r="H490" s="90" t="s">
        <v>765</v>
      </c>
      <c r="I490" s="90" t="s">
        <v>765</v>
      </c>
      <c r="J490" s="39" t="s">
        <v>1476</v>
      </c>
      <c r="K490" s="90">
        <v>2</v>
      </c>
      <c r="L490" s="90">
        <v>1</v>
      </c>
      <c r="M490" s="90">
        <v>1</v>
      </c>
      <c r="N490" s="90">
        <v>8</v>
      </c>
      <c r="O490" s="52" t="s">
        <v>2969</v>
      </c>
      <c r="P490" s="52" t="s">
        <v>2969</v>
      </c>
      <c r="Q490" s="39">
        <v>2</v>
      </c>
      <c r="R490" s="39">
        <v>1</v>
      </c>
      <c r="S490" s="39">
        <v>1</v>
      </c>
      <c r="T490" s="39">
        <v>8</v>
      </c>
      <c r="U490" s="39" t="s">
        <v>2440</v>
      </c>
      <c r="V490" s="39" t="s">
        <v>2440</v>
      </c>
      <c r="W490" s="39">
        <v>3</v>
      </c>
      <c r="X490" s="39">
        <v>1</v>
      </c>
      <c r="Y490" s="39">
        <v>1</v>
      </c>
    </row>
    <row r="491" spans="1:25" x14ac:dyDescent="0.2">
      <c r="A491" s="39" t="s">
        <v>2970</v>
      </c>
      <c r="B491" s="52" t="s">
        <v>1477</v>
      </c>
      <c r="C491" s="52" t="s">
        <v>593</v>
      </c>
      <c r="D491" s="52">
        <v>2</v>
      </c>
      <c r="E491" s="39" t="s">
        <v>763</v>
      </c>
      <c r="F491" s="39" t="s">
        <v>1478</v>
      </c>
      <c r="G491" s="90" t="s">
        <v>774</v>
      </c>
      <c r="H491" s="90" t="s">
        <v>765</v>
      </c>
      <c r="I491" s="90" t="s">
        <v>765</v>
      </c>
      <c r="J491" s="39" t="s">
        <v>825</v>
      </c>
      <c r="K491" s="90">
        <v>2</v>
      </c>
      <c r="L491" s="90">
        <v>1</v>
      </c>
      <c r="M491" s="90">
        <v>1</v>
      </c>
      <c r="N491" s="90">
        <v>8</v>
      </c>
      <c r="O491" s="52" t="s">
        <v>2969</v>
      </c>
      <c r="P491" s="52" t="s">
        <v>2969</v>
      </c>
      <c r="Q491" s="39">
        <v>2</v>
      </c>
      <c r="R491" s="39">
        <v>1</v>
      </c>
      <c r="S491" s="39">
        <v>1</v>
      </c>
      <c r="T491" s="39">
        <v>8</v>
      </c>
      <c r="U491" s="39" t="s">
        <v>2440</v>
      </c>
      <c r="V491" s="39" t="s">
        <v>2440</v>
      </c>
      <c r="W491" s="39">
        <v>3</v>
      </c>
      <c r="X491" s="39">
        <v>1</v>
      </c>
      <c r="Y491" s="39">
        <v>1</v>
      </c>
    </row>
    <row r="492" spans="1:25" x14ac:dyDescent="0.2">
      <c r="A492" s="39" t="s">
        <v>2971</v>
      </c>
      <c r="B492" s="52" t="s">
        <v>1479</v>
      </c>
      <c r="C492" s="52" t="s">
        <v>593</v>
      </c>
      <c r="D492" s="52">
        <v>2</v>
      </c>
      <c r="E492" s="39" t="s">
        <v>763</v>
      </c>
      <c r="F492" s="39" t="s">
        <v>781</v>
      </c>
      <c r="G492" s="90" t="s">
        <v>774</v>
      </c>
      <c r="H492" s="90" t="s">
        <v>765</v>
      </c>
      <c r="I492" s="90" t="s">
        <v>765</v>
      </c>
      <c r="J492" s="39" t="s">
        <v>782</v>
      </c>
      <c r="K492" s="90">
        <v>2</v>
      </c>
      <c r="L492" s="90">
        <v>1</v>
      </c>
      <c r="M492" s="90">
        <v>4</v>
      </c>
      <c r="N492" s="90" t="s">
        <v>793</v>
      </c>
      <c r="O492" s="52" t="s">
        <v>2972</v>
      </c>
      <c r="P492" s="52" t="s">
        <v>2972</v>
      </c>
      <c r="Q492" s="39">
        <v>2</v>
      </c>
      <c r="R492" s="39">
        <v>1</v>
      </c>
      <c r="S492" s="39">
        <v>4</v>
      </c>
      <c r="T492" s="39" t="s">
        <v>793</v>
      </c>
      <c r="U492" s="39" t="s">
        <v>2440</v>
      </c>
      <c r="V492" s="39" t="s">
        <v>2440</v>
      </c>
      <c r="W492" s="39">
        <v>3</v>
      </c>
      <c r="X492" s="39">
        <v>1</v>
      </c>
      <c r="Y492" s="39">
        <v>1</v>
      </c>
    </row>
    <row r="493" spans="1:25" x14ac:dyDescent="0.2">
      <c r="A493" s="39" t="s">
        <v>2973</v>
      </c>
      <c r="B493" s="52" t="s">
        <v>1480</v>
      </c>
      <c r="C493" s="52" t="s">
        <v>593</v>
      </c>
      <c r="D493" s="52">
        <v>2</v>
      </c>
      <c r="E493" s="39" t="s">
        <v>763</v>
      </c>
      <c r="F493" s="39" t="s">
        <v>1481</v>
      </c>
      <c r="G493" s="90" t="s">
        <v>774</v>
      </c>
      <c r="H493" s="90" t="s">
        <v>765</v>
      </c>
      <c r="I493" s="90" t="s">
        <v>765</v>
      </c>
      <c r="J493" s="39" t="s">
        <v>1482</v>
      </c>
      <c r="K493" s="90">
        <v>2</v>
      </c>
      <c r="L493" s="90">
        <v>1</v>
      </c>
      <c r="M493" s="90">
        <v>2</v>
      </c>
      <c r="N493" s="90">
        <v>8</v>
      </c>
      <c r="O493" s="52" t="s">
        <v>2577</v>
      </c>
      <c r="P493" s="52" t="s">
        <v>2577</v>
      </c>
      <c r="Q493" s="39">
        <v>2</v>
      </c>
      <c r="R493" s="39">
        <v>1</v>
      </c>
      <c r="S493" s="39">
        <v>2</v>
      </c>
      <c r="T493" s="39">
        <v>8</v>
      </c>
      <c r="U493" s="39" t="s">
        <v>2440</v>
      </c>
      <c r="V493" s="39" t="s">
        <v>2440</v>
      </c>
      <c r="W493" s="39">
        <v>3</v>
      </c>
      <c r="X493" s="39">
        <v>1</v>
      </c>
      <c r="Y493" s="39">
        <v>1</v>
      </c>
    </row>
    <row r="494" spans="1:25" x14ac:dyDescent="0.2">
      <c r="A494" s="39" t="s">
        <v>2974</v>
      </c>
      <c r="B494" s="52" t="s">
        <v>1483</v>
      </c>
      <c r="C494" s="52" t="s">
        <v>593</v>
      </c>
      <c r="D494" s="52">
        <v>2</v>
      </c>
      <c r="E494" s="39" t="s">
        <v>763</v>
      </c>
      <c r="F494" s="39" t="s">
        <v>1484</v>
      </c>
      <c r="G494" s="90" t="s">
        <v>774</v>
      </c>
      <c r="H494" s="90" t="s">
        <v>765</v>
      </c>
      <c r="I494" s="90" t="s">
        <v>765</v>
      </c>
      <c r="J494" s="39" t="s">
        <v>1485</v>
      </c>
      <c r="K494" s="90">
        <v>2</v>
      </c>
      <c r="L494" s="90">
        <v>1</v>
      </c>
      <c r="M494" s="90">
        <v>4</v>
      </c>
      <c r="N494" s="90">
        <v>8</v>
      </c>
      <c r="O494" s="52" t="s">
        <v>2972</v>
      </c>
      <c r="P494" s="52" t="s">
        <v>2972</v>
      </c>
      <c r="Q494" s="39">
        <v>2</v>
      </c>
      <c r="R494" s="39">
        <v>1</v>
      </c>
      <c r="S494" s="39">
        <v>4</v>
      </c>
      <c r="T494" s="39">
        <v>8</v>
      </c>
      <c r="U494" s="39" t="s">
        <v>2440</v>
      </c>
      <c r="V494" s="39" t="s">
        <v>2440</v>
      </c>
      <c r="W494" s="39">
        <v>3</v>
      </c>
      <c r="X494" s="39">
        <v>1</v>
      </c>
      <c r="Y494" s="39">
        <v>1</v>
      </c>
    </row>
    <row r="495" spans="1:25" x14ac:dyDescent="0.2">
      <c r="A495" s="39" t="s">
        <v>2975</v>
      </c>
      <c r="B495" s="52" t="s">
        <v>1486</v>
      </c>
      <c r="C495" s="52" t="s">
        <v>593</v>
      </c>
      <c r="D495" s="52">
        <v>2</v>
      </c>
      <c r="E495" s="39" t="s">
        <v>763</v>
      </c>
      <c r="F495" s="39" t="s">
        <v>1487</v>
      </c>
      <c r="G495" s="90" t="s">
        <v>774</v>
      </c>
      <c r="H495" s="90" t="s">
        <v>765</v>
      </c>
      <c r="I495" s="90" t="s">
        <v>765</v>
      </c>
      <c r="J495" s="39" t="s">
        <v>1485</v>
      </c>
      <c r="K495" s="90">
        <v>2</v>
      </c>
      <c r="L495" s="90">
        <v>1</v>
      </c>
      <c r="M495" s="90">
        <v>4</v>
      </c>
      <c r="N495" s="90">
        <v>8</v>
      </c>
      <c r="O495" s="52" t="s">
        <v>2972</v>
      </c>
      <c r="P495" s="52" t="s">
        <v>2972</v>
      </c>
      <c r="Q495" s="39">
        <v>2</v>
      </c>
      <c r="R495" s="39">
        <v>1</v>
      </c>
      <c r="S495" s="39">
        <v>4</v>
      </c>
      <c r="T495" s="39">
        <v>8</v>
      </c>
      <c r="U495" s="39" t="s">
        <v>2440</v>
      </c>
      <c r="V495" s="39" t="s">
        <v>2440</v>
      </c>
      <c r="W495" s="39">
        <v>3</v>
      </c>
      <c r="X495" s="39">
        <v>1</v>
      </c>
      <c r="Y495" s="39">
        <v>1</v>
      </c>
    </row>
    <row r="496" spans="1:25" x14ac:dyDescent="0.2">
      <c r="A496" s="39" t="s">
        <v>2976</v>
      </c>
      <c r="B496" s="52" t="s">
        <v>1488</v>
      </c>
      <c r="C496" s="52" t="s">
        <v>593</v>
      </c>
      <c r="D496" s="52">
        <v>2</v>
      </c>
      <c r="E496" s="39" t="s">
        <v>763</v>
      </c>
      <c r="F496" s="39" t="s">
        <v>1489</v>
      </c>
      <c r="G496" s="90" t="s">
        <v>774</v>
      </c>
      <c r="H496" s="90" t="s">
        <v>765</v>
      </c>
      <c r="I496" s="90" t="s">
        <v>765</v>
      </c>
      <c r="J496" s="39" t="s">
        <v>1485</v>
      </c>
      <c r="K496" s="90">
        <v>2</v>
      </c>
      <c r="L496" s="90">
        <v>1</v>
      </c>
      <c r="M496" s="90">
        <v>4</v>
      </c>
      <c r="N496" s="90">
        <v>8</v>
      </c>
      <c r="O496" s="52" t="s">
        <v>2972</v>
      </c>
      <c r="P496" s="52" t="s">
        <v>2972</v>
      </c>
      <c r="Q496" s="39">
        <v>2</v>
      </c>
      <c r="R496" s="39">
        <v>1</v>
      </c>
      <c r="S496" s="39">
        <v>4</v>
      </c>
      <c r="T496" s="39">
        <v>8</v>
      </c>
      <c r="U496" s="39" t="s">
        <v>2440</v>
      </c>
      <c r="V496" s="39" t="s">
        <v>2440</v>
      </c>
      <c r="W496" s="39">
        <v>3</v>
      </c>
      <c r="X496" s="39">
        <v>1</v>
      </c>
      <c r="Y496" s="39">
        <v>1</v>
      </c>
    </row>
    <row r="497" spans="1:25" x14ac:dyDescent="0.2">
      <c r="A497" s="39" t="s">
        <v>2977</v>
      </c>
      <c r="B497" s="52" t="s">
        <v>1490</v>
      </c>
      <c r="C497" s="52" t="s">
        <v>593</v>
      </c>
      <c r="D497" s="52">
        <v>2</v>
      </c>
      <c r="E497" s="39" t="s">
        <v>763</v>
      </c>
      <c r="F497" s="39" t="s">
        <v>1491</v>
      </c>
      <c r="G497" s="90" t="s">
        <v>774</v>
      </c>
      <c r="H497" s="90" t="s">
        <v>778</v>
      </c>
      <c r="I497" s="90" t="s">
        <v>774</v>
      </c>
      <c r="J497" s="39" t="s">
        <v>1258</v>
      </c>
      <c r="K497" s="90">
        <v>2</v>
      </c>
      <c r="L497" s="90">
        <v>1</v>
      </c>
      <c r="M497" s="90">
        <v>1</v>
      </c>
      <c r="N497" s="90">
        <v>7</v>
      </c>
      <c r="O497" s="52" t="s">
        <v>2978</v>
      </c>
      <c r="P497" s="52" t="s">
        <v>2978</v>
      </c>
      <c r="Q497" s="39">
        <v>2</v>
      </c>
      <c r="R497" s="39">
        <v>1</v>
      </c>
      <c r="S497" s="39">
        <v>1</v>
      </c>
      <c r="T497" s="39">
        <v>7</v>
      </c>
      <c r="U497" s="39" t="s">
        <v>2979</v>
      </c>
      <c r="V497" s="39" t="s">
        <v>2979</v>
      </c>
      <c r="W497" s="39">
        <v>3</v>
      </c>
      <c r="X497" s="39">
        <v>9</v>
      </c>
      <c r="Y497" s="39">
        <v>3</v>
      </c>
    </row>
    <row r="498" spans="1:25" x14ac:dyDescent="0.2">
      <c r="A498" s="39" t="s">
        <v>2980</v>
      </c>
      <c r="B498" s="52" t="s">
        <v>1492</v>
      </c>
      <c r="C498" s="52" t="s">
        <v>594</v>
      </c>
      <c r="D498" s="52">
        <v>2</v>
      </c>
      <c r="E498" s="39" t="s">
        <v>763</v>
      </c>
      <c r="F498" s="39" t="s">
        <v>1493</v>
      </c>
      <c r="G498" s="90" t="s">
        <v>774</v>
      </c>
      <c r="H498" s="90" t="s">
        <v>765</v>
      </c>
      <c r="I498" s="90" t="s">
        <v>765</v>
      </c>
      <c r="J498" s="39" t="s">
        <v>825</v>
      </c>
      <c r="K498" s="90">
        <v>2</v>
      </c>
      <c r="L498" s="90">
        <v>1</v>
      </c>
      <c r="M498" s="90">
        <v>3</v>
      </c>
      <c r="N498" s="90">
        <v>8</v>
      </c>
      <c r="O498" s="52" t="s">
        <v>2799</v>
      </c>
      <c r="P498" s="52" t="s">
        <v>2799</v>
      </c>
      <c r="Q498" s="39">
        <v>2</v>
      </c>
      <c r="R498" s="39">
        <v>1</v>
      </c>
      <c r="S498" s="39">
        <v>3</v>
      </c>
      <c r="T498" s="39">
        <v>8</v>
      </c>
      <c r="U498" s="39" t="s">
        <v>2440</v>
      </c>
      <c r="V498" s="39" t="s">
        <v>2440</v>
      </c>
      <c r="W498" s="39">
        <v>3</v>
      </c>
      <c r="X498" s="39">
        <v>1</v>
      </c>
      <c r="Y498" s="39">
        <v>1</v>
      </c>
    </row>
    <row r="499" spans="1:25" x14ac:dyDescent="0.2">
      <c r="A499" s="39" t="s">
        <v>2981</v>
      </c>
      <c r="B499" s="52" t="s">
        <v>1494</v>
      </c>
      <c r="C499" s="52" t="s">
        <v>595</v>
      </c>
      <c r="D499" s="52">
        <v>2</v>
      </c>
      <c r="E499" s="39" t="s">
        <v>763</v>
      </c>
      <c r="F499" s="39" t="s">
        <v>764</v>
      </c>
      <c r="G499" s="90" t="s">
        <v>765</v>
      </c>
      <c r="H499" s="90" t="s">
        <v>766</v>
      </c>
      <c r="I499" s="90" t="s">
        <v>767</v>
      </c>
      <c r="J499" s="39" t="s">
        <v>768</v>
      </c>
      <c r="K499" s="90">
        <v>2</v>
      </c>
      <c r="L499" s="90" t="s">
        <v>765</v>
      </c>
      <c r="M499" s="90" t="s">
        <v>785</v>
      </c>
      <c r="N499" s="90">
        <v>5</v>
      </c>
      <c r="O499" s="52" t="s">
        <v>2391</v>
      </c>
      <c r="P499" s="52" t="s">
        <v>2391</v>
      </c>
      <c r="Q499" s="39">
        <v>2</v>
      </c>
      <c r="R499" s="39" t="s">
        <v>765</v>
      </c>
      <c r="S499" s="39" t="s">
        <v>785</v>
      </c>
      <c r="T499" s="39">
        <v>5</v>
      </c>
      <c r="U499" s="39" t="s">
        <v>2392</v>
      </c>
      <c r="V499" s="39" t="s">
        <v>2392</v>
      </c>
      <c r="W499" s="39">
        <v>1</v>
      </c>
      <c r="X499" s="39">
        <v>2</v>
      </c>
      <c r="Y499" s="39">
        <v>4</v>
      </c>
    </row>
    <row r="500" spans="1:25" x14ac:dyDescent="0.2">
      <c r="A500" s="39" t="s">
        <v>2982</v>
      </c>
      <c r="B500" s="52" t="s">
        <v>1495</v>
      </c>
      <c r="C500" s="52" t="s">
        <v>595</v>
      </c>
      <c r="D500" s="52">
        <v>2</v>
      </c>
      <c r="E500" s="39" t="s">
        <v>763</v>
      </c>
      <c r="F500" s="39" t="s">
        <v>770</v>
      </c>
      <c r="G500" s="90" t="s">
        <v>765</v>
      </c>
      <c r="H500" s="90" t="s">
        <v>766</v>
      </c>
      <c r="I500" s="90" t="s">
        <v>767</v>
      </c>
      <c r="J500" s="39" t="s">
        <v>771</v>
      </c>
      <c r="K500" s="90">
        <v>2</v>
      </c>
      <c r="L500" s="90" t="s">
        <v>765</v>
      </c>
      <c r="M500" s="90" t="s">
        <v>785</v>
      </c>
      <c r="N500" s="90">
        <v>10</v>
      </c>
      <c r="O500" s="52" t="s">
        <v>2394</v>
      </c>
      <c r="P500" s="52" t="s">
        <v>2394</v>
      </c>
      <c r="Q500" s="39">
        <v>2</v>
      </c>
      <c r="R500" s="39" t="s">
        <v>765</v>
      </c>
      <c r="S500" s="39" t="s">
        <v>785</v>
      </c>
      <c r="T500" s="39">
        <v>10</v>
      </c>
      <c r="U500" s="39" t="s">
        <v>2392</v>
      </c>
      <c r="V500" s="39" t="s">
        <v>2392</v>
      </c>
      <c r="W500" s="39">
        <v>1</v>
      </c>
      <c r="X500" s="39">
        <v>2</v>
      </c>
      <c r="Y500" s="39">
        <v>4</v>
      </c>
    </row>
    <row r="501" spans="1:25" x14ac:dyDescent="0.2">
      <c r="A501" s="39" t="s">
        <v>2983</v>
      </c>
      <c r="B501" s="52" t="s">
        <v>1496</v>
      </c>
      <c r="C501" s="52" t="s">
        <v>595</v>
      </c>
      <c r="D501" s="52">
        <v>2</v>
      </c>
      <c r="E501" s="39" t="s">
        <v>763</v>
      </c>
      <c r="F501" s="39" t="s">
        <v>788</v>
      </c>
      <c r="G501" s="90" t="s">
        <v>765</v>
      </c>
      <c r="H501" s="90" t="s">
        <v>774</v>
      </c>
      <c r="I501" s="90" t="s">
        <v>767</v>
      </c>
      <c r="J501" s="39" t="s">
        <v>789</v>
      </c>
      <c r="K501" s="90">
        <v>2</v>
      </c>
      <c r="L501" s="90" t="s">
        <v>765</v>
      </c>
      <c r="M501" s="90" t="s">
        <v>765</v>
      </c>
      <c r="N501" s="90">
        <v>16</v>
      </c>
      <c r="O501" s="52" t="s">
        <v>2442</v>
      </c>
      <c r="P501" s="52" t="s">
        <v>2442</v>
      </c>
      <c r="Q501" s="39">
        <v>2</v>
      </c>
      <c r="R501" s="39" t="s">
        <v>765</v>
      </c>
      <c r="S501" s="39" t="s">
        <v>765</v>
      </c>
      <c r="T501" s="39">
        <v>16</v>
      </c>
      <c r="U501" s="39" t="s">
        <v>2480</v>
      </c>
      <c r="V501" s="39" t="s">
        <v>2480</v>
      </c>
      <c r="W501" s="39">
        <v>1</v>
      </c>
      <c r="X501" s="39">
        <v>3</v>
      </c>
      <c r="Y501" s="39">
        <v>4</v>
      </c>
    </row>
    <row r="502" spans="1:25" x14ac:dyDescent="0.2">
      <c r="A502" s="39" t="s">
        <v>2984</v>
      </c>
      <c r="B502" s="52" t="s">
        <v>1497</v>
      </c>
      <c r="C502" s="52" t="s">
        <v>595</v>
      </c>
      <c r="D502" s="52">
        <v>2</v>
      </c>
      <c r="E502" s="39" t="s">
        <v>763</v>
      </c>
      <c r="F502" s="39" t="s">
        <v>784</v>
      </c>
      <c r="G502" s="90" t="s">
        <v>765</v>
      </c>
      <c r="H502" s="90" t="s">
        <v>785</v>
      </c>
      <c r="I502" s="90" t="s">
        <v>766</v>
      </c>
      <c r="J502" s="39" t="s">
        <v>786</v>
      </c>
      <c r="K502" s="90">
        <v>2</v>
      </c>
      <c r="L502" s="90" t="s">
        <v>766</v>
      </c>
      <c r="M502" s="90" t="s">
        <v>765</v>
      </c>
      <c r="N502" s="90">
        <v>16</v>
      </c>
      <c r="O502" s="52" t="s">
        <v>2396</v>
      </c>
      <c r="P502" s="52" t="s">
        <v>2396</v>
      </c>
      <c r="Q502" s="39">
        <v>2</v>
      </c>
      <c r="R502" s="39" t="s">
        <v>766</v>
      </c>
      <c r="S502" s="39" t="s">
        <v>765</v>
      </c>
      <c r="T502" s="39">
        <v>16</v>
      </c>
      <c r="U502" s="39" t="s">
        <v>2402</v>
      </c>
      <c r="V502" s="39" t="s">
        <v>2402</v>
      </c>
      <c r="W502" s="39">
        <v>1</v>
      </c>
      <c r="X502" s="39">
        <v>7</v>
      </c>
      <c r="Y502" s="39">
        <v>2</v>
      </c>
    </row>
    <row r="503" spans="1:25" x14ac:dyDescent="0.2">
      <c r="A503" s="39" t="s">
        <v>2985</v>
      </c>
      <c r="B503" s="52" t="s">
        <v>1498</v>
      </c>
      <c r="C503" s="52" t="s">
        <v>595</v>
      </c>
      <c r="D503" s="52">
        <v>2</v>
      </c>
      <c r="E503" s="39" t="s">
        <v>763</v>
      </c>
      <c r="F503" s="39" t="s">
        <v>791</v>
      </c>
      <c r="G503" s="90" t="s">
        <v>766</v>
      </c>
      <c r="H503" s="90" t="s">
        <v>792</v>
      </c>
      <c r="I503" s="90" t="s">
        <v>793</v>
      </c>
      <c r="J503" s="39" t="s">
        <v>794</v>
      </c>
      <c r="K503" s="90">
        <v>2</v>
      </c>
      <c r="L503" s="90" t="s">
        <v>765</v>
      </c>
      <c r="M503" s="90" t="s">
        <v>785</v>
      </c>
      <c r="N503" s="90" t="s">
        <v>2527</v>
      </c>
      <c r="O503" s="52" t="s">
        <v>2394</v>
      </c>
      <c r="P503" s="52" t="s">
        <v>2394</v>
      </c>
      <c r="Q503" s="39">
        <v>2</v>
      </c>
      <c r="R503" s="39" t="s">
        <v>765</v>
      </c>
      <c r="S503" s="39" t="s">
        <v>785</v>
      </c>
      <c r="T503" s="39" t="s">
        <v>2527</v>
      </c>
      <c r="U503" s="39" t="s">
        <v>2406</v>
      </c>
      <c r="V503" s="39" t="s">
        <v>2406</v>
      </c>
      <c r="W503" s="39" t="s">
        <v>766</v>
      </c>
      <c r="X503" s="39" t="s">
        <v>792</v>
      </c>
      <c r="Y503" s="39" t="s">
        <v>793</v>
      </c>
    </row>
    <row r="504" spans="1:25" x14ac:dyDescent="0.2">
      <c r="A504" s="39" t="s">
        <v>2986</v>
      </c>
      <c r="B504" s="52" t="s">
        <v>1499</v>
      </c>
      <c r="C504" s="52" t="s">
        <v>595</v>
      </c>
      <c r="D504" s="52">
        <v>2</v>
      </c>
      <c r="E504" s="39" t="s">
        <v>763</v>
      </c>
      <c r="F504" s="39" t="s">
        <v>1500</v>
      </c>
      <c r="G504" s="90" t="s">
        <v>774</v>
      </c>
      <c r="H504" s="90" t="s">
        <v>765</v>
      </c>
      <c r="I504" s="90" t="s">
        <v>765</v>
      </c>
      <c r="J504" s="39" t="s">
        <v>1468</v>
      </c>
      <c r="K504" s="90">
        <v>2</v>
      </c>
      <c r="L504" s="90">
        <v>1</v>
      </c>
      <c r="M504" s="90">
        <v>2</v>
      </c>
      <c r="N504" s="90">
        <v>8</v>
      </c>
      <c r="O504" s="52" t="s">
        <v>2577</v>
      </c>
      <c r="P504" s="52" t="s">
        <v>2577</v>
      </c>
      <c r="Q504" s="39">
        <v>2</v>
      </c>
      <c r="R504" s="39">
        <v>1</v>
      </c>
      <c r="S504" s="39">
        <v>2</v>
      </c>
      <c r="T504" s="39">
        <v>8</v>
      </c>
      <c r="U504" s="39" t="s">
        <v>2440</v>
      </c>
      <c r="V504" s="39" t="s">
        <v>2440</v>
      </c>
      <c r="W504" s="39">
        <v>3</v>
      </c>
      <c r="X504" s="39">
        <v>1</v>
      </c>
      <c r="Y504" s="39">
        <v>1</v>
      </c>
    </row>
    <row r="505" spans="1:25" x14ac:dyDescent="0.2">
      <c r="A505" s="39" t="s">
        <v>2987</v>
      </c>
      <c r="B505" s="52" t="s">
        <v>1501</v>
      </c>
      <c r="C505" s="52" t="s">
        <v>595</v>
      </c>
      <c r="D505" s="52">
        <v>2</v>
      </c>
      <c r="E505" s="39" t="s">
        <v>763</v>
      </c>
      <c r="F505" s="39" t="s">
        <v>781</v>
      </c>
      <c r="G505" s="90" t="s">
        <v>774</v>
      </c>
      <c r="H505" s="90" t="s">
        <v>765</v>
      </c>
      <c r="I505" s="90" t="s">
        <v>765</v>
      </c>
      <c r="J505" s="39" t="s">
        <v>782</v>
      </c>
      <c r="K505" s="90">
        <v>2</v>
      </c>
      <c r="L505" s="90">
        <v>1</v>
      </c>
      <c r="M505" s="90">
        <v>2</v>
      </c>
      <c r="N505" s="90">
        <v>8</v>
      </c>
      <c r="O505" s="52" t="s">
        <v>2577</v>
      </c>
      <c r="P505" s="52" t="s">
        <v>2577</v>
      </c>
      <c r="Q505" s="39">
        <v>2</v>
      </c>
      <c r="R505" s="39">
        <v>1</v>
      </c>
      <c r="S505" s="39">
        <v>2</v>
      </c>
      <c r="T505" s="39">
        <v>8</v>
      </c>
      <c r="U505" s="39" t="s">
        <v>2440</v>
      </c>
      <c r="V505" s="39" t="s">
        <v>2440</v>
      </c>
      <c r="W505" s="39">
        <v>3</v>
      </c>
      <c r="X505" s="39">
        <v>1</v>
      </c>
      <c r="Y505" s="39">
        <v>1</v>
      </c>
    </row>
    <row r="506" spans="1:25" x14ac:dyDescent="0.2">
      <c r="A506" s="39" t="s">
        <v>2988</v>
      </c>
      <c r="B506" s="52" t="s">
        <v>1502</v>
      </c>
      <c r="C506" s="52" t="s">
        <v>596</v>
      </c>
      <c r="D506" s="52">
        <v>2</v>
      </c>
      <c r="E506" s="39" t="s">
        <v>763</v>
      </c>
      <c r="F506" s="39" t="s">
        <v>764</v>
      </c>
      <c r="G506" s="90" t="s">
        <v>765</v>
      </c>
      <c r="H506" s="90" t="s">
        <v>766</v>
      </c>
      <c r="I506" s="90" t="s">
        <v>767</v>
      </c>
      <c r="J506" s="39" t="s">
        <v>768</v>
      </c>
      <c r="K506" s="90">
        <v>2</v>
      </c>
      <c r="L506" s="90" t="s">
        <v>765</v>
      </c>
      <c r="M506" s="90" t="s">
        <v>814</v>
      </c>
      <c r="N506" s="90">
        <v>5</v>
      </c>
      <c r="O506" s="52" t="s">
        <v>2989</v>
      </c>
      <c r="P506" s="52" t="s">
        <v>2989</v>
      </c>
      <c r="Q506" s="39">
        <v>2</v>
      </c>
      <c r="R506" s="39" t="s">
        <v>765</v>
      </c>
      <c r="S506" s="39" t="s">
        <v>814</v>
      </c>
      <c r="T506" s="39">
        <v>5</v>
      </c>
      <c r="U506" s="39" t="s">
        <v>2392</v>
      </c>
      <c r="V506" s="39" t="s">
        <v>2392</v>
      </c>
      <c r="W506" s="39">
        <v>1</v>
      </c>
      <c r="X506" s="39">
        <v>2</v>
      </c>
      <c r="Y506" s="39">
        <v>4</v>
      </c>
    </row>
    <row r="507" spans="1:25" x14ac:dyDescent="0.2">
      <c r="A507" s="39" t="s">
        <v>2990</v>
      </c>
      <c r="B507" s="52" t="s">
        <v>1503</v>
      </c>
      <c r="C507" s="52" t="s">
        <v>596</v>
      </c>
      <c r="D507" s="52">
        <v>2</v>
      </c>
      <c r="E507" s="39" t="s">
        <v>763</v>
      </c>
      <c r="F507" s="39" t="s">
        <v>770</v>
      </c>
      <c r="G507" s="90" t="s">
        <v>765</v>
      </c>
      <c r="H507" s="90" t="s">
        <v>766</v>
      </c>
      <c r="I507" s="90" t="s">
        <v>767</v>
      </c>
      <c r="J507" s="39" t="s">
        <v>771</v>
      </c>
      <c r="K507" s="90">
        <v>2</v>
      </c>
      <c r="L507" s="90" t="s">
        <v>765</v>
      </c>
      <c r="M507" s="90" t="s">
        <v>814</v>
      </c>
      <c r="N507" s="90">
        <v>10</v>
      </c>
      <c r="O507" s="52" t="s">
        <v>2790</v>
      </c>
      <c r="P507" s="52" t="s">
        <v>2790</v>
      </c>
      <c r="Q507" s="39">
        <v>2</v>
      </c>
      <c r="R507" s="39" t="s">
        <v>765</v>
      </c>
      <c r="S507" s="39" t="s">
        <v>814</v>
      </c>
      <c r="T507" s="39">
        <v>10</v>
      </c>
      <c r="U507" s="39" t="s">
        <v>2392</v>
      </c>
      <c r="V507" s="39" t="s">
        <v>2392</v>
      </c>
      <c r="W507" s="39">
        <v>1</v>
      </c>
      <c r="X507" s="39">
        <v>2</v>
      </c>
      <c r="Y507" s="39">
        <v>4</v>
      </c>
    </row>
    <row r="508" spans="1:25" x14ac:dyDescent="0.2">
      <c r="A508" s="39" t="s">
        <v>2991</v>
      </c>
      <c r="B508" s="52" t="s">
        <v>1504</v>
      </c>
      <c r="C508" s="52" t="s">
        <v>596</v>
      </c>
      <c r="D508" s="52">
        <v>2</v>
      </c>
      <c r="E508" s="39" t="s">
        <v>763</v>
      </c>
      <c r="F508" s="39" t="s">
        <v>1505</v>
      </c>
      <c r="G508" s="90" t="s">
        <v>765</v>
      </c>
      <c r="H508" s="90" t="s">
        <v>774</v>
      </c>
      <c r="I508" s="90" t="s">
        <v>766</v>
      </c>
      <c r="J508" s="39" t="s">
        <v>1004</v>
      </c>
      <c r="K508" s="90">
        <v>2</v>
      </c>
      <c r="L508" s="90">
        <v>1</v>
      </c>
      <c r="M508" s="90">
        <v>5</v>
      </c>
      <c r="N508" s="90">
        <v>8</v>
      </c>
      <c r="O508" s="52" t="s">
        <v>2992</v>
      </c>
      <c r="P508" s="52" t="s">
        <v>2992</v>
      </c>
      <c r="Q508" s="39">
        <v>2</v>
      </c>
      <c r="R508" s="39">
        <v>1</v>
      </c>
      <c r="S508" s="39">
        <v>5</v>
      </c>
      <c r="T508" s="39">
        <v>8</v>
      </c>
      <c r="U508" s="39" t="s">
        <v>2534</v>
      </c>
      <c r="V508" s="39" t="s">
        <v>2534</v>
      </c>
      <c r="W508" s="39">
        <v>1</v>
      </c>
      <c r="X508" s="39">
        <v>3</v>
      </c>
      <c r="Y508" s="39">
        <v>2</v>
      </c>
    </row>
    <row r="509" spans="1:25" x14ac:dyDescent="0.2">
      <c r="A509" s="39" t="s">
        <v>2993</v>
      </c>
      <c r="B509" s="52" t="s">
        <v>1506</v>
      </c>
      <c r="C509" s="52" t="s">
        <v>596</v>
      </c>
      <c r="D509" s="52">
        <v>2</v>
      </c>
      <c r="E509" s="39" t="s">
        <v>763</v>
      </c>
      <c r="F509" s="39" t="s">
        <v>788</v>
      </c>
      <c r="G509" s="90" t="s">
        <v>765</v>
      </c>
      <c r="H509" s="90" t="s">
        <v>774</v>
      </c>
      <c r="I509" s="90" t="s">
        <v>767</v>
      </c>
      <c r="J509" s="39" t="s">
        <v>789</v>
      </c>
      <c r="K509" s="90">
        <v>2</v>
      </c>
      <c r="L509" s="90" t="s">
        <v>765</v>
      </c>
      <c r="M509" s="90" t="s">
        <v>814</v>
      </c>
      <c r="N509" s="90">
        <v>16</v>
      </c>
      <c r="O509" s="52" t="s">
        <v>2994</v>
      </c>
      <c r="P509" s="52" t="s">
        <v>2994</v>
      </c>
      <c r="Q509" s="39">
        <v>2</v>
      </c>
      <c r="R509" s="39" t="s">
        <v>765</v>
      </c>
      <c r="S509" s="39" t="s">
        <v>814</v>
      </c>
      <c r="T509" s="39">
        <v>16</v>
      </c>
      <c r="U509" s="39" t="s">
        <v>2480</v>
      </c>
      <c r="V509" s="39" t="s">
        <v>2480</v>
      </c>
      <c r="W509" s="39">
        <v>1</v>
      </c>
      <c r="X509" s="39">
        <v>3</v>
      </c>
      <c r="Y509" s="39">
        <v>4</v>
      </c>
    </row>
    <row r="510" spans="1:25" x14ac:dyDescent="0.2">
      <c r="A510" s="39" t="s">
        <v>2995</v>
      </c>
      <c r="B510" s="52" t="s">
        <v>1507</v>
      </c>
      <c r="C510" s="52" t="s">
        <v>596</v>
      </c>
      <c r="D510" s="52">
        <v>2</v>
      </c>
      <c r="E510" s="39" t="s">
        <v>763</v>
      </c>
      <c r="F510" s="39" t="s">
        <v>784</v>
      </c>
      <c r="G510" s="90" t="s">
        <v>765</v>
      </c>
      <c r="H510" s="90" t="s">
        <v>785</v>
      </c>
      <c r="I510" s="90" t="s">
        <v>766</v>
      </c>
      <c r="J510" s="39" t="s">
        <v>786</v>
      </c>
      <c r="K510" s="90">
        <v>2</v>
      </c>
      <c r="L510" s="90" t="s">
        <v>765</v>
      </c>
      <c r="M510" s="90" t="s">
        <v>814</v>
      </c>
      <c r="N510" s="90">
        <v>16</v>
      </c>
      <c r="O510" s="52" t="s">
        <v>2994</v>
      </c>
      <c r="P510" s="52" t="s">
        <v>2994</v>
      </c>
      <c r="Q510" s="39">
        <v>2</v>
      </c>
      <c r="R510" s="39" t="s">
        <v>765</v>
      </c>
      <c r="S510" s="39" t="s">
        <v>814</v>
      </c>
      <c r="T510" s="39">
        <v>16</v>
      </c>
      <c r="U510" s="39" t="s">
        <v>2402</v>
      </c>
      <c r="V510" s="39" t="s">
        <v>2402</v>
      </c>
      <c r="W510" s="39">
        <v>1</v>
      </c>
      <c r="X510" s="39">
        <v>7</v>
      </c>
      <c r="Y510" s="39">
        <v>2</v>
      </c>
    </row>
    <row r="511" spans="1:25" x14ac:dyDescent="0.2">
      <c r="A511" s="39" t="s">
        <v>2996</v>
      </c>
      <c r="B511" s="52" t="s">
        <v>1508</v>
      </c>
      <c r="C511" s="52" t="s">
        <v>596</v>
      </c>
      <c r="D511" s="52">
        <v>2</v>
      </c>
      <c r="E511" s="39" t="s">
        <v>763</v>
      </c>
      <c r="F511" s="39" t="s">
        <v>791</v>
      </c>
      <c r="G511" s="90" t="s">
        <v>766</v>
      </c>
      <c r="H511" s="90" t="s">
        <v>792</v>
      </c>
      <c r="I511" s="90" t="s">
        <v>793</v>
      </c>
      <c r="J511" s="39" t="s">
        <v>794</v>
      </c>
      <c r="K511" s="90">
        <v>2</v>
      </c>
      <c r="L511" s="90" t="s">
        <v>765</v>
      </c>
      <c r="M511" s="90" t="s">
        <v>785</v>
      </c>
      <c r="N511" s="90" t="s">
        <v>2527</v>
      </c>
      <c r="O511" s="52" t="s">
        <v>2394</v>
      </c>
      <c r="P511" s="52" t="s">
        <v>2394</v>
      </c>
      <c r="Q511" s="39">
        <v>2</v>
      </c>
      <c r="R511" s="39" t="s">
        <v>765</v>
      </c>
      <c r="S511" s="39" t="s">
        <v>785</v>
      </c>
      <c r="T511" s="39" t="s">
        <v>2527</v>
      </c>
      <c r="U511" s="39" t="s">
        <v>2406</v>
      </c>
      <c r="V511" s="39" t="s">
        <v>2406</v>
      </c>
      <c r="W511" s="39" t="s">
        <v>766</v>
      </c>
      <c r="X511" s="39" t="s">
        <v>792</v>
      </c>
      <c r="Y511" s="39" t="s">
        <v>793</v>
      </c>
    </row>
    <row r="512" spans="1:25" x14ac:dyDescent="0.2">
      <c r="A512" s="39" t="s">
        <v>2997</v>
      </c>
      <c r="B512" s="52" t="s">
        <v>1509</v>
      </c>
      <c r="C512" s="52" t="s">
        <v>596</v>
      </c>
      <c r="D512" s="52">
        <v>2</v>
      </c>
      <c r="E512" s="39" t="s">
        <v>763</v>
      </c>
      <c r="F512" s="39" t="s">
        <v>1510</v>
      </c>
      <c r="G512" s="90" t="s">
        <v>774</v>
      </c>
      <c r="H512" s="90" t="s">
        <v>785</v>
      </c>
      <c r="I512" s="90" t="s">
        <v>765</v>
      </c>
      <c r="J512" s="39" t="s">
        <v>1511</v>
      </c>
      <c r="K512" s="90">
        <v>2</v>
      </c>
      <c r="L512" s="90">
        <v>1</v>
      </c>
      <c r="M512" s="90">
        <v>5</v>
      </c>
      <c r="N512" s="90">
        <v>8</v>
      </c>
      <c r="O512" s="52" t="s">
        <v>2992</v>
      </c>
      <c r="P512" s="52" t="s">
        <v>2992</v>
      </c>
      <c r="Q512" s="39">
        <v>2</v>
      </c>
      <c r="R512" s="39">
        <v>1</v>
      </c>
      <c r="S512" s="39">
        <v>5</v>
      </c>
      <c r="T512" s="39">
        <v>8</v>
      </c>
      <c r="U512" s="39" t="s">
        <v>2791</v>
      </c>
      <c r="V512" s="39" t="s">
        <v>2791</v>
      </c>
      <c r="W512" s="39">
        <v>3</v>
      </c>
      <c r="X512" s="39">
        <v>7</v>
      </c>
      <c r="Y512" s="39">
        <v>1</v>
      </c>
    </row>
    <row r="513" spans="1:25" x14ac:dyDescent="0.2">
      <c r="A513" s="39" t="s">
        <v>2998</v>
      </c>
      <c r="B513" s="52" t="s">
        <v>1512</v>
      </c>
      <c r="C513" s="52" t="s">
        <v>596</v>
      </c>
      <c r="D513" s="52">
        <v>2</v>
      </c>
      <c r="E513" s="39" t="s">
        <v>763</v>
      </c>
      <c r="F513" s="39" t="s">
        <v>781</v>
      </c>
      <c r="G513" s="90" t="s">
        <v>774</v>
      </c>
      <c r="H513" s="90" t="s">
        <v>785</v>
      </c>
      <c r="I513" s="90" t="s">
        <v>765</v>
      </c>
      <c r="J513" s="39" t="s">
        <v>782</v>
      </c>
      <c r="K513" s="90">
        <v>2</v>
      </c>
      <c r="L513" s="90">
        <v>1</v>
      </c>
      <c r="M513" s="90">
        <v>5</v>
      </c>
      <c r="N513" s="90">
        <v>8</v>
      </c>
      <c r="O513" s="52" t="s">
        <v>2992</v>
      </c>
      <c r="P513" s="52" t="s">
        <v>2992</v>
      </c>
      <c r="Q513" s="39">
        <v>2</v>
      </c>
      <c r="R513" s="39">
        <v>1</v>
      </c>
      <c r="S513" s="39">
        <v>5</v>
      </c>
      <c r="T513" s="39">
        <v>8</v>
      </c>
      <c r="U513" s="39" t="s">
        <v>2791</v>
      </c>
      <c r="V513" s="39" t="s">
        <v>2791</v>
      </c>
      <c r="W513" s="39">
        <v>3</v>
      </c>
      <c r="X513" s="39">
        <v>7</v>
      </c>
      <c r="Y513" s="39">
        <v>1</v>
      </c>
    </row>
    <row r="514" spans="1:25" x14ac:dyDescent="0.2">
      <c r="A514" s="39" t="s">
        <v>2999</v>
      </c>
      <c r="B514" s="52" t="s">
        <v>1513</v>
      </c>
      <c r="C514" s="52" t="s">
        <v>597</v>
      </c>
      <c r="D514" s="52">
        <v>2</v>
      </c>
      <c r="E514" s="39" t="s">
        <v>763</v>
      </c>
      <c r="F514" s="39" t="s">
        <v>764</v>
      </c>
      <c r="G514" s="90" t="s">
        <v>765</v>
      </c>
      <c r="H514" s="90" t="s">
        <v>766</v>
      </c>
      <c r="I514" s="90" t="s">
        <v>767</v>
      </c>
      <c r="J514" s="39" t="s">
        <v>768</v>
      </c>
      <c r="K514" s="90">
        <v>2</v>
      </c>
      <c r="L514" s="90" t="s">
        <v>765</v>
      </c>
      <c r="M514" s="90" t="s">
        <v>785</v>
      </c>
      <c r="N514" s="90">
        <v>5</v>
      </c>
      <c r="O514" s="52" t="s">
        <v>2391</v>
      </c>
      <c r="P514" s="52" t="s">
        <v>2391</v>
      </c>
      <c r="Q514" s="39">
        <v>2</v>
      </c>
      <c r="R514" s="39" t="s">
        <v>765</v>
      </c>
      <c r="S514" s="39" t="s">
        <v>785</v>
      </c>
      <c r="T514" s="39">
        <v>5</v>
      </c>
      <c r="U514" s="39" t="s">
        <v>2392</v>
      </c>
      <c r="V514" s="39" t="s">
        <v>2392</v>
      </c>
      <c r="W514" s="39">
        <v>1</v>
      </c>
      <c r="X514" s="39">
        <v>2</v>
      </c>
      <c r="Y514" s="39">
        <v>4</v>
      </c>
    </row>
    <row r="515" spans="1:25" x14ac:dyDescent="0.2">
      <c r="A515" s="39" t="s">
        <v>3000</v>
      </c>
      <c r="B515" s="52" t="s">
        <v>1514</v>
      </c>
      <c r="C515" s="52" t="s">
        <v>597</v>
      </c>
      <c r="D515" s="52">
        <v>2</v>
      </c>
      <c r="E515" s="39" t="s">
        <v>763</v>
      </c>
      <c r="F515" s="39" t="s">
        <v>770</v>
      </c>
      <c r="G515" s="90" t="s">
        <v>765</v>
      </c>
      <c r="H515" s="90" t="s">
        <v>766</v>
      </c>
      <c r="I515" s="90" t="s">
        <v>767</v>
      </c>
      <c r="J515" s="39" t="s">
        <v>771</v>
      </c>
      <c r="K515" s="90">
        <v>2</v>
      </c>
      <c r="L515" s="90" t="s">
        <v>765</v>
      </c>
      <c r="M515" s="90" t="s">
        <v>785</v>
      </c>
      <c r="N515" s="90">
        <v>10</v>
      </c>
      <c r="O515" s="52" t="s">
        <v>2394</v>
      </c>
      <c r="P515" s="52" t="s">
        <v>2394</v>
      </c>
      <c r="Q515" s="39">
        <v>2</v>
      </c>
      <c r="R515" s="39" t="s">
        <v>765</v>
      </c>
      <c r="S515" s="39" t="s">
        <v>785</v>
      </c>
      <c r="T515" s="39">
        <v>10</v>
      </c>
      <c r="U515" s="39" t="s">
        <v>2392</v>
      </c>
      <c r="V515" s="39" t="s">
        <v>2392</v>
      </c>
      <c r="W515" s="39">
        <v>1</v>
      </c>
      <c r="X515" s="39">
        <v>2</v>
      </c>
      <c r="Y515" s="39">
        <v>4</v>
      </c>
    </row>
    <row r="516" spans="1:25" x14ac:dyDescent="0.2">
      <c r="A516" s="39" t="s">
        <v>3001</v>
      </c>
      <c r="B516" s="52" t="s">
        <v>1515</v>
      </c>
      <c r="C516" s="52" t="s">
        <v>597</v>
      </c>
      <c r="D516" s="52">
        <v>2</v>
      </c>
      <c r="E516" s="39" t="s">
        <v>763</v>
      </c>
      <c r="F516" s="39" t="s">
        <v>788</v>
      </c>
      <c r="G516" s="90" t="s">
        <v>765</v>
      </c>
      <c r="H516" s="90" t="s">
        <v>774</v>
      </c>
      <c r="I516" s="90" t="s">
        <v>767</v>
      </c>
      <c r="J516" s="39" t="s">
        <v>789</v>
      </c>
      <c r="K516" s="90">
        <v>2</v>
      </c>
      <c r="L516" s="90" t="s">
        <v>765</v>
      </c>
      <c r="M516" s="90" t="s">
        <v>814</v>
      </c>
      <c r="N516" s="90">
        <v>16</v>
      </c>
      <c r="O516" s="52" t="s">
        <v>2994</v>
      </c>
      <c r="P516" s="52" t="s">
        <v>2994</v>
      </c>
      <c r="Q516" s="39">
        <v>2</v>
      </c>
      <c r="R516" s="39" t="s">
        <v>765</v>
      </c>
      <c r="S516" s="39" t="s">
        <v>814</v>
      </c>
      <c r="T516" s="39">
        <v>16</v>
      </c>
      <c r="U516" s="39" t="s">
        <v>2480</v>
      </c>
      <c r="V516" s="39" t="s">
        <v>2480</v>
      </c>
      <c r="W516" s="39">
        <v>1</v>
      </c>
      <c r="X516" s="39">
        <v>3</v>
      </c>
      <c r="Y516" s="39">
        <v>4</v>
      </c>
    </row>
    <row r="517" spans="1:25" x14ac:dyDescent="0.2">
      <c r="A517" s="39" t="s">
        <v>3002</v>
      </c>
      <c r="B517" s="52" t="s">
        <v>1516</v>
      </c>
      <c r="C517" s="52" t="s">
        <v>597</v>
      </c>
      <c r="D517" s="52">
        <v>2</v>
      </c>
      <c r="E517" s="39" t="s">
        <v>763</v>
      </c>
      <c r="F517" s="39" t="s">
        <v>784</v>
      </c>
      <c r="G517" s="90" t="s">
        <v>765</v>
      </c>
      <c r="H517" s="90" t="s">
        <v>785</v>
      </c>
      <c r="I517" s="90" t="s">
        <v>766</v>
      </c>
      <c r="J517" s="39" t="s">
        <v>786</v>
      </c>
      <c r="K517" s="90">
        <v>2</v>
      </c>
      <c r="L517" s="90" t="s">
        <v>765</v>
      </c>
      <c r="M517" s="90" t="s">
        <v>814</v>
      </c>
      <c r="N517" s="90">
        <v>16</v>
      </c>
      <c r="O517" s="52" t="s">
        <v>2994</v>
      </c>
      <c r="P517" s="52" t="s">
        <v>2994</v>
      </c>
      <c r="Q517" s="39">
        <v>2</v>
      </c>
      <c r="R517" s="39" t="s">
        <v>765</v>
      </c>
      <c r="S517" s="39" t="s">
        <v>814</v>
      </c>
      <c r="T517" s="39">
        <v>16</v>
      </c>
      <c r="U517" s="39" t="s">
        <v>2402</v>
      </c>
      <c r="V517" s="39" t="s">
        <v>2402</v>
      </c>
      <c r="W517" s="39">
        <v>1</v>
      </c>
      <c r="X517" s="39">
        <v>7</v>
      </c>
      <c r="Y517" s="39">
        <v>2</v>
      </c>
    </row>
    <row r="518" spans="1:25" x14ac:dyDescent="0.2">
      <c r="A518" s="39" t="s">
        <v>3003</v>
      </c>
      <c r="B518" s="52" t="s">
        <v>1517</v>
      </c>
      <c r="C518" s="52" t="s">
        <v>597</v>
      </c>
      <c r="D518" s="52">
        <v>2</v>
      </c>
      <c r="E518" s="39" t="s">
        <v>763</v>
      </c>
      <c r="F518" s="39" t="s">
        <v>791</v>
      </c>
      <c r="G518" s="90" t="s">
        <v>766</v>
      </c>
      <c r="H518" s="90" t="s">
        <v>792</v>
      </c>
      <c r="I518" s="90" t="s">
        <v>793</v>
      </c>
      <c r="J518" s="39" t="s">
        <v>794</v>
      </c>
      <c r="K518" s="90">
        <v>2</v>
      </c>
      <c r="L518" s="90" t="s">
        <v>765</v>
      </c>
      <c r="M518" s="90" t="s">
        <v>785</v>
      </c>
      <c r="N518" s="90" t="s">
        <v>2527</v>
      </c>
      <c r="O518" s="52" t="s">
        <v>2394</v>
      </c>
      <c r="P518" s="52" t="s">
        <v>2394</v>
      </c>
      <c r="Q518" s="39">
        <v>2</v>
      </c>
      <c r="R518" s="39" t="s">
        <v>765</v>
      </c>
      <c r="S518" s="39" t="s">
        <v>785</v>
      </c>
      <c r="T518" s="39" t="s">
        <v>2527</v>
      </c>
      <c r="U518" s="39" t="s">
        <v>2406</v>
      </c>
      <c r="V518" s="39" t="s">
        <v>2406</v>
      </c>
      <c r="W518" s="39" t="s">
        <v>766</v>
      </c>
      <c r="X518" s="39" t="s">
        <v>792</v>
      </c>
      <c r="Y518" s="39" t="s">
        <v>793</v>
      </c>
    </row>
    <row r="519" spans="1:25" x14ac:dyDescent="0.2">
      <c r="A519" s="39" t="s">
        <v>3004</v>
      </c>
      <c r="B519" s="52" t="s">
        <v>1518</v>
      </c>
      <c r="C519" s="52" t="s">
        <v>597</v>
      </c>
      <c r="D519" s="52">
        <v>2</v>
      </c>
      <c r="E519" s="39" t="s">
        <v>763</v>
      </c>
      <c r="F519" s="39" t="s">
        <v>1519</v>
      </c>
      <c r="G519" s="90" t="s">
        <v>774</v>
      </c>
      <c r="H519" s="90" t="s">
        <v>785</v>
      </c>
      <c r="I519" s="90" t="s">
        <v>765</v>
      </c>
      <c r="J519" s="39" t="s">
        <v>1511</v>
      </c>
      <c r="K519" s="90">
        <v>2</v>
      </c>
      <c r="L519" s="90">
        <v>1</v>
      </c>
      <c r="M519" s="90">
        <v>5</v>
      </c>
      <c r="N519" s="90">
        <v>16</v>
      </c>
      <c r="O519" s="52" t="s">
        <v>2994</v>
      </c>
      <c r="P519" s="52" t="s">
        <v>2994</v>
      </c>
      <c r="Q519" s="39">
        <v>2</v>
      </c>
      <c r="R519" s="39">
        <v>1</v>
      </c>
      <c r="S519" s="39">
        <v>5</v>
      </c>
      <c r="T519" s="39">
        <v>16</v>
      </c>
      <c r="U519" s="39" t="s">
        <v>2791</v>
      </c>
      <c r="V519" s="39" t="s">
        <v>2791</v>
      </c>
      <c r="W519" s="39">
        <v>3</v>
      </c>
      <c r="X519" s="39">
        <v>7</v>
      </c>
      <c r="Y519" s="39">
        <v>1</v>
      </c>
    </row>
    <row r="520" spans="1:25" x14ac:dyDescent="0.2">
      <c r="A520" s="39" t="s">
        <v>3005</v>
      </c>
      <c r="B520" s="52" t="s">
        <v>1520</v>
      </c>
      <c r="C520" s="52" t="s">
        <v>597</v>
      </c>
      <c r="D520" s="52">
        <v>2</v>
      </c>
      <c r="E520" s="39" t="s">
        <v>763</v>
      </c>
      <c r="F520" s="39" t="s">
        <v>781</v>
      </c>
      <c r="G520" s="90" t="s">
        <v>774</v>
      </c>
      <c r="H520" s="90" t="s">
        <v>785</v>
      </c>
      <c r="I520" s="90" t="s">
        <v>765</v>
      </c>
      <c r="J520" s="39" t="s">
        <v>782</v>
      </c>
      <c r="K520" s="90">
        <v>2</v>
      </c>
      <c r="L520" s="90" t="s">
        <v>765</v>
      </c>
      <c r="M520" s="90" t="s">
        <v>814</v>
      </c>
      <c r="N520" s="90" t="s">
        <v>2527</v>
      </c>
      <c r="O520" s="52" t="s">
        <v>2790</v>
      </c>
      <c r="P520" s="52" t="s">
        <v>2790</v>
      </c>
      <c r="Q520" s="39">
        <v>2</v>
      </c>
      <c r="R520" s="39" t="s">
        <v>765</v>
      </c>
      <c r="S520" s="39" t="s">
        <v>814</v>
      </c>
      <c r="T520" s="39" t="s">
        <v>2527</v>
      </c>
      <c r="U520" s="39" t="s">
        <v>2791</v>
      </c>
      <c r="V520" s="39" t="s">
        <v>2791</v>
      </c>
      <c r="W520" s="39">
        <v>3</v>
      </c>
      <c r="X520" s="39">
        <v>7</v>
      </c>
      <c r="Y520" s="39">
        <v>1</v>
      </c>
    </row>
    <row r="521" spans="1:25" x14ac:dyDescent="0.2">
      <c r="A521" s="39" t="s">
        <v>3006</v>
      </c>
      <c r="B521" s="52" t="s">
        <v>1521</v>
      </c>
      <c r="C521" s="52" t="s">
        <v>598</v>
      </c>
      <c r="D521" s="52">
        <v>2</v>
      </c>
      <c r="E521" s="39" t="s">
        <v>763</v>
      </c>
      <c r="F521" s="39" t="s">
        <v>764</v>
      </c>
      <c r="G521" s="90" t="s">
        <v>765</v>
      </c>
      <c r="H521" s="90" t="s">
        <v>766</v>
      </c>
      <c r="I521" s="90" t="s">
        <v>767</v>
      </c>
      <c r="J521" s="39" t="s">
        <v>768</v>
      </c>
      <c r="K521" s="90">
        <v>2</v>
      </c>
      <c r="L521" s="90" t="s">
        <v>774</v>
      </c>
      <c r="M521" s="90" t="s">
        <v>767</v>
      </c>
      <c r="N521" s="90">
        <v>5</v>
      </c>
      <c r="O521" s="52" t="s">
        <v>3007</v>
      </c>
      <c r="P521" s="52" t="s">
        <v>3007</v>
      </c>
      <c r="Q521" s="39">
        <v>2</v>
      </c>
      <c r="R521" s="39" t="s">
        <v>774</v>
      </c>
      <c r="S521" s="39" t="s">
        <v>767</v>
      </c>
      <c r="T521" s="39">
        <v>5</v>
      </c>
      <c r="U521" s="39" t="s">
        <v>2392</v>
      </c>
      <c r="V521" s="39" t="s">
        <v>2392</v>
      </c>
      <c r="W521" s="39">
        <v>1</v>
      </c>
      <c r="X521" s="39">
        <v>2</v>
      </c>
      <c r="Y521" s="39">
        <v>4</v>
      </c>
    </row>
    <row r="522" spans="1:25" x14ac:dyDescent="0.2">
      <c r="A522" s="39" t="s">
        <v>3008</v>
      </c>
      <c r="B522" s="52" t="s">
        <v>1522</v>
      </c>
      <c r="C522" s="52" t="s">
        <v>598</v>
      </c>
      <c r="D522" s="52">
        <v>2</v>
      </c>
      <c r="E522" s="39" t="s">
        <v>763</v>
      </c>
      <c r="F522" s="39" t="s">
        <v>770</v>
      </c>
      <c r="G522" s="90" t="s">
        <v>765</v>
      </c>
      <c r="H522" s="90" t="s">
        <v>766</v>
      </c>
      <c r="I522" s="90" t="s">
        <v>767</v>
      </c>
      <c r="J522" s="39" t="s">
        <v>771</v>
      </c>
      <c r="K522" s="90">
        <v>2</v>
      </c>
      <c r="L522" s="90" t="s">
        <v>774</v>
      </c>
      <c r="M522" s="90" t="s">
        <v>767</v>
      </c>
      <c r="N522" s="90">
        <v>10</v>
      </c>
      <c r="O522" s="52" t="s">
        <v>3009</v>
      </c>
      <c r="P522" s="52" t="s">
        <v>3009</v>
      </c>
      <c r="Q522" s="39">
        <v>2</v>
      </c>
      <c r="R522" s="39" t="s">
        <v>774</v>
      </c>
      <c r="S522" s="39" t="s">
        <v>767</v>
      </c>
      <c r="T522" s="39">
        <v>10</v>
      </c>
      <c r="U522" s="39" t="s">
        <v>2392</v>
      </c>
      <c r="V522" s="39" t="s">
        <v>2392</v>
      </c>
      <c r="W522" s="39">
        <v>1</v>
      </c>
      <c r="X522" s="39">
        <v>2</v>
      </c>
      <c r="Y522" s="39">
        <v>4</v>
      </c>
    </row>
    <row r="523" spans="1:25" x14ac:dyDescent="0.2">
      <c r="A523" s="39" t="s">
        <v>3010</v>
      </c>
      <c r="B523" s="52" t="s">
        <v>1523</v>
      </c>
      <c r="C523" s="52" t="s">
        <v>598</v>
      </c>
      <c r="D523" s="52">
        <v>2</v>
      </c>
      <c r="E523" s="39" t="s">
        <v>763</v>
      </c>
      <c r="F523" s="39" t="s">
        <v>777</v>
      </c>
      <c r="G523" s="90" t="s">
        <v>765</v>
      </c>
      <c r="H523" s="90" t="s">
        <v>774</v>
      </c>
      <c r="I523" s="90" t="s">
        <v>766</v>
      </c>
      <c r="J523" s="39" t="s">
        <v>1004</v>
      </c>
      <c r="K523" s="90">
        <v>2</v>
      </c>
      <c r="L523" s="90">
        <v>3</v>
      </c>
      <c r="M523" s="90">
        <v>4</v>
      </c>
      <c r="N523" s="90">
        <v>16</v>
      </c>
      <c r="O523" s="52" t="s">
        <v>3011</v>
      </c>
      <c r="P523" s="52" t="s">
        <v>3011</v>
      </c>
      <c r="Q523" s="39">
        <v>2</v>
      </c>
      <c r="R523" s="39">
        <v>3</v>
      </c>
      <c r="S523" s="39">
        <v>4</v>
      </c>
      <c r="T523" s="39">
        <v>16</v>
      </c>
      <c r="U523" s="39" t="s">
        <v>2534</v>
      </c>
      <c r="V523" s="39" t="s">
        <v>2534</v>
      </c>
      <c r="W523" s="39">
        <v>1</v>
      </c>
      <c r="X523" s="39">
        <v>3</v>
      </c>
      <c r="Y523" s="39">
        <v>2</v>
      </c>
    </row>
    <row r="524" spans="1:25" x14ac:dyDescent="0.2">
      <c r="A524" s="39" t="s">
        <v>3012</v>
      </c>
      <c r="B524" s="52" t="s">
        <v>1524</v>
      </c>
      <c r="C524" s="52" t="s">
        <v>598</v>
      </c>
      <c r="D524" s="52">
        <v>2</v>
      </c>
      <c r="E524" s="39" t="s">
        <v>763</v>
      </c>
      <c r="F524" s="39" t="s">
        <v>1525</v>
      </c>
      <c r="G524" s="90" t="s">
        <v>765</v>
      </c>
      <c r="H524" s="90" t="s">
        <v>774</v>
      </c>
      <c r="I524" s="90" t="s">
        <v>774</v>
      </c>
      <c r="J524" s="39" t="s">
        <v>1526</v>
      </c>
      <c r="K524" s="90">
        <v>2</v>
      </c>
      <c r="L524" s="90">
        <v>3</v>
      </c>
      <c r="M524" s="90">
        <v>4</v>
      </c>
      <c r="N524" s="90">
        <v>15</v>
      </c>
      <c r="O524" s="52" t="s">
        <v>2490</v>
      </c>
      <c r="P524" s="52" t="s">
        <v>2490</v>
      </c>
      <c r="Q524" s="39">
        <v>2</v>
      </c>
      <c r="R524" s="39">
        <v>3</v>
      </c>
      <c r="S524" s="39">
        <v>4</v>
      </c>
      <c r="T524" s="39">
        <v>15</v>
      </c>
      <c r="U524" s="39" t="s">
        <v>3013</v>
      </c>
      <c r="V524" s="39" t="s">
        <v>3013</v>
      </c>
      <c r="W524" s="39">
        <v>1</v>
      </c>
      <c r="X524" s="39">
        <v>3</v>
      </c>
      <c r="Y524" s="39">
        <v>3</v>
      </c>
    </row>
    <row r="525" spans="1:25" x14ac:dyDescent="0.2">
      <c r="A525" s="39" t="s">
        <v>3014</v>
      </c>
      <c r="B525" s="52" t="s">
        <v>1527</v>
      </c>
      <c r="C525" s="52" t="s">
        <v>598</v>
      </c>
      <c r="D525" s="52">
        <v>2</v>
      </c>
      <c r="E525" s="39" t="s">
        <v>763</v>
      </c>
      <c r="F525" s="39" t="s">
        <v>1528</v>
      </c>
      <c r="G525" s="90" t="s">
        <v>765</v>
      </c>
      <c r="H525" s="90" t="s">
        <v>774</v>
      </c>
      <c r="I525" s="90" t="s">
        <v>774</v>
      </c>
      <c r="J525" s="39" t="s">
        <v>1529</v>
      </c>
      <c r="K525" s="90">
        <v>2</v>
      </c>
      <c r="L525" s="90" t="s">
        <v>774</v>
      </c>
      <c r="M525" s="90" t="s">
        <v>767</v>
      </c>
      <c r="N525" s="90">
        <v>11</v>
      </c>
      <c r="O525" s="52" t="s">
        <v>2771</v>
      </c>
      <c r="P525" s="52" t="s">
        <v>2771</v>
      </c>
      <c r="Q525" s="39">
        <v>2</v>
      </c>
      <c r="R525" s="39" t="s">
        <v>774</v>
      </c>
      <c r="S525" s="39" t="s">
        <v>767</v>
      </c>
      <c r="T525" s="39">
        <v>11</v>
      </c>
      <c r="U525" s="39" t="s">
        <v>3013</v>
      </c>
      <c r="V525" s="39" t="s">
        <v>3013</v>
      </c>
      <c r="W525" s="39">
        <v>1</v>
      </c>
      <c r="X525" s="39">
        <v>3</v>
      </c>
      <c r="Y525" s="39">
        <v>3</v>
      </c>
    </row>
    <row r="526" spans="1:25" x14ac:dyDescent="0.2">
      <c r="A526" s="39" t="s">
        <v>3015</v>
      </c>
      <c r="B526" s="52" t="s">
        <v>1530</v>
      </c>
      <c r="C526" s="52" t="s">
        <v>598</v>
      </c>
      <c r="D526" s="52">
        <v>2</v>
      </c>
      <c r="E526" s="39" t="s">
        <v>763</v>
      </c>
      <c r="F526" s="39" t="s">
        <v>788</v>
      </c>
      <c r="G526" s="90" t="s">
        <v>765</v>
      </c>
      <c r="H526" s="90" t="s">
        <v>774</v>
      </c>
      <c r="I526" s="90" t="s">
        <v>767</v>
      </c>
      <c r="J526" s="39" t="s">
        <v>789</v>
      </c>
      <c r="K526" s="90">
        <v>2</v>
      </c>
      <c r="L526" s="90" t="s">
        <v>774</v>
      </c>
      <c r="M526" s="90" t="s">
        <v>767</v>
      </c>
      <c r="N526" s="90">
        <v>16</v>
      </c>
      <c r="O526" s="52" t="s">
        <v>3011</v>
      </c>
      <c r="P526" s="52" t="s">
        <v>3011</v>
      </c>
      <c r="Q526" s="39">
        <v>2</v>
      </c>
      <c r="R526" s="39" t="s">
        <v>774</v>
      </c>
      <c r="S526" s="39" t="s">
        <v>767</v>
      </c>
      <c r="T526" s="39">
        <v>16</v>
      </c>
      <c r="U526" s="39" t="s">
        <v>2480</v>
      </c>
      <c r="V526" s="39" t="s">
        <v>2480</v>
      </c>
      <c r="W526" s="39">
        <v>1</v>
      </c>
      <c r="X526" s="39">
        <v>3</v>
      </c>
      <c r="Y526" s="39">
        <v>4</v>
      </c>
    </row>
    <row r="527" spans="1:25" x14ac:dyDescent="0.2">
      <c r="A527" s="39" t="s">
        <v>3016</v>
      </c>
      <c r="B527" s="52" t="s">
        <v>1531</v>
      </c>
      <c r="C527" s="52" t="s">
        <v>598</v>
      </c>
      <c r="D527" s="52">
        <v>2</v>
      </c>
      <c r="E527" s="39" t="s">
        <v>763</v>
      </c>
      <c r="F527" s="39" t="s">
        <v>1532</v>
      </c>
      <c r="G527" s="90" t="s">
        <v>765</v>
      </c>
      <c r="H527" s="90" t="s">
        <v>774</v>
      </c>
      <c r="I527" s="90" t="s">
        <v>814</v>
      </c>
      <c r="J527" s="39" t="s">
        <v>1533</v>
      </c>
      <c r="K527" s="90">
        <v>2</v>
      </c>
      <c r="L527" s="90">
        <v>3</v>
      </c>
      <c r="M527" s="90">
        <v>4</v>
      </c>
      <c r="N527" s="90">
        <v>15</v>
      </c>
      <c r="O527" s="52" t="s">
        <v>2490</v>
      </c>
      <c r="P527" s="52" t="s">
        <v>2490</v>
      </c>
      <c r="Q527" s="39">
        <v>2</v>
      </c>
      <c r="R527" s="39">
        <v>3</v>
      </c>
      <c r="S527" s="39">
        <v>4</v>
      </c>
      <c r="T527" s="39">
        <v>15</v>
      </c>
      <c r="U527" s="39" t="s">
        <v>2536</v>
      </c>
      <c r="V527" s="39" t="s">
        <v>2536</v>
      </c>
      <c r="W527" s="39">
        <v>1</v>
      </c>
      <c r="X527" s="39">
        <v>3</v>
      </c>
      <c r="Y527" s="39">
        <v>5</v>
      </c>
    </row>
    <row r="528" spans="1:25" x14ac:dyDescent="0.2">
      <c r="A528" s="39" t="s">
        <v>3017</v>
      </c>
      <c r="B528" s="52" t="s">
        <v>1534</v>
      </c>
      <c r="C528" s="52" t="s">
        <v>598</v>
      </c>
      <c r="D528" s="52">
        <v>2</v>
      </c>
      <c r="E528" s="39" t="s">
        <v>763</v>
      </c>
      <c r="F528" s="39" t="s">
        <v>784</v>
      </c>
      <c r="G528" s="90" t="s">
        <v>765</v>
      </c>
      <c r="H528" s="90" t="s">
        <v>785</v>
      </c>
      <c r="I528" s="90" t="s">
        <v>766</v>
      </c>
      <c r="J528" s="39" t="s">
        <v>786</v>
      </c>
      <c r="K528" s="90">
        <v>2</v>
      </c>
      <c r="L528" s="90" t="s">
        <v>774</v>
      </c>
      <c r="M528" s="90" t="s">
        <v>767</v>
      </c>
      <c r="N528" s="90">
        <v>16</v>
      </c>
      <c r="O528" s="52" t="s">
        <v>3011</v>
      </c>
      <c r="P528" s="52" t="s">
        <v>3011</v>
      </c>
      <c r="Q528" s="39">
        <v>2</v>
      </c>
      <c r="R528" s="39" t="s">
        <v>774</v>
      </c>
      <c r="S528" s="39" t="s">
        <v>767</v>
      </c>
      <c r="T528" s="39">
        <v>16</v>
      </c>
      <c r="U528" s="39" t="s">
        <v>2402</v>
      </c>
      <c r="V528" s="39" t="s">
        <v>2402</v>
      </c>
      <c r="W528" s="39">
        <v>1</v>
      </c>
      <c r="X528" s="39">
        <v>7</v>
      </c>
      <c r="Y528" s="39">
        <v>2</v>
      </c>
    </row>
    <row r="529" spans="1:25" x14ac:dyDescent="0.2">
      <c r="A529" s="39" t="s">
        <v>3018</v>
      </c>
      <c r="B529" s="52" t="s">
        <v>1535</v>
      </c>
      <c r="C529" s="52" t="s">
        <v>598</v>
      </c>
      <c r="D529" s="52">
        <v>2</v>
      </c>
      <c r="E529" s="39" t="s">
        <v>763</v>
      </c>
      <c r="F529" s="39" t="s">
        <v>1536</v>
      </c>
      <c r="G529" s="90" t="s">
        <v>766</v>
      </c>
      <c r="H529" s="90" t="s">
        <v>765</v>
      </c>
      <c r="I529" s="90" t="s">
        <v>767</v>
      </c>
      <c r="J529" s="39" t="s">
        <v>875</v>
      </c>
      <c r="K529" s="90">
        <v>2</v>
      </c>
      <c r="L529" s="90">
        <v>3</v>
      </c>
      <c r="M529" s="90">
        <v>4</v>
      </c>
      <c r="N529" s="90">
        <v>15</v>
      </c>
      <c r="O529" s="52" t="s">
        <v>2490</v>
      </c>
      <c r="P529" s="52" t="s">
        <v>2490</v>
      </c>
      <c r="Q529" s="39">
        <v>2</v>
      </c>
      <c r="R529" s="39">
        <v>3</v>
      </c>
      <c r="S529" s="39">
        <v>4</v>
      </c>
      <c r="T529" s="39">
        <v>15</v>
      </c>
      <c r="U529" s="39" t="s">
        <v>2491</v>
      </c>
      <c r="V529" s="39" t="s">
        <v>2491</v>
      </c>
      <c r="W529" s="39">
        <v>2</v>
      </c>
      <c r="X529" s="39">
        <v>1</v>
      </c>
      <c r="Y529" s="39" t="s">
        <v>767</v>
      </c>
    </row>
    <row r="530" spans="1:25" x14ac:dyDescent="0.2">
      <c r="A530" s="39" t="s">
        <v>3019</v>
      </c>
      <c r="B530" s="52" t="s">
        <v>1537</v>
      </c>
      <c r="C530" s="52" t="s">
        <v>598</v>
      </c>
      <c r="D530" s="52">
        <v>2</v>
      </c>
      <c r="E530" s="39" t="s">
        <v>763</v>
      </c>
      <c r="F530" s="39" t="s">
        <v>781</v>
      </c>
      <c r="G530" s="90" t="s">
        <v>766</v>
      </c>
      <c r="H530" s="90" t="s">
        <v>765</v>
      </c>
      <c r="I530" s="90" t="s">
        <v>767</v>
      </c>
      <c r="J530" s="39" t="s">
        <v>782</v>
      </c>
      <c r="K530" s="90">
        <v>2</v>
      </c>
      <c r="L530" s="90">
        <v>3</v>
      </c>
      <c r="M530" s="90">
        <v>4</v>
      </c>
      <c r="N530" s="90">
        <v>15</v>
      </c>
      <c r="O530" s="52" t="s">
        <v>2490</v>
      </c>
      <c r="P530" s="52" t="s">
        <v>2490</v>
      </c>
      <c r="Q530" s="39">
        <v>2</v>
      </c>
      <c r="R530" s="39">
        <v>3</v>
      </c>
      <c r="S530" s="39">
        <v>4</v>
      </c>
      <c r="T530" s="39">
        <v>15</v>
      </c>
      <c r="U530" s="39" t="s">
        <v>2491</v>
      </c>
      <c r="V530" s="39" t="s">
        <v>3020</v>
      </c>
      <c r="W530" s="74">
        <v>2</v>
      </c>
      <c r="X530" s="74">
        <v>1</v>
      </c>
      <c r="Y530" s="74" t="s">
        <v>1538</v>
      </c>
    </row>
    <row r="531" spans="1:25" x14ac:dyDescent="0.2">
      <c r="A531" s="39" t="s">
        <v>3021</v>
      </c>
      <c r="B531" s="52" t="s">
        <v>1539</v>
      </c>
      <c r="C531" s="52" t="s">
        <v>598</v>
      </c>
      <c r="D531" s="52">
        <v>2</v>
      </c>
      <c r="E531" s="39" t="s">
        <v>763</v>
      </c>
      <c r="F531" s="39" t="s">
        <v>1540</v>
      </c>
      <c r="G531" s="90" t="s">
        <v>766</v>
      </c>
      <c r="H531" s="90" t="s">
        <v>765</v>
      </c>
      <c r="I531" s="90" t="s">
        <v>767</v>
      </c>
      <c r="J531" s="39" t="s">
        <v>1541</v>
      </c>
      <c r="K531" s="90">
        <v>2</v>
      </c>
      <c r="L531" s="90">
        <v>3</v>
      </c>
      <c r="M531" s="90">
        <v>1</v>
      </c>
      <c r="N531" s="90">
        <v>15</v>
      </c>
      <c r="O531" s="52" t="s">
        <v>3022</v>
      </c>
      <c r="P531" s="52" t="s">
        <v>3022</v>
      </c>
      <c r="Q531" s="39">
        <v>2</v>
      </c>
      <c r="R531" s="39">
        <v>3</v>
      </c>
      <c r="S531" s="39">
        <v>1</v>
      </c>
      <c r="T531" s="39">
        <v>15</v>
      </c>
      <c r="U531" s="39" t="s">
        <v>2491</v>
      </c>
      <c r="V531" s="39" t="s">
        <v>2491</v>
      </c>
      <c r="W531" s="39">
        <v>2</v>
      </c>
      <c r="X531" s="39">
        <v>1</v>
      </c>
      <c r="Y531" s="39">
        <v>4</v>
      </c>
    </row>
    <row r="532" spans="1:25" x14ac:dyDescent="0.2">
      <c r="A532" s="39" t="s">
        <v>3023</v>
      </c>
      <c r="B532" s="52" t="s">
        <v>1542</v>
      </c>
      <c r="C532" s="52" t="s">
        <v>598</v>
      </c>
      <c r="D532" s="52">
        <v>2</v>
      </c>
      <c r="E532" s="39" t="s">
        <v>763</v>
      </c>
      <c r="F532" s="39" t="s">
        <v>1543</v>
      </c>
      <c r="G532" s="90" t="s">
        <v>766</v>
      </c>
      <c r="H532" s="90" t="s">
        <v>765</v>
      </c>
      <c r="I532" s="90" t="s">
        <v>792</v>
      </c>
      <c r="J532" s="39" t="s">
        <v>1544</v>
      </c>
      <c r="K532" s="90">
        <v>2</v>
      </c>
      <c r="L532" s="90">
        <v>3</v>
      </c>
      <c r="M532" s="90">
        <v>4</v>
      </c>
      <c r="N532" s="90">
        <v>15</v>
      </c>
      <c r="O532" s="52" t="s">
        <v>2490</v>
      </c>
      <c r="P532" s="52" t="s">
        <v>2490</v>
      </c>
      <c r="Q532" s="39">
        <v>2</v>
      </c>
      <c r="R532" s="39">
        <v>3</v>
      </c>
      <c r="S532" s="39">
        <v>4</v>
      </c>
      <c r="T532" s="39">
        <v>15</v>
      </c>
      <c r="U532" s="39" t="s">
        <v>2541</v>
      </c>
      <c r="V532" s="39" t="s">
        <v>2541</v>
      </c>
      <c r="W532" s="39">
        <v>2</v>
      </c>
      <c r="X532" s="39">
        <v>1</v>
      </c>
      <c r="Y532" s="39">
        <v>6</v>
      </c>
    </row>
    <row r="533" spans="1:25" x14ac:dyDescent="0.2">
      <c r="A533" s="39" t="s">
        <v>3024</v>
      </c>
      <c r="B533" s="52" t="s">
        <v>1545</v>
      </c>
      <c r="C533" s="52" t="s">
        <v>598</v>
      </c>
      <c r="D533" s="52">
        <v>2</v>
      </c>
      <c r="E533" s="39" t="s">
        <v>763</v>
      </c>
      <c r="F533" s="39" t="s">
        <v>791</v>
      </c>
      <c r="G533" s="90" t="s">
        <v>766</v>
      </c>
      <c r="H533" s="90" t="s">
        <v>792</v>
      </c>
      <c r="I533" s="90" t="s">
        <v>793</v>
      </c>
      <c r="J533" s="39" t="s">
        <v>794</v>
      </c>
      <c r="K533" s="90">
        <v>2</v>
      </c>
      <c r="L533" s="90" t="s">
        <v>774</v>
      </c>
      <c r="M533" s="90" t="s">
        <v>767</v>
      </c>
      <c r="N533" s="90" t="s">
        <v>2527</v>
      </c>
      <c r="O533" s="52" t="s">
        <v>3009</v>
      </c>
      <c r="P533" s="52" t="s">
        <v>3009</v>
      </c>
      <c r="Q533" s="39">
        <v>2</v>
      </c>
      <c r="R533" s="39" t="s">
        <v>774</v>
      </c>
      <c r="S533" s="39" t="s">
        <v>767</v>
      </c>
      <c r="T533" s="39" t="s">
        <v>2527</v>
      </c>
      <c r="U533" s="39" t="s">
        <v>2406</v>
      </c>
      <c r="V533" s="39" t="s">
        <v>2406</v>
      </c>
      <c r="W533" s="39" t="s">
        <v>766</v>
      </c>
      <c r="X533" s="39" t="s">
        <v>792</v>
      </c>
      <c r="Y533" s="39" t="s">
        <v>793</v>
      </c>
    </row>
    <row r="534" spans="1:25" x14ac:dyDescent="0.2">
      <c r="A534" s="39" t="s">
        <v>3025</v>
      </c>
      <c r="B534" s="52" t="s">
        <v>1546</v>
      </c>
      <c r="C534" s="52" t="s">
        <v>599</v>
      </c>
      <c r="D534" s="52">
        <v>2</v>
      </c>
      <c r="E534" s="39" t="s">
        <v>763</v>
      </c>
      <c r="F534" s="39" t="s">
        <v>764</v>
      </c>
      <c r="G534" s="90" t="s">
        <v>765</v>
      </c>
      <c r="H534" s="90" t="s">
        <v>766</v>
      </c>
      <c r="I534" s="90" t="s">
        <v>767</v>
      </c>
      <c r="J534" s="39" t="s">
        <v>768</v>
      </c>
      <c r="K534" s="90">
        <v>2</v>
      </c>
      <c r="L534" s="90" t="s">
        <v>774</v>
      </c>
      <c r="M534" s="90" t="s">
        <v>766</v>
      </c>
      <c r="N534" s="90">
        <v>5</v>
      </c>
      <c r="O534" s="52" t="s">
        <v>3026</v>
      </c>
      <c r="P534" s="52" t="s">
        <v>3026</v>
      </c>
      <c r="Q534" s="39">
        <v>2</v>
      </c>
      <c r="R534" s="39" t="s">
        <v>774</v>
      </c>
      <c r="S534" s="39" t="s">
        <v>766</v>
      </c>
      <c r="T534" s="39">
        <v>5</v>
      </c>
      <c r="U534" s="39" t="s">
        <v>2392</v>
      </c>
      <c r="V534" s="39" t="s">
        <v>2392</v>
      </c>
      <c r="W534" s="39">
        <v>1</v>
      </c>
      <c r="X534" s="39">
        <v>2</v>
      </c>
      <c r="Y534" s="39">
        <v>4</v>
      </c>
    </row>
    <row r="535" spans="1:25" x14ac:dyDescent="0.2">
      <c r="A535" s="39" t="s">
        <v>3027</v>
      </c>
      <c r="B535" s="52" t="s">
        <v>1547</v>
      </c>
      <c r="C535" s="52" t="s">
        <v>599</v>
      </c>
      <c r="D535" s="52">
        <v>2</v>
      </c>
      <c r="E535" s="39" t="s">
        <v>763</v>
      </c>
      <c r="F535" s="39" t="s">
        <v>770</v>
      </c>
      <c r="G535" s="90" t="s">
        <v>765</v>
      </c>
      <c r="H535" s="90" t="s">
        <v>766</v>
      </c>
      <c r="I535" s="90" t="s">
        <v>767</v>
      </c>
      <c r="J535" s="39" t="s">
        <v>771</v>
      </c>
      <c r="K535" s="90">
        <v>2</v>
      </c>
      <c r="L535" s="90" t="s">
        <v>774</v>
      </c>
      <c r="M535" s="90" t="s">
        <v>766</v>
      </c>
      <c r="N535" s="90">
        <v>10</v>
      </c>
      <c r="O535" s="52" t="s">
        <v>3028</v>
      </c>
      <c r="P535" s="52" t="s">
        <v>3028</v>
      </c>
      <c r="Q535" s="39">
        <v>2</v>
      </c>
      <c r="R535" s="39" t="s">
        <v>774</v>
      </c>
      <c r="S535" s="39" t="s">
        <v>766</v>
      </c>
      <c r="T535" s="39">
        <v>10</v>
      </c>
      <c r="U535" s="39" t="s">
        <v>2392</v>
      </c>
      <c r="V535" s="39" t="s">
        <v>2392</v>
      </c>
      <c r="W535" s="39">
        <v>1</v>
      </c>
      <c r="X535" s="39">
        <v>2</v>
      </c>
      <c r="Y535" s="39">
        <v>4</v>
      </c>
    </row>
    <row r="536" spans="1:25" x14ac:dyDescent="0.2">
      <c r="A536" s="39" t="s">
        <v>3029</v>
      </c>
      <c r="B536" s="52" t="s">
        <v>1548</v>
      </c>
      <c r="C536" s="52" t="s">
        <v>599</v>
      </c>
      <c r="D536" s="52">
        <v>2</v>
      </c>
      <c r="E536" s="39" t="s">
        <v>763</v>
      </c>
      <c r="F536" s="39" t="s">
        <v>788</v>
      </c>
      <c r="G536" s="90" t="s">
        <v>765</v>
      </c>
      <c r="H536" s="90" t="s">
        <v>774</v>
      </c>
      <c r="I536" s="90" t="s">
        <v>767</v>
      </c>
      <c r="J536" s="39" t="s">
        <v>789</v>
      </c>
      <c r="K536" s="90">
        <v>2</v>
      </c>
      <c r="L536" s="90" t="s">
        <v>774</v>
      </c>
      <c r="M536" s="90" t="s">
        <v>766</v>
      </c>
      <c r="N536" s="90">
        <v>16</v>
      </c>
      <c r="O536" s="52" t="s">
        <v>3030</v>
      </c>
      <c r="P536" s="52" t="s">
        <v>3030</v>
      </c>
      <c r="Q536" s="39">
        <v>2</v>
      </c>
      <c r="R536" s="39" t="s">
        <v>774</v>
      </c>
      <c r="S536" s="39" t="s">
        <v>766</v>
      </c>
      <c r="T536" s="39">
        <v>16</v>
      </c>
      <c r="U536" s="39" t="s">
        <v>2480</v>
      </c>
      <c r="V536" s="39" t="s">
        <v>2480</v>
      </c>
      <c r="W536" s="39">
        <v>1</v>
      </c>
      <c r="X536" s="39">
        <v>3</v>
      </c>
      <c r="Y536" s="39">
        <v>4</v>
      </c>
    </row>
    <row r="537" spans="1:25" x14ac:dyDescent="0.2">
      <c r="A537" s="39" t="s">
        <v>3031</v>
      </c>
      <c r="B537" s="52" t="s">
        <v>1549</v>
      </c>
      <c r="C537" s="52" t="s">
        <v>599</v>
      </c>
      <c r="D537" s="52">
        <v>2</v>
      </c>
      <c r="E537" s="39" t="s">
        <v>763</v>
      </c>
      <c r="F537" s="39" t="s">
        <v>784</v>
      </c>
      <c r="G537" s="90" t="s">
        <v>765</v>
      </c>
      <c r="H537" s="90" t="s">
        <v>785</v>
      </c>
      <c r="I537" s="90" t="s">
        <v>766</v>
      </c>
      <c r="J537" s="39" t="s">
        <v>786</v>
      </c>
      <c r="K537" s="90">
        <v>2</v>
      </c>
      <c r="L537" s="90" t="s">
        <v>774</v>
      </c>
      <c r="M537" s="90" t="s">
        <v>766</v>
      </c>
      <c r="N537" s="90">
        <v>16</v>
      </c>
      <c r="O537" s="52" t="s">
        <v>3030</v>
      </c>
      <c r="P537" s="52" t="s">
        <v>3030</v>
      </c>
      <c r="Q537" s="39">
        <v>2</v>
      </c>
      <c r="R537" s="39" t="s">
        <v>774</v>
      </c>
      <c r="S537" s="39" t="s">
        <v>766</v>
      </c>
      <c r="T537" s="39">
        <v>16</v>
      </c>
      <c r="U537" s="39" t="s">
        <v>2402</v>
      </c>
      <c r="V537" s="39" t="s">
        <v>2402</v>
      </c>
      <c r="W537" s="39">
        <v>1</v>
      </c>
      <c r="X537" s="39">
        <v>7</v>
      </c>
      <c r="Y537" s="39">
        <v>2</v>
      </c>
    </row>
    <row r="538" spans="1:25" x14ac:dyDescent="0.2">
      <c r="A538" s="39" t="s">
        <v>3032</v>
      </c>
      <c r="B538" s="52" t="s">
        <v>1550</v>
      </c>
      <c r="C538" s="52" t="s">
        <v>599</v>
      </c>
      <c r="D538" s="52">
        <v>2</v>
      </c>
      <c r="E538" s="39" t="s">
        <v>763</v>
      </c>
      <c r="F538" s="39" t="s">
        <v>1551</v>
      </c>
      <c r="G538" s="90" t="s">
        <v>766</v>
      </c>
      <c r="H538" s="90" t="s">
        <v>765</v>
      </c>
      <c r="I538" s="90" t="s">
        <v>774</v>
      </c>
      <c r="J538" s="39" t="s">
        <v>1552</v>
      </c>
      <c r="K538" s="90">
        <v>2</v>
      </c>
      <c r="L538" s="90">
        <v>3</v>
      </c>
      <c r="M538" s="90">
        <v>2</v>
      </c>
      <c r="N538" s="90">
        <v>6</v>
      </c>
      <c r="O538" s="52" t="s">
        <v>2497</v>
      </c>
      <c r="P538" s="52" t="s">
        <v>2497</v>
      </c>
      <c r="Q538" s="39">
        <v>2</v>
      </c>
      <c r="R538" s="39">
        <v>3</v>
      </c>
      <c r="S538" s="39">
        <v>2</v>
      </c>
      <c r="T538" s="39">
        <v>6</v>
      </c>
      <c r="U538" s="39" t="s">
        <v>3033</v>
      </c>
      <c r="V538" s="39" t="s">
        <v>3033</v>
      </c>
      <c r="W538" s="39">
        <v>2</v>
      </c>
      <c r="X538" s="39">
        <v>1</v>
      </c>
      <c r="Y538" s="39">
        <v>3</v>
      </c>
    </row>
    <row r="539" spans="1:25" x14ac:dyDescent="0.2">
      <c r="A539" s="39" t="s">
        <v>3034</v>
      </c>
      <c r="B539" s="52" t="s">
        <v>1553</v>
      </c>
      <c r="C539" s="52" t="s">
        <v>599</v>
      </c>
      <c r="D539" s="52">
        <v>2</v>
      </c>
      <c r="E539" s="39" t="s">
        <v>763</v>
      </c>
      <c r="F539" s="39" t="s">
        <v>781</v>
      </c>
      <c r="G539" s="90" t="s">
        <v>766</v>
      </c>
      <c r="H539" s="90" t="s">
        <v>765</v>
      </c>
      <c r="I539" s="90" t="s">
        <v>774</v>
      </c>
      <c r="J539" s="39" t="s">
        <v>782</v>
      </c>
      <c r="K539" s="90">
        <v>2</v>
      </c>
      <c r="L539" s="90">
        <v>3</v>
      </c>
      <c r="M539" s="90">
        <v>2</v>
      </c>
      <c r="N539" s="90">
        <v>6</v>
      </c>
      <c r="O539" s="52" t="s">
        <v>2497</v>
      </c>
      <c r="P539" s="52" t="s">
        <v>2497</v>
      </c>
      <c r="Q539" s="39">
        <v>2</v>
      </c>
      <c r="R539" s="39">
        <v>3</v>
      </c>
      <c r="S539" s="39">
        <v>2</v>
      </c>
      <c r="T539" s="39">
        <v>6</v>
      </c>
      <c r="U539" s="39" t="s">
        <v>3033</v>
      </c>
      <c r="V539" s="39" t="s">
        <v>3033</v>
      </c>
      <c r="W539" s="39">
        <v>2</v>
      </c>
      <c r="X539" s="39">
        <v>1</v>
      </c>
      <c r="Y539" s="39">
        <v>3</v>
      </c>
    </row>
    <row r="540" spans="1:25" x14ac:dyDescent="0.2">
      <c r="A540" s="39" t="s">
        <v>3035</v>
      </c>
      <c r="B540" s="52" t="s">
        <v>1554</v>
      </c>
      <c r="C540" s="52" t="s">
        <v>599</v>
      </c>
      <c r="D540" s="52">
        <v>2</v>
      </c>
      <c r="E540" s="39" t="s">
        <v>763</v>
      </c>
      <c r="F540" s="39" t="s">
        <v>1555</v>
      </c>
      <c r="G540" s="90" t="s">
        <v>766</v>
      </c>
      <c r="H540" s="90" t="s">
        <v>766</v>
      </c>
      <c r="I540" s="90" t="s">
        <v>774</v>
      </c>
      <c r="J540" s="39" t="s">
        <v>886</v>
      </c>
      <c r="K540" s="90">
        <v>2</v>
      </c>
      <c r="L540" s="90">
        <v>3</v>
      </c>
      <c r="M540" s="90">
        <v>2</v>
      </c>
      <c r="N540" s="90">
        <v>6</v>
      </c>
      <c r="O540" s="52" t="s">
        <v>2497</v>
      </c>
      <c r="P540" s="52" t="s">
        <v>2497</v>
      </c>
      <c r="Q540" s="39">
        <v>2</v>
      </c>
      <c r="R540" s="39">
        <v>3</v>
      </c>
      <c r="S540" s="39">
        <v>2</v>
      </c>
      <c r="T540" s="39">
        <v>6</v>
      </c>
      <c r="U540" s="39" t="s">
        <v>2476</v>
      </c>
      <c r="V540" s="39" t="s">
        <v>2476</v>
      </c>
      <c r="W540" s="39" t="s">
        <v>766</v>
      </c>
      <c r="X540" s="39" t="s">
        <v>766</v>
      </c>
      <c r="Y540" s="39">
        <v>3</v>
      </c>
    </row>
    <row r="541" spans="1:25" x14ac:dyDescent="0.2">
      <c r="A541" s="39" t="s">
        <v>3036</v>
      </c>
      <c r="B541" s="52" t="s">
        <v>1556</v>
      </c>
      <c r="C541" s="52" t="s">
        <v>599</v>
      </c>
      <c r="D541" s="52">
        <v>2</v>
      </c>
      <c r="E541" s="39" t="s">
        <v>763</v>
      </c>
      <c r="F541" s="39" t="s">
        <v>791</v>
      </c>
      <c r="G541" s="90" t="s">
        <v>766</v>
      </c>
      <c r="H541" s="90" t="s">
        <v>792</v>
      </c>
      <c r="I541" s="90" t="s">
        <v>793</v>
      </c>
      <c r="J541" s="39" t="s">
        <v>794</v>
      </c>
      <c r="K541" s="90">
        <v>2</v>
      </c>
      <c r="L541" s="90" t="s">
        <v>774</v>
      </c>
      <c r="M541" s="90" t="s">
        <v>766</v>
      </c>
      <c r="N541" s="90" t="s">
        <v>2527</v>
      </c>
      <c r="O541" s="52" t="s">
        <v>3028</v>
      </c>
      <c r="P541" s="52" t="s">
        <v>3028</v>
      </c>
      <c r="Q541" s="39">
        <v>2</v>
      </c>
      <c r="R541" s="39" t="s">
        <v>774</v>
      </c>
      <c r="S541" s="39" t="s">
        <v>766</v>
      </c>
      <c r="T541" s="39" t="s">
        <v>2527</v>
      </c>
      <c r="U541" s="39" t="s">
        <v>2406</v>
      </c>
      <c r="V541" s="39" t="s">
        <v>2406</v>
      </c>
      <c r="W541" s="39" t="s">
        <v>766</v>
      </c>
      <c r="X541" s="39" t="s">
        <v>792</v>
      </c>
      <c r="Y541" s="39" t="s">
        <v>793</v>
      </c>
    </row>
    <row r="542" spans="1:25" x14ac:dyDescent="0.2">
      <c r="A542" s="39" t="s">
        <v>3037</v>
      </c>
      <c r="B542" s="52" t="s">
        <v>1557</v>
      </c>
      <c r="C542" s="52" t="s">
        <v>600</v>
      </c>
      <c r="D542" s="52">
        <v>2</v>
      </c>
      <c r="E542" s="39" t="s">
        <v>763</v>
      </c>
      <c r="F542" s="39" t="s">
        <v>764</v>
      </c>
      <c r="G542" s="90" t="s">
        <v>765</v>
      </c>
      <c r="H542" s="90" t="s">
        <v>766</v>
      </c>
      <c r="I542" s="90" t="s">
        <v>767</v>
      </c>
      <c r="J542" s="39" t="s">
        <v>768</v>
      </c>
      <c r="K542" s="90">
        <v>2</v>
      </c>
      <c r="L542" s="90" t="s">
        <v>774</v>
      </c>
      <c r="M542" s="90" t="s">
        <v>767</v>
      </c>
      <c r="N542" s="90">
        <v>5</v>
      </c>
      <c r="O542" s="52" t="s">
        <v>3007</v>
      </c>
      <c r="P542" s="52" t="s">
        <v>3007</v>
      </c>
      <c r="Q542" s="39">
        <v>2</v>
      </c>
      <c r="R542" s="39" t="s">
        <v>774</v>
      </c>
      <c r="S542" s="39" t="s">
        <v>767</v>
      </c>
      <c r="T542" s="39">
        <v>5</v>
      </c>
      <c r="U542" s="39" t="s">
        <v>2392</v>
      </c>
      <c r="V542" s="39" t="s">
        <v>2392</v>
      </c>
      <c r="W542" s="39">
        <v>1</v>
      </c>
      <c r="X542" s="39">
        <v>2</v>
      </c>
      <c r="Y542" s="39">
        <v>4</v>
      </c>
    </row>
    <row r="543" spans="1:25" x14ac:dyDescent="0.2">
      <c r="A543" s="39" t="s">
        <v>3038</v>
      </c>
      <c r="B543" s="52" t="s">
        <v>1558</v>
      </c>
      <c r="C543" s="52" t="s">
        <v>600</v>
      </c>
      <c r="D543" s="52">
        <v>2</v>
      </c>
      <c r="E543" s="39" t="s">
        <v>763</v>
      </c>
      <c r="F543" s="39" t="s">
        <v>770</v>
      </c>
      <c r="G543" s="90" t="s">
        <v>765</v>
      </c>
      <c r="H543" s="90" t="s">
        <v>766</v>
      </c>
      <c r="I543" s="90" t="s">
        <v>767</v>
      </c>
      <c r="J543" s="39" t="s">
        <v>771</v>
      </c>
      <c r="K543" s="90">
        <v>2</v>
      </c>
      <c r="L543" s="90" t="s">
        <v>774</v>
      </c>
      <c r="M543" s="90" t="s">
        <v>767</v>
      </c>
      <c r="N543" s="90">
        <v>10</v>
      </c>
      <c r="O543" s="52" t="s">
        <v>3009</v>
      </c>
      <c r="P543" s="52" t="s">
        <v>3009</v>
      </c>
      <c r="Q543" s="39">
        <v>2</v>
      </c>
      <c r="R543" s="39" t="s">
        <v>774</v>
      </c>
      <c r="S543" s="39" t="s">
        <v>767</v>
      </c>
      <c r="T543" s="39">
        <v>10</v>
      </c>
      <c r="U543" s="39" t="s">
        <v>2392</v>
      </c>
      <c r="V543" s="39" t="s">
        <v>2392</v>
      </c>
      <c r="W543" s="39">
        <v>1</v>
      </c>
      <c r="X543" s="39">
        <v>2</v>
      </c>
      <c r="Y543" s="39">
        <v>4</v>
      </c>
    </row>
    <row r="544" spans="1:25" x14ac:dyDescent="0.2">
      <c r="A544" s="39" t="s">
        <v>3039</v>
      </c>
      <c r="B544" s="52" t="s">
        <v>1559</v>
      </c>
      <c r="C544" s="52" t="s">
        <v>600</v>
      </c>
      <c r="D544" s="52">
        <v>2</v>
      </c>
      <c r="E544" s="39" t="s">
        <v>763</v>
      </c>
      <c r="F544" s="39" t="s">
        <v>788</v>
      </c>
      <c r="G544" s="90" t="s">
        <v>765</v>
      </c>
      <c r="H544" s="90" t="s">
        <v>774</v>
      </c>
      <c r="I544" s="90" t="s">
        <v>767</v>
      </c>
      <c r="J544" s="39" t="s">
        <v>789</v>
      </c>
      <c r="K544" s="90">
        <v>2</v>
      </c>
      <c r="L544" s="90" t="s">
        <v>774</v>
      </c>
      <c r="M544" s="90" t="s">
        <v>767</v>
      </c>
      <c r="N544" s="90">
        <v>16</v>
      </c>
      <c r="O544" s="52" t="s">
        <v>3011</v>
      </c>
      <c r="P544" s="52" t="s">
        <v>3011</v>
      </c>
      <c r="Q544" s="39">
        <v>2</v>
      </c>
      <c r="R544" s="39" t="s">
        <v>774</v>
      </c>
      <c r="S544" s="39" t="s">
        <v>767</v>
      </c>
      <c r="T544" s="39">
        <v>16</v>
      </c>
      <c r="U544" s="39" t="s">
        <v>2480</v>
      </c>
      <c r="V544" s="39" t="s">
        <v>2480</v>
      </c>
      <c r="W544" s="39">
        <v>1</v>
      </c>
      <c r="X544" s="39">
        <v>3</v>
      </c>
      <c r="Y544" s="39">
        <v>4</v>
      </c>
    </row>
    <row r="545" spans="1:25" x14ac:dyDescent="0.2">
      <c r="A545" s="39" t="s">
        <v>3040</v>
      </c>
      <c r="B545" s="52" t="s">
        <v>1560</v>
      </c>
      <c r="C545" s="52" t="s">
        <v>600</v>
      </c>
      <c r="D545" s="52">
        <v>2</v>
      </c>
      <c r="E545" s="39" t="s">
        <v>763</v>
      </c>
      <c r="F545" s="39" t="s">
        <v>784</v>
      </c>
      <c r="G545" s="90" t="s">
        <v>765</v>
      </c>
      <c r="H545" s="90" t="s">
        <v>785</v>
      </c>
      <c r="I545" s="90" t="s">
        <v>766</v>
      </c>
      <c r="J545" s="39" t="s">
        <v>786</v>
      </c>
      <c r="K545" s="90">
        <v>2</v>
      </c>
      <c r="L545" s="90" t="s">
        <v>774</v>
      </c>
      <c r="M545" s="90" t="s">
        <v>767</v>
      </c>
      <c r="N545" s="90">
        <v>16</v>
      </c>
      <c r="O545" s="52" t="s">
        <v>3011</v>
      </c>
      <c r="P545" s="52" t="s">
        <v>3011</v>
      </c>
      <c r="Q545" s="39">
        <v>2</v>
      </c>
      <c r="R545" s="39" t="s">
        <v>774</v>
      </c>
      <c r="S545" s="39" t="s">
        <v>767</v>
      </c>
      <c r="T545" s="39">
        <v>16</v>
      </c>
      <c r="U545" s="39" t="s">
        <v>2402</v>
      </c>
      <c r="V545" s="39" t="s">
        <v>2402</v>
      </c>
      <c r="W545" s="39">
        <v>1</v>
      </c>
      <c r="X545" s="39">
        <v>7</v>
      </c>
      <c r="Y545" s="39">
        <v>2</v>
      </c>
    </row>
    <row r="546" spans="1:25" x14ac:dyDescent="0.2">
      <c r="A546" s="39" t="s">
        <v>3041</v>
      </c>
      <c r="B546" s="52" t="s">
        <v>1561</v>
      </c>
      <c r="C546" s="52" t="s">
        <v>600</v>
      </c>
      <c r="D546" s="52">
        <v>2</v>
      </c>
      <c r="E546" s="39" t="s">
        <v>763</v>
      </c>
      <c r="F546" s="39" t="s">
        <v>1562</v>
      </c>
      <c r="G546" s="90" t="s">
        <v>766</v>
      </c>
      <c r="H546" s="90" t="s">
        <v>765</v>
      </c>
      <c r="I546" s="90" t="s">
        <v>792</v>
      </c>
      <c r="J546" s="39" t="s">
        <v>937</v>
      </c>
      <c r="K546" s="90">
        <v>2</v>
      </c>
      <c r="L546" s="90">
        <v>3</v>
      </c>
      <c r="M546" s="90">
        <v>4</v>
      </c>
      <c r="N546" s="90">
        <v>15</v>
      </c>
      <c r="O546" s="52" t="s">
        <v>2490</v>
      </c>
      <c r="P546" s="52" t="s">
        <v>2490</v>
      </c>
      <c r="Q546" s="39">
        <v>2</v>
      </c>
      <c r="R546" s="39">
        <v>3</v>
      </c>
      <c r="S546" s="39">
        <v>4</v>
      </c>
      <c r="T546" s="39">
        <v>15</v>
      </c>
      <c r="U546" s="39" t="s">
        <v>2541</v>
      </c>
      <c r="V546" s="39" t="s">
        <v>2541</v>
      </c>
      <c r="W546" s="39">
        <v>2</v>
      </c>
      <c r="X546" s="39">
        <v>1</v>
      </c>
      <c r="Y546" s="39">
        <v>6</v>
      </c>
    </row>
    <row r="547" spans="1:25" x14ac:dyDescent="0.2">
      <c r="A547" s="39" t="s">
        <v>3042</v>
      </c>
      <c r="B547" s="52" t="s">
        <v>1563</v>
      </c>
      <c r="C547" s="52" t="s">
        <v>600</v>
      </c>
      <c r="D547" s="52">
        <v>2</v>
      </c>
      <c r="E547" s="39" t="s">
        <v>763</v>
      </c>
      <c r="F547" s="39" t="s">
        <v>781</v>
      </c>
      <c r="G547" s="90" t="s">
        <v>766</v>
      </c>
      <c r="H547" s="90" t="s">
        <v>765</v>
      </c>
      <c r="I547" s="90" t="s">
        <v>792</v>
      </c>
      <c r="J547" s="39" t="s">
        <v>782</v>
      </c>
      <c r="K547" s="90">
        <v>2</v>
      </c>
      <c r="L547" s="90">
        <v>3</v>
      </c>
      <c r="M547" s="90" t="s">
        <v>767</v>
      </c>
      <c r="N547" s="90">
        <v>16</v>
      </c>
      <c r="O547" s="52" t="s">
        <v>3011</v>
      </c>
      <c r="P547" s="52" t="s">
        <v>3011</v>
      </c>
      <c r="Q547" s="39">
        <v>2</v>
      </c>
      <c r="R547" s="39">
        <v>3</v>
      </c>
      <c r="S547" s="39" t="s">
        <v>767</v>
      </c>
      <c r="T547" s="39">
        <v>16</v>
      </c>
      <c r="U547" s="39" t="s">
        <v>2541</v>
      </c>
      <c r="V547" s="39" t="s">
        <v>2541</v>
      </c>
      <c r="W547" s="39">
        <v>2</v>
      </c>
      <c r="X547" s="39">
        <v>1</v>
      </c>
      <c r="Y547" s="39">
        <v>6</v>
      </c>
    </row>
    <row r="548" spans="1:25" x14ac:dyDescent="0.2">
      <c r="A548" s="39" t="s">
        <v>3043</v>
      </c>
      <c r="B548" s="52" t="s">
        <v>1564</v>
      </c>
      <c r="C548" s="52" t="s">
        <v>600</v>
      </c>
      <c r="D548" s="52">
        <v>2</v>
      </c>
      <c r="E548" s="39" t="s">
        <v>763</v>
      </c>
      <c r="F548" s="39" t="s">
        <v>791</v>
      </c>
      <c r="G548" s="90" t="s">
        <v>766</v>
      </c>
      <c r="H548" s="90" t="s">
        <v>792</v>
      </c>
      <c r="I548" s="90" t="s">
        <v>793</v>
      </c>
      <c r="J548" s="39" t="s">
        <v>794</v>
      </c>
      <c r="K548" s="90">
        <v>2</v>
      </c>
      <c r="L548" s="90" t="s">
        <v>774</v>
      </c>
      <c r="M548" s="90" t="s">
        <v>767</v>
      </c>
      <c r="N548" s="90" t="s">
        <v>2527</v>
      </c>
      <c r="O548" s="52" t="s">
        <v>3009</v>
      </c>
      <c r="P548" s="52" t="s">
        <v>3009</v>
      </c>
      <c r="Q548" s="39">
        <v>2</v>
      </c>
      <c r="R548" s="39" t="s">
        <v>774</v>
      </c>
      <c r="S548" s="39" t="s">
        <v>767</v>
      </c>
      <c r="T548" s="39" t="s">
        <v>2527</v>
      </c>
      <c r="U548" s="39" t="s">
        <v>2406</v>
      </c>
      <c r="V548" s="39" t="s">
        <v>2406</v>
      </c>
      <c r="W548" s="39" t="s">
        <v>766</v>
      </c>
      <c r="X548" s="39" t="s">
        <v>792</v>
      </c>
      <c r="Y548" s="39" t="s">
        <v>793</v>
      </c>
    </row>
    <row r="549" spans="1:25" x14ac:dyDescent="0.2">
      <c r="A549" s="39" t="s">
        <v>3044</v>
      </c>
      <c r="B549" s="52" t="s">
        <v>1565</v>
      </c>
      <c r="C549" s="52" t="s">
        <v>601</v>
      </c>
      <c r="D549" s="52">
        <v>2</v>
      </c>
      <c r="E549" s="39" t="s">
        <v>763</v>
      </c>
      <c r="F549" s="39" t="s">
        <v>1566</v>
      </c>
      <c r="G549" s="90" t="s">
        <v>766</v>
      </c>
      <c r="H549" s="90" t="s">
        <v>765</v>
      </c>
      <c r="I549" s="90" t="s">
        <v>766</v>
      </c>
      <c r="J549" s="39" t="s">
        <v>1567</v>
      </c>
      <c r="K549" s="90">
        <v>2</v>
      </c>
      <c r="L549" s="90">
        <v>3</v>
      </c>
      <c r="M549" s="90">
        <v>2</v>
      </c>
      <c r="N549" s="90">
        <v>15</v>
      </c>
      <c r="O549" s="52" t="s">
        <v>3045</v>
      </c>
      <c r="P549" s="52" t="s">
        <v>3045</v>
      </c>
      <c r="Q549" s="39">
        <v>2</v>
      </c>
      <c r="R549" s="39">
        <v>3</v>
      </c>
      <c r="S549" s="39">
        <v>2</v>
      </c>
      <c r="T549" s="39">
        <v>15</v>
      </c>
      <c r="U549" s="39" t="s">
        <v>3046</v>
      </c>
      <c r="V549" s="39" t="s">
        <v>3046</v>
      </c>
      <c r="W549" s="39">
        <v>2</v>
      </c>
      <c r="X549" s="39">
        <v>1</v>
      </c>
      <c r="Y549" s="39" t="s">
        <v>766</v>
      </c>
    </row>
    <row r="550" spans="1:25" x14ac:dyDescent="0.2">
      <c r="A550" s="39" t="s">
        <v>3047</v>
      </c>
      <c r="B550" s="52" t="s">
        <v>1568</v>
      </c>
      <c r="C550" s="52" t="s">
        <v>601</v>
      </c>
      <c r="D550" s="52">
        <v>2</v>
      </c>
      <c r="E550" s="39" t="s">
        <v>763</v>
      </c>
      <c r="F550" s="39" t="s">
        <v>1569</v>
      </c>
      <c r="G550" s="90" t="s">
        <v>766</v>
      </c>
      <c r="H550" s="90" t="s">
        <v>765</v>
      </c>
      <c r="I550" s="90" t="s">
        <v>767</v>
      </c>
      <c r="J550" s="39" t="s">
        <v>1172</v>
      </c>
      <c r="K550" s="90">
        <v>2</v>
      </c>
      <c r="L550" s="90">
        <v>3</v>
      </c>
      <c r="M550" s="90">
        <v>4</v>
      </c>
      <c r="N550" s="90">
        <v>11</v>
      </c>
      <c r="O550" s="52" t="s">
        <v>2771</v>
      </c>
      <c r="P550" s="52" t="s">
        <v>2771</v>
      </c>
      <c r="Q550" s="39">
        <v>2</v>
      </c>
      <c r="R550" s="39">
        <v>3</v>
      </c>
      <c r="S550" s="39">
        <v>4</v>
      </c>
      <c r="T550" s="39">
        <v>11</v>
      </c>
      <c r="U550" s="39" t="s">
        <v>2491</v>
      </c>
      <c r="V550" s="39" t="s">
        <v>2491</v>
      </c>
      <c r="W550" s="39">
        <v>2</v>
      </c>
      <c r="X550" s="39">
        <v>1</v>
      </c>
      <c r="Y550" s="39" t="s">
        <v>767</v>
      </c>
    </row>
    <row r="551" spans="1:25" x14ac:dyDescent="0.2">
      <c r="A551" s="39" t="s">
        <v>3048</v>
      </c>
      <c r="B551" s="52" t="s">
        <v>1570</v>
      </c>
      <c r="C551" s="52" t="s">
        <v>601</v>
      </c>
      <c r="D551" s="52">
        <v>2</v>
      </c>
      <c r="E551" s="39" t="s">
        <v>763</v>
      </c>
      <c r="F551" s="39" t="s">
        <v>1571</v>
      </c>
      <c r="G551" s="90" t="s">
        <v>766</v>
      </c>
      <c r="H551" s="90" t="s">
        <v>765</v>
      </c>
      <c r="I551" s="90" t="s">
        <v>814</v>
      </c>
      <c r="J551" s="39" t="s">
        <v>1172</v>
      </c>
      <c r="K551" s="90">
        <v>2</v>
      </c>
      <c r="L551" s="90">
        <v>3</v>
      </c>
      <c r="M551" s="90">
        <v>4</v>
      </c>
      <c r="N551" s="90">
        <v>15</v>
      </c>
      <c r="O551" s="52" t="s">
        <v>2490</v>
      </c>
      <c r="P551" s="52" t="s">
        <v>2490</v>
      </c>
      <c r="Q551" s="39">
        <v>2</v>
      </c>
      <c r="R551" s="39">
        <v>3</v>
      </c>
      <c r="S551" s="39">
        <v>4</v>
      </c>
      <c r="T551" s="39">
        <v>15</v>
      </c>
      <c r="U551" s="39" t="s">
        <v>2724</v>
      </c>
      <c r="V551" s="39" t="s">
        <v>2724</v>
      </c>
      <c r="W551" s="39">
        <v>2</v>
      </c>
      <c r="X551" s="39">
        <v>1</v>
      </c>
      <c r="Y551" s="39" t="s">
        <v>814</v>
      </c>
    </row>
    <row r="552" spans="1:25" x14ac:dyDescent="0.2">
      <c r="A552" s="39" t="s">
        <v>3049</v>
      </c>
      <c r="B552" s="52" t="s">
        <v>1572</v>
      </c>
      <c r="C552" s="52" t="s">
        <v>602</v>
      </c>
      <c r="D552" s="52">
        <v>2</v>
      </c>
      <c r="E552" s="39" t="s">
        <v>763</v>
      </c>
      <c r="F552" s="39" t="s">
        <v>764</v>
      </c>
      <c r="G552" s="90" t="s">
        <v>765</v>
      </c>
      <c r="H552" s="90" t="s">
        <v>766</v>
      </c>
      <c r="I552" s="90" t="s">
        <v>767</v>
      </c>
      <c r="J552" s="39" t="s">
        <v>768</v>
      </c>
      <c r="K552" s="90">
        <v>2</v>
      </c>
      <c r="L552" s="90" t="s">
        <v>774</v>
      </c>
      <c r="M552" s="90" t="s">
        <v>767</v>
      </c>
      <c r="N552" s="90">
        <v>5</v>
      </c>
      <c r="O552" s="52" t="s">
        <v>3007</v>
      </c>
      <c r="P552" s="52" t="s">
        <v>3007</v>
      </c>
      <c r="Q552" s="39">
        <v>2</v>
      </c>
      <c r="R552" s="39" t="s">
        <v>774</v>
      </c>
      <c r="S552" s="39" t="s">
        <v>767</v>
      </c>
      <c r="T552" s="39">
        <v>5</v>
      </c>
      <c r="U552" s="39" t="s">
        <v>2392</v>
      </c>
      <c r="V552" s="39" t="s">
        <v>2392</v>
      </c>
      <c r="W552" s="39">
        <v>1</v>
      </c>
      <c r="X552" s="39">
        <v>2</v>
      </c>
      <c r="Y552" s="39">
        <v>4</v>
      </c>
    </row>
    <row r="553" spans="1:25" x14ac:dyDescent="0.2">
      <c r="A553" s="39" t="s">
        <v>3050</v>
      </c>
      <c r="B553" s="52" t="s">
        <v>1573</v>
      </c>
      <c r="C553" s="52" t="s">
        <v>602</v>
      </c>
      <c r="D553" s="52">
        <v>2</v>
      </c>
      <c r="E553" s="39" t="s">
        <v>763</v>
      </c>
      <c r="F553" s="39" t="s">
        <v>770</v>
      </c>
      <c r="G553" s="90" t="s">
        <v>765</v>
      </c>
      <c r="H553" s="90" t="s">
        <v>766</v>
      </c>
      <c r="I553" s="90" t="s">
        <v>767</v>
      </c>
      <c r="J553" s="39" t="s">
        <v>771</v>
      </c>
      <c r="K553" s="90">
        <v>2</v>
      </c>
      <c r="L553" s="90" t="s">
        <v>774</v>
      </c>
      <c r="M553" s="90" t="s">
        <v>767</v>
      </c>
      <c r="N553" s="90">
        <v>10</v>
      </c>
      <c r="O553" s="52" t="s">
        <v>3009</v>
      </c>
      <c r="P553" s="52" t="s">
        <v>3009</v>
      </c>
      <c r="Q553" s="39">
        <v>2</v>
      </c>
      <c r="R553" s="39" t="s">
        <v>774</v>
      </c>
      <c r="S553" s="39" t="s">
        <v>767</v>
      </c>
      <c r="T553" s="39">
        <v>10</v>
      </c>
      <c r="U553" s="39" t="s">
        <v>2392</v>
      </c>
      <c r="V553" s="39" t="s">
        <v>2392</v>
      </c>
      <c r="W553" s="39">
        <v>1</v>
      </c>
      <c r="X553" s="39">
        <v>2</v>
      </c>
      <c r="Y553" s="39">
        <v>4</v>
      </c>
    </row>
    <row r="554" spans="1:25" x14ac:dyDescent="0.2">
      <c r="A554" s="39" t="s">
        <v>3051</v>
      </c>
      <c r="B554" s="52" t="s">
        <v>1574</v>
      </c>
      <c r="C554" s="52" t="s">
        <v>602</v>
      </c>
      <c r="D554" s="52">
        <v>2</v>
      </c>
      <c r="E554" s="39" t="s">
        <v>763</v>
      </c>
      <c r="F554" s="39" t="s">
        <v>788</v>
      </c>
      <c r="G554" s="90" t="s">
        <v>765</v>
      </c>
      <c r="H554" s="90" t="s">
        <v>774</v>
      </c>
      <c r="I554" s="90" t="s">
        <v>767</v>
      </c>
      <c r="J554" s="39" t="s">
        <v>789</v>
      </c>
      <c r="K554" s="90">
        <v>2</v>
      </c>
      <c r="L554" s="90" t="s">
        <v>774</v>
      </c>
      <c r="M554" s="90" t="s">
        <v>767</v>
      </c>
      <c r="N554" s="90">
        <v>16</v>
      </c>
      <c r="O554" s="52" t="s">
        <v>3011</v>
      </c>
      <c r="P554" s="52" t="s">
        <v>3011</v>
      </c>
      <c r="Q554" s="39">
        <v>2</v>
      </c>
      <c r="R554" s="39" t="s">
        <v>774</v>
      </c>
      <c r="S554" s="39" t="s">
        <v>767</v>
      </c>
      <c r="T554" s="39">
        <v>16</v>
      </c>
      <c r="U554" s="39" t="s">
        <v>2480</v>
      </c>
      <c r="V554" s="39" t="s">
        <v>2480</v>
      </c>
      <c r="W554" s="39">
        <v>1</v>
      </c>
      <c r="X554" s="39">
        <v>3</v>
      </c>
      <c r="Y554" s="39">
        <v>4</v>
      </c>
    </row>
    <row r="555" spans="1:25" x14ac:dyDescent="0.2">
      <c r="A555" s="39" t="s">
        <v>3052</v>
      </c>
      <c r="B555" s="52" t="s">
        <v>1575</v>
      </c>
      <c r="C555" s="52" t="s">
        <v>602</v>
      </c>
      <c r="D555" s="52">
        <v>2</v>
      </c>
      <c r="E555" s="39" t="s">
        <v>763</v>
      </c>
      <c r="F555" s="39" t="s">
        <v>784</v>
      </c>
      <c r="G555" s="90" t="s">
        <v>765</v>
      </c>
      <c r="H555" s="90" t="s">
        <v>785</v>
      </c>
      <c r="I555" s="90" t="s">
        <v>766</v>
      </c>
      <c r="J555" s="39" t="s">
        <v>786</v>
      </c>
      <c r="K555" s="90">
        <v>2</v>
      </c>
      <c r="L555" s="90" t="s">
        <v>774</v>
      </c>
      <c r="M555" s="90" t="s">
        <v>767</v>
      </c>
      <c r="N555" s="90">
        <v>16</v>
      </c>
      <c r="O555" s="52" t="s">
        <v>3011</v>
      </c>
      <c r="P555" s="52" t="s">
        <v>3011</v>
      </c>
      <c r="Q555" s="39">
        <v>2</v>
      </c>
      <c r="R555" s="39" t="s">
        <v>774</v>
      </c>
      <c r="S555" s="39" t="s">
        <v>767</v>
      </c>
      <c r="T555" s="39">
        <v>16</v>
      </c>
      <c r="U555" s="39" t="s">
        <v>2402</v>
      </c>
      <c r="V555" s="39" t="s">
        <v>2402</v>
      </c>
      <c r="W555" s="39">
        <v>1</v>
      </c>
      <c r="X555" s="39">
        <v>7</v>
      </c>
      <c r="Y555" s="39">
        <v>2</v>
      </c>
    </row>
    <row r="556" spans="1:25" x14ac:dyDescent="0.2">
      <c r="A556" s="39" t="s">
        <v>3053</v>
      </c>
      <c r="B556" s="52" t="s">
        <v>1576</v>
      </c>
      <c r="C556" s="52" t="s">
        <v>602</v>
      </c>
      <c r="D556" s="52">
        <v>2</v>
      </c>
      <c r="E556" s="39" t="s">
        <v>763</v>
      </c>
      <c r="F556" s="39" t="s">
        <v>781</v>
      </c>
      <c r="G556" s="90" t="s">
        <v>766</v>
      </c>
      <c r="H556" s="90" t="s">
        <v>765</v>
      </c>
      <c r="I556" s="90" t="s">
        <v>792</v>
      </c>
      <c r="J556" s="39" t="s">
        <v>782</v>
      </c>
      <c r="K556" s="90">
        <v>2</v>
      </c>
      <c r="L556" s="90">
        <v>3</v>
      </c>
      <c r="M556" s="90">
        <v>4</v>
      </c>
      <c r="N556" s="90">
        <v>15</v>
      </c>
      <c r="O556" s="52" t="s">
        <v>2490</v>
      </c>
      <c r="P556" s="52" t="s">
        <v>2490</v>
      </c>
      <c r="Q556" s="39">
        <v>2</v>
      </c>
      <c r="R556" s="39">
        <v>3</v>
      </c>
      <c r="S556" s="39">
        <v>4</v>
      </c>
      <c r="T556" s="39">
        <v>15</v>
      </c>
      <c r="U556" s="39" t="s">
        <v>2541</v>
      </c>
      <c r="V556" s="39" t="s">
        <v>2541</v>
      </c>
      <c r="W556" s="39">
        <v>2</v>
      </c>
      <c r="X556" s="39">
        <v>1</v>
      </c>
      <c r="Y556" s="39">
        <v>6</v>
      </c>
    </row>
    <row r="557" spans="1:25" x14ac:dyDescent="0.2">
      <c r="A557" s="39" t="s">
        <v>3054</v>
      </c>
      <c r="B557" s="52" t="s">
        <v>1577</v>
      </c>
      <c r="C557" s="52" t="s">
        <v>602</v>
      </c>
      <c r="D557" s="52">
        <v>2</v>
      </c>
      <c r="E557" s="39" t="s">
        <v>763</v>
      </c>
      <c r="F557" s="39" t="s">
        <v>1578</v>
      </c>
      <c r="G557" s="90" t="s">
        <v>766</v>
      </c>
      <c r="H557" s="90" t="s">
        <v>765</v>
      </c>
      <c r="I557" s="90" t="s">
        <v>792</v>
      </c>
      <c r="J557" s="39" t="s">
        <v>1579</v>
      </c>
      <c r="K557" s="90">
        <v>2</v>
      </c>
      <c r="L557" s="90">
        <v>3</v>
      </c>
      <c r="M557" s="90">
        <v>4</v>
      </c>
      <c r="N557" s="90">
        <v>15</v>
      </c>
      <c r="O557" s="52" t="s">
        <v>2490</v>
      </c>
      <c r="P557" s="52" t="s">
        <v>2490</v>
      </c>
      <c r="Q557" s="39">
        <v>2</v>
      </c>
      <c r="R557" s="39">
        <v>3</v>
      </c>
      <c r="S557" s="39">
        <v>4</v>
      </c>
      <c r="T557" s="39">
        <v>15</v>
      </c>
      <c r="U557" s="39" t="s">
        <v>2541</v>
      </c>
      <c r="V557" s="39" t="s">
        <v>2541</v>
      </c>
      <c r="W557" s="39">
        <v>2</v>
      </c>
      <c r="X557" s="39">
        <v>1</v>
      </c>
      <c r="Y557" s="39">
        <v>6</v>
      </c>
    </row>
    <row r="558" spans="1:25" x14ac:dyDescent="0.2">
      <c r="A558" s="39" t="s">
        <v>3055</v>
      </c>
      <c r="B558" s="52" t="s">
        <v>1580</v>
      </c>
      <c r="C558" s="52" t="s">
        <v>602</v>
      </c>
      <c r="D558" s="52">
        <v>2</v>
      </c>
      <c r="E558" s="39" t="s">
        <v>763</v>
      </c>
      <c r="F558" s="39" t="s">
        <v>791</v>
      </c>
      <c r="G558" s="90" t="s">
        <v>766</v>
      </c>
      <c r="H558" s="90" t="s">
        <v>792</v>
      </c>
      <c r="I558" s="90" t="s">
        <v>793</v>
      </c>
      <c r="J558" s="39" t="s">
        <v>794</v>
      </c>
      <c r="K558" s="90">
        <v>2</v>
      </c>
      <c r="L558" s="90" t="s">
        <v>774</v>
      </c>
      <c r="M558" s="90" t="s">
        <v>767</v>
      </c>
      <c r="N558" s="90" t="s">
        <v>2527</v>
      </c>
      <c r="O558" s="52" t="s">
        <v>3009</v>
      </c>
      <c r="P558" s="52" t="s">
        <v>3009</v>
      </c>
      <c r="Q558" s="39">
        <v>2</v>
      </c>
      <c r="R558" s="39" t="s">
        <v>774</v>
      </c>
      <c r="S558" s="39" t="s">
        <v>767</v>
      </c>
      <c r="T558" s="39" t="s">
        <v>2527</v>
      </c>
      <c r="U558" s="39" t="s">
        <v>2406</v>
      </c>
      <c r="V558" s="39" t="s">
        <v>2406</v>
      </c>
      <c r="W558" s="39" t="s">
        <v>766</v>
      </c>
      <c r="X558" s="39" t="s">
        <v>792</v>
      </c>
      <c r="Y558" s="39" t="s">
        <v>793</v>
      </c>
    </row>
    <row r="559" spans="1:25" x14ac:dyDescent="0.2">
      <c r="A559" s="39" t="s">
        <v>3056</v>
      </c>
      <c r="B559" s="52" t="s">
        <v>1581</v>
      </c>
      <c r="C559" s="52" t="s">
        <v>603</v>
      </c>
      <c r="D559" s="52">
        <v>2</v>
      </c>
      <c r="E559" s="39" t="s">
        <v>763</v>
      </c>
      <c r="F559" s="39" t="s">
        <v>764</v>
      </c>
      <c r="G559" s="90" t="s">
        <v>765</v>
      </c>
      <c r="H559" s="90" t="s">
        <v>766</v>
      </c>
      <c r="I559" s="90" t="s">
        <v>767</v>
      </c>
      <c r="J559" s="39" t="s">
        <v>768</v>
      </c>
      <c r="K559" s="90">
        <v>2</v>
      </c>
      <c r="L559" s="90" t="s">
        <v>765</v>
      </c>
      <c r="M559" s="90" t="s">
        <v>785</v>
      </c>
      <c r="N559" s="90">
        <v>5</v>
      </c>
      <c r="O559" s="52" t="s">
        <v>2391</v>
      </c>
      <c r="P559" s="52" t="s">
        <v>2391</v>
      </c>
      <c r="Q559" s="39">
        <v>2</v>
      </c>
      <c r="R559" s="39" t="s">
        <v>765</v>
      </c>
      <c r="S559" s="39" t="s">
        <v>785</v>
      </c>
      <c r="T559" s="39">
        <v>5</v>
      </c>
      <c r="U559" s="39" t="s">
        <v>2392</v>
      </c>
      <c r="V559" s="39" t="s">
        <v>2392</v>
      </c>
      <c r="W559" s="39">
        <v>1</v>
      </c>
      <c r="X559" s="39">
        <v>2</v>
      </c>
      <c r="Y559" s="39">
        <v>4</v>
      </c>
    </row>
    <row r="560" spans="1:25" x14ac:dyDescent="0.2">
      <c r="A560" s="39" t="s">
        <v>3057</v>
      </c>
      <c r="B560" s="52" t="s">
        <v>1582</v>
      </c>
      <c r="C560" s="52" t="s">
        <v>603</v>
      </c>
      <c r="D560" s="52">
        <v>2</v>
      </c>
      <c r="E560" s="39" t="s">
        <v>763</v>
      </c>
      <c r="F560" s="39" t="s">
        <v>770</v>
      </c>
      <c r="G560" s="90" t="s">
        <v>765</v>
      </c>
      <c r="H560" s="90" t="s">
        <v>766</v>
      </c>
      <c r="I560" s="90" t="s">
        <v>767</v>
      </c>
      <c r="J560" s="39" t="s">
        <v>771</v>
      </c>
      <c r="K560" s="90">
        <v>2</v>
      </c>
      <c r="L560" s="90" t="s">
        <v>765</v>
      </c>
      <c r="M560" s="90" t="s">
        <v>785</v>
      </c>
      <c r="N560" s="90">
        <v>10</v>
      </c>
      <c r="O560" s="52" t="s">
        <v>2394</v>
      </c>
      <c r="P560" s="52" t="s">
        <v>2394</v>
      </c>
      <c r="Q560" s="39">
        <v>2</v>
      </c>
      <c r="R560" s="39" t="s">
        <v>765</v>
      </c>
      <c r="S560" s="39" t="s">
        <v>785</v>
      </c>
      <c r="T560" s="39">
        <v>10</v>
      </c>
      <c r="U560" s="39" t="s">
        <v>2392</v>
      </c>
      <c r="V560" s="39" t="s">
        <v>2392</v>
      </c>
      <c r="W560" s="39">
        <v>1</v>
      </c>
      <c r="X560" s="39">
        <v>2</v>
      </c>
      <c r="Y560" s="39">
        <v>4</v>
      </c>
    </row>
    <row r="561" spans="1:25" x14ac:dyDescent="0.2">
      <c r="A561" s="39" t="s">
        <v>3058</v>
      </c>
      <c r="B561" s="52" t="s">
        <v>1583</v>
      </c>
      <c r="C561" s="52" t="s">
        <v>603</v>
      </c>
      <c r="D561" s="52">
        <v>2</v>
      </c>
      <c r="E561" s="39" t="s">
        <v>763</v>
      </c>
      <c r="F561" s="39" t="s">
        <v>784</v>
      </c>
      <c r="G561" s="90" t="s">
        <v>765</v>
      </c>
      <c r="H561" s="90" t="s">
        <v>785</v>
      </c>
      <c r="I561" s="90" t="s">
        <v>766</v>
      </c>
      <c r="J561" s="39" t="s">
        <v>786</v>
      </c>
      <c r="K561" s="90">
        <v>2</v>
      </c>
      <c r="L561" s="90" t="s">
        <v>766</v>
      </c>
      <c r="M561" s="90" t="s">
        <v>765</v>
      </c>
      <c r="N561" s="90">
        <v>16</v>
      </c>
      <c r="O561" s="52" t="s">
        <v>2396</v>
      </c>
      <c r="P561" s="52" t="s">
        <v>2396</v>
      </c>
      <c r="Q561" s="39">
        <v>2</v>
      </c>
      <c r="R561" s="39" t="s">
        <v>766</v>
      </c>
      <c r="S561" s="39" t="s">
        <v>765</v>
      </c>
      <c r="T561" s="39">
        <v>16</v>
      </c>
      <c r="U561" s="39" t="s">
        <v>2402</v>
      </c>
      <c r="V561" s="39" t="s">
        <v>2402</v>
      </c>
      <c r="W561" s="39">
        <v>1</v>
      </c>
      <c r="X561" s="39">
        <v>7</v>
      </c>
      <c r="Y561" s="39">
        <v>2</v>
      </c>
    </row>
    <row r="562" spans="1:25" x14ac:dyDescent="0.2">
      <c r="A562" s="39" t="s">
        <v>3059</v>
      </c>
      <c r="B562" s="52" t="s">
        <v>1584</v>
      </c>
      <c r="C562" s="52" t="s">
        <v>603</v>
      </c>
      <c r="D562" s="52">
        <v>2</v>
      </c>
      <c r="E562" s="39" t="s">
        <v>763</v>
      </c>
      <c r="F562" s="39" t="s">
        <v>1585</v>
      </c>
      <c r="G562" s="90" t="s">
        <v>766</v>
      </c>
      <c r="H562" s="90" t="s">
        <v>765</v>
      </c>
      <c r="I562" s="90" t="s">
        <v>765</v>
      </c>
      <c r="J562" s="39" t="s">
        <v>872</v>
      </c>
      <c r="K562" s="90">
        <v>2</v>
      </c>
      <c r="L562" s="90">
        <v>3</v>
      </c>
      <c r="M562" s="90">
        <v>3</v>
      </c>
      <c r="N562" s="90">
        <v>12</v>
      </c>
      <c r="O562" s="52" t="s">
        <v>3060</v>
      </c>
      <c r="P562" s="52" t="s">
        <v>3060</v>
      </c>
      <c r="Q562" s="39">
        <v>2</v>
      </c>
      <c r="R562" s="39">
        <v>3</v>
      </c>
      <c r="S562" s="39">
        <v>3</v>
      </c>
      <c r="T562" s="39">
        <v>12</v>
      </c>
      <c r="U562" s="39" t="s">
        <v>2488</v>
      </c>
      <c r="V562" s="39" t="s">
        <v>2488</v>
      </c>
      <c r="W562" s="39" t="s">
        <v>766</v>
      </c>
      <c r="X562" s="39" t="s">
        <v>765</v>
      </c>
      <c r="Y562" s="39" t="s">
        <v>765</v>
      </c>
    </row>
    <row r="563" spans="1:25" x14ac:dyDescent="0.2">
      <c r="A563" s="39" t="s">
        <v>3061</v>
      </c>
      <c r="B563" s="52" t="s">
        <v>1586</v>
      </c>
      <c r="C563" s="52" t="s">
        <v>603</v>
      </c>
      <c r="D563" s="52">
        <v>3</v>
      </c>
      <c r="E563" s="39" t="s">
        <v>939</v>
      </c>
      <c r="F563" s="39" t="s">
        <v>1587</v>
      </c>
      <c r="G563" s="90" t="s">
        <v>766</v>
      </c>
      <c r="H563" s="90" t="s">
        <v>766</v>
      </c>
      <c r="I563" s="90" t="s">
        <v>765</v>
      </c>
      <c r="J563" s="39" t="s">
        <v>941</v>
      </c>
      <c r="K563" s="90">
        <v>3</v>
      </c>
      <c r="L563" s="90" t="s">
        <v>774</v>
      </c>
      <c r="M563" s="90" t="s">
        <v>765</v>
      </c>
      <c r="N563" s="90">
        <v>11</v>
      </c>
      <c r="O563" s="52" t="s">
        <v>3062</v>
      </c>
      <c r="P563" s="52" t="s">
        <v>3062</v>
      </c>
      <c r="Q563" s="39">
        <v>3</v>
      </c>
      <c r="R563" s="39" t="s">
        <v>774</v>
      </c>
      <c r="S563" s="39" t="s">
        <v>765</v>
      </c>
      <c r="T563" s="39">
        <v>11</v>
      </c>
      <c r="U563" s="39" t="s">
        <v>2468</v>
      </c>
      <c r="V563" s="39" t="s">
        <v>2468</v>
      </c>
      <c r="W563" s="39" t="s">
        <v>766</v>
      </c>
      <c r="X563" s="39" t="s">
        <v>766</v>
      </c>
      <c r="Y563" s="39" t="s">
        <v>765</v>
      </c>
    </row>
    <row r="564" spans="1:25" x14ac:dyDescent="0.2">
      <c r="A564" s="39" t="s">
        <v>3063</v>
      </c>
      <c r="B564" s="52" t="s">
        <v>1588</v>
      </c>
      <c r="C564" s="52" t="s">
        <v>603</v>
      </c>
      <c r="D564" s="52">
        <v>3</v>
      </c>
      <c r="E564" s="39" t="s">
        <v>939</v>
      </c>
      <c r="F564" s="39" t="s">
        <v>1589</v>
      </c>
      <c r="G564" s="90" t="s">
        <v>766</v>
      </c>
      <c r="H564" s="90" t="s">
        <v>766</v>
      </c>
      <c r="I564" s="90" t="s">
        <v>765</v>
      </c>
      <c r="J564" s="39" t="s">
        <v>941</v>
      </c>
      <c r="K564" s="90">
        <v>3</v>
      </c>
      <c r="L564" s="90" t="s">
        <v>774</v>
      </c>
      <c r="M564" s="90" t="s">
        <v>765</v>
      </c>
      <c r="N564" s="90">
        <v>11</v>
      </c>
      <c r="O564" s="52" t="s">
        <v>3062</v>
      </c>
      <c r="P564" s="52" t="s">
        <v>3062</v>
      </c>
      <c r="Q564" s="39">
        <v>3</v>
      </c>
      <c r="R564" s="39" t="s">
        <v>774</v>
      </c>
      <c r="S564" s="39" t="s">
        <v>765</v>
      </c>
      <c r="T564" s="39">
        <v>11</v>
      </c>
      <c r="U564" s="39" t="s">
        <v>2468</v>
      </c>
      <c r="V564" s="39" t="s">
        <v>2468</v>
      </c>
      <c r="W564" s="39" t="s">
        <v>766</v>
      </c>
      <c r="X564" s="39" t="s">
        <v>766</v>
      </c>
      <c r="Y564" s="39" t="s">
        <v>765</v>
      </c>
    </row>
    <row r="565" spans="1:25" x14ac:dyDescent="0.2">
      <c r="A565" s="39" t="s">
        <v>3064</v>
      </c>
      <c r="B565" s="52" t="s">
        <v>1590</v>
      </c>
      <c r="C565" s="52" t="s">
        <v>603</v>
      </c>
      <c r="D565" s="52">
        <v>3</v>
      </c>
      <c r="E565" s="39" t="s">
        <v>939</v>
      </c>
      <c r="F565" s="39" t="s">
        <v>1591</v>
      </c>
      <c r="G565" s="90" t="s">
        <v>766</v>
      </c>
      <c r="H565" s="90" t="s">
        <v>766</v>
      </c>
      <c r="I565" s="90" t="s">
        <v>766</v>
      </c>
      <c r="J565" s="39" t="s">
        <v>891</v>
      </c>
      <c r="K565" s="90">
        <v>3</v>
      </c>
      <c r="L565" s="90">
        <v>1</v>
      </c>
      <c r="M565" s="90">
        <v>1</v>
      </c>
      <c r="N565" s="90">
        <v>11</v>
      </c>
      <c r="O565" s="52" t="s">
        <v>2543</v>
      </c>
      <c r="P565" s="52" t="s">
        <v>2543</v>
      </c>
      <c r="Q565" s="39">
        <v>3</v>
      </c>
      <c r="R565" s="39">
        <v>1</v>
      </c>
      <c r="S565" s="39">
        <v>1</v>
      </c>
      <c r="T565" s="39">
        <v>11</v>
      </c>
      <c r="U565" s="39" t="s">
        <v>2549</v>
      </c>
      <c r="V565" s="39" t="s">
        <v>2549</v>
      </c>
      <c r="W565" s="39" t="s">
        <v>766</v>
      </c>
      <c r="X565" s="39" t="s">
        <v>766</v>
      </c>
      <c r="Y565" s="39" t="s">
        <v>766</v>
      </c>
    </row>
    <row r="566" spans="1:25" x14ac:dyDescent="0.2">
      <c r="A566" s="39" t="s">
        <v>3065</v>
      </c>
      <c r="B566" s="52" t="s">
        <v>1592</v>
      </c>
      <c r="C566" s="52" t="s">
        <v>603</v>
      </c>
      <c r="D566" s="52">
        <v>3</v>
      </c>
      <c r="E566" s="39" t="s">
        <v>939</v>
      </c>
      <c r="F566" s="39" t="s">
        <v>1593</v>
      </c>
      <c r="G566" s="90" t="s">
        <v>766</v>
      </c>
      <c r="H566" s="90" t="s">
        <v>766</v>
      </c>
      <c r="I566" s="90" t="s">
        <v>766</v>
      </c>
      <c r="J566" s="39" t="s">
        <v>1594</v>
      </c>
      <c r="K566" s="90">
        <v>3</v>
      </c>
      <c r="L566" s="90">
        <v>1</v>
      </c>
      <c r="M566" s="90">
        <v>2</v>
      </c>
      <c r="N566" s="90">
        <v>11</v>
      </c>
      <c r="O566" s="52" t="s">
        <v>3066</v>
      </c>
      <c r="P566" s="52" t="s">
        <v>3066</v>
      </c>
      <c r="Q566" s="39">
        <v>3</v>
      </c>
      <c r="R566" s="39">
        <v>1</v>
      </c>
      <c r="S566" s="39">
        <v>2</v>
      </c>
      <c r="T566" s="39">
        <v>11</v>
      </c>
      <c r="U566" s="39" t="s">
        <v>2549</v>
      </c>
      <c r="V566" s="39" t="s">
        <v>2549</v>
      </c>
      <c r="W566" s="39" t="s">
        <v>766</v>
      </c>
      <c r="X566" s="39" t="s">
        <v>766</v>
      </c>
      <c r="Y566" s="39" t="s">
        <v>766</v>
      </c>
    </row>
    <row r="567" spans="1:25" x14ac:dyDescent="0.2">
      <c r="A567" s="39" t="s">
        <v>3067</v>
      </c>
      <c r="B567" s="52" t="s">
        <v>1595</v>
      </c>
      <c r="C567" s="52" t="s">
        <v>603</v>
      </c>
      <c r="D567" s="52">
        <v>2</v>
      </c>
      <c r="E567" s="39" t="s">
        <v>763</v>
      </c>
      <c r="F567" s="39" t="s">
        <v>1596</v>
      </c>
      <c r="G567" s="90" t="s">
        <v>766</v>
      </c>
      <c r="H567" s="90" t="s">
        <v>766</v>
      </c>
      <c r="I567" s="90" t="s">
        <v>767</v>
      </c>
      <c r="J567" s="39" t="s">
        <v>891</v>
      </c>
      <c r="K567" s="90">
        <v>2</v>
      </c>
      <c r="L567" s="90">
        <v>2</v>
      </c>
      <c r="M567" s="90">
        <v>2</v>
      </c>
      <c r="N567" s="90">
        <v>11</v>
      </c>
      <c r="O567" s="52" t="s">
        <v>2495</v>
      </c>
      <c r="P567" s="52" t="s">
        <v>2495</v>
      </c>
      <c r="Q567" s="39">
        <v>2</v>
      </c>
      <c r="R567" s="39">
        <v>2</v>
      </c>
      <c r="S567" s="39">
        <v>2</v>
      </c>
      <c r="T567" s="39">
        <v>11</v>
      </c>
      <c r="U567" s="39" t="s">
        <v>2498</v>
      </c>
      <c r="V567" s="39" t="s">
        <v>2498</v>
      </c>
      <c r="W567" s="39" t="s">
        <v>766</v>
      </c>
      <c r="X567" s="39" t="s">
        <v>766</v>
      </c>
      <c r="Y567" s="39" t="s">
        <v>767</v>
      </c>
    </row>
    <row r="568" spans="1:25" x14ac:dyDescent="0.2">
      <c r="A568" s="39" t="s">
        <v>3068</v>
      </c>
      <c r="B568" s="52" t="s">
        <v>1597</v>
      </c>
      <c r="C568" s="52" t="s">
        <v>603</v>
      </c>
      <c r="D568" s="52">
        <v>2</v>
      </c>
      <c r="E568" s="39" t="s">
        <v>763</v>
      </c>
      <c r="F568" s="39" t="s">
        <v>1598</v>
      </c>
      <c r="G568" s="90" t="s">
        <v>766</v>
      </c>
      <c r="H568" s="90" t="s">
        <v>774</v>
      </c>
      <c r="I568" s="90" t="s">
        <v>765</v>
      </c>
      <c r="J568" s="39" t="s">
        <v>1599</v>
      </c>
      <c r="K568" s="90">
        <v>2</v>
      </c>
      <c r="L568" s="90" t="s">
        <v>765</v>
      </c>
      <c r="M568" s="90" t="s">
        <v>785</v>
      </c>
      <c r="N568" s="90">
        <v>3</v>
      </c>
      <c r="O568" s="52" t="s">
        <v>3069</v>
      </c>
      <c r="P568" s="52" t="s">
        <v>3069</v>
      </c>
      <c r="Q568" s="39">
        <v>2</v>
      </c>
      <c r="R568" s="39" t="s">
        <v>765</v>
      </c>
      <c r="S568" s="39" t="s">
        <v>785</v>
      </c>
      <c r="T568" s="39">
        <v>3</v>
      </c>
      <c r="U568" s="39" t="s">
        <v>2851</v>
      </c>
      <c r="V568" s="39" t="s">
        <v>2851</v>
      </c>
      <c r="W568" s="39" t="s">
        <v>766</v>
      </c>
      <c r="X568" s="39" t="s">
        <v>774</v>
      </c>
      <c r="Y568" s="39" t="s">
        <v>765</v>
      </c>
    </row>
    <row r="569" spans="1:25" x14ac:dyDescent="0.2">
      <c r="A569" s="39" t="s">
        <v>3070</v>
      </c>
      <c r="B569" s="52" t="s">
        <v>1600</v>
      </c>
      <c r="C569" s="52" t="s">
        <v>603</v>
      </c>
      <c r="D569" s="52">
        <v>2</v>
      </c>
      <c r="E569" s="39" t="s">
        <v>763</v>
      </c>
      <c r="F569" s="39" t="s">
        <v>1601</v>
      </c>
      <c r="G569" s="90" t="s">
        <v>766</v>
      </c>
      <c r="H569" s="90" t="s">
        <v>814</v>
      </c>
      <c r="I569" s="90" t="s">
        <v>765</v>
      </c>
      <c r="J569" s="39" t="s">
        <v>891</v>
      </c>
      <c r="K569" s="90">
        <v>2</v>
      </c>
      <c r="L569" s="90" t="s">
        <v>766</v>
      </c>
      <c r="M569" s="90" t="s">
        <v>765</v>
      </c>
      <c r="N569" s="90">
        <v>4</v>
      </c>
      <c r="O569" s="52" t="s">
        <v>3071</v>
      </c>
      <c r="P569" s="52" t="s">
        <v>3071</v>
      </c>
      <c r="Q569" s="39">
        <v>2</v>
      </c>
      <c r="R569" s="39" t="s">
        <v>766</v>
      </c>
      <c r="S569" s="39" t="s">
        <v>765</v>
      </c>
      <c r="T569" s="39">
        <v>4</v>
      </c>
      <c r="U569" s="39" t="s">
        <v>2517</v>
      </c>
      <c r="V569" s="39" t="s">
        <v>2517</v>
      </c>
      <c r="W569" s="39" t="s">
        <v>766</v>
      </c>
      <c r="X569" s="39" t="s">
        <v>814</v>
      </c>
      <c r="Y569" s="39" t="s">
        <v>765</v>
      </c>
    </row>
    <row r="570" spans="1:25" x14ac:dyDescent="0.2">
      <c r="A570" s="39" t="s">
        <v>3072</v>
      </c>
      <c r="B570" s="52" t="s">
        <v>1602</v>
      </c>
      <c r="C570" s="52" t="s">
        <v>603</v>
      </c>
      <c r="D570" s="52">
        <v>2</v>
      </c>
      <c r="E570" s="39" t="s">
        <v>763</v>
      </c>
      <c r="F570" s="39" t="s">
        <v>791</v>
      </c>
      <c r="G570" s="90" t="s">
        <v>766</v>
      </c>
      <c r="H570" s="90" t="s">
        <v>792</v>
      </c>
      <c r="I570" s="90" t="s">
        <v>793</v>
      </c>
      <c r="J570" s="39" t="s">
        <v>794</v>
      </c>
      <c r="K570" s="90">
        <v>2</v>
      </c>
      <c r="L570" s="90" t="s">
        <v>765</v>
      </c>
      <c r="M570" s="90" t="s">
        <v>785</v>
      </c>
      <c r="N570" s="90" t="s">
        <v>2527</v>
      </c>
      <c r="O570" s="52" t="s">
        <v>2394</v>
      </c>
      <c r="P570" s="52" t="s">
        <v>2394</v>
      </c>
      <c r="Q570" s="39">
        <v>2</v>
      </c>
      <c r="R570" s="39" t="s">
        <v>765</v>
      </c>
      <c r="S570" s="39" t="s">
        <v>785</v>
      </c>
      <c r="T570" s="39" t="s">
        <v>2527</v>
      </c>
      <c r="U570" s="39" t="s">
        <v>2406</v>
      </c>
      <c r="V570" s="39" t="s">
        <v>2406</v>
      </c>
      <c r="W570" s="39" t="s">
        <v>766</v>
      </c>
      <c r="X570" s="39" t="s">
        <v>792</v>
      </c>
      <c r="Y570" s="39" t="s">
        <v>793</v>
      </c>
    </row>
    <row r="571" spans="1:25" x14ac:dyDescent="0.2">
      <c r="A571" s="39" t="s">
        <v>3073</v>
      </c>
      <c r="B571" s="52" t="s">
        <v>1603</v>
      </c>
      <c r="C571" s="52" t="s">
        <v>603</v>
      </c>
      <c r="D571" s="52">
        <v>2</v>
      </c>
      <c r="E571" s="39" t="s">
        <v>763</v>
      </c>
      <c r="F571" s="39" t="s">
        <v>1604</v>
      </c>
      <c r="G571" s="90" t="s">
        <v>774</v>
      </c>
      <c r="H571" s="90" t="s">
        <v>767</v>
      </c>
      <c r="I571" s="90" t="s">
        <v>774</v>
      </c>
      <c r="J571" s="39" t="s">
        <v>891</v>
      </c>
      <c r="K571" s="90">
        <v>2</v>
      </c>
      <c r="L571" s="90">
        <v>2</v>
      </c>
      <c r="M571" s="90">
        <v>2</v>
      </c>
      <c r="N571" s="90">
        <v>11</v>
      </c>
      <c r="O571" s="52" t="s">
        <v>2495</v>
      </c>
      <c r="P571" s="52" t="s">
        <v>2495</v>
      </c>
      <c r="Q571" s="39">
        <v>2</v>
      </c>
      <c r="R571" s="39">
        <v>2</v>
      </c>
      <c r="S571" s="39">
        <v>2</v>
      </c>
      <c r="T571" s="39">
        <v>11</v>
      </c>
      <c r="U571" s="39" t="s">
        <v>2924</v>
      </c>
      <c r="V571" s="39" t="s">
        <v>2924</v>
      </c>
      <c r="W571" s="39">
        <v>3</v>
      </c>
      <c r="X571" s="39">
        <v>4</v>
      </c>
      <c r="Y571" s="39">
        <v>3</v>
      </c>
    </row>
    <row r="572" spans="1:25" x14ac:dyDescent="0.2">
      <c r="A572" s="39" t="s">
        <v>3074</v>
      </c>
      <c r="B572" s="52" t="s">
        <v>1605</v>
      </c>
      <c r="C572" s="52" t="s">
        <v>603</v>
      </c>
      <c r="D572" s="52">
        <v>2</v>
      </c>
      <c r="E572" s="39" t="s">
        <v>763</v>
      </c>
      <c r="F572" s="39" t="s">
        <v>781</v>
      </c>
      <c r="G572" s="90" t="s">
        <v>774</v>
      </c>
      <c r="H572" s="90" t="s">
        <v>767</v>
      </c>
      <c r="I572" s="90" t="s">
        <v>774</v>
      </c>
      <c r="J572" s="39" t="s">
        <v>782</v>
      </c>
      <c r="K572" s="90">
        <v>2</v>
      </c>
      <c r="L572" s="90">
        <v>2</v>
      </c>
      <c r="M572" s="90">
        <v>2</v>
      </c>
      <c r="N572" s="90">
        <v>9</v>
      </c>
      <c r="O572" s="52" t="s">
        <v>3075</v>
      </c>
      <c r="P572" s="52" t="s">
        <v>3075</v>
      </c>
      <c r="Q572" s="39">
        <v>2</v>
      </c>
      <c r="R572" s="39">
        <v>2</v>
      </c>
      <c r="S572" s="39">
        <v>2</v>
      </c>
      <c r="T572" s="39">
        <v>9</v>
      </c>
      <c r="U572" s="39" t="s">
        <v>2924</v>
      </c>
      <c r="V572" s="39" t="s">
        <v>2924</v>
      </c>
      <c r="W572" s="39">
        <v>3</v>
      </c>
      <c r="X572" s="39">
        <v>4</v>
      </c>
      <c r="Y572" s="39">
        <v>3</v>
      </c>
    </row>
    <row r="573" spans="1:25" x14ac:dyDescent="0.2">
      <c r="A573" s="39" t="s">
        <v>3076</v>
      </c>
      <c r="B573" s="52" t="s">
        <v>1606</v>
      </c>
      <c r="C573" s="52" t="s">
        <v>603</v>
      </c>
      <c r="D573" s="52">
        <v>2</v>
      </c>
      <c r="E573" s="39" t="s">
        <v>763</v>
      </c>
      <c r="F573" s="39" t="s">
        <v>1607</v>
      </c>
      <c r="G573" s="90" t="s">
        <v>774</v>
      </c>
      <c r="H573" s="90" t="s">
        <v>767</v>
      </c>
      <c r="I573" s="90" t="s">
        <v>774</v>
      </c>
      <c r="J573" s="39" t="s">
        <v>979</v>
      </c>
      <c r="K573" s="90">
        <v>2</v>
      </c>
      <c r="L573" s="90" t="s">
        <v>766</v>
      </c>
      <c r="M573" s="90" t="s">
        <v>766</v>
      </c>
      <c r="N573" s="90">
        <v>4</v>
      </c>
      <c r="O573" s="52" t="s">
        <v>3077</v>
      </c>
      <c r="P573" s="52" t="s">
        <v>3077</v>
      </c>
      <c r="Q573" s="39">
        <v>2</v>
      </c>
      <c r="R573" s="39" t="s">
        <v>766</v>
      </c>
      <c r="S573" s="39" t="s">
        <v>766</v>
      </c>
      <c r="T573" s="39">
        <v>4</v>
      </c>
      <c r="U573" s="39" t="s">
        <v>2924</v>
      </c>
      <c r="V573" s="39" t="s">
        <v>2924</v>
      </c>
      <c r="W573" s="39">
        <v>3</v>
      </c>
      <c r="X573" s="39">
        <v>4</v>
      </c>
      <c r="Y573" s="39">
        <v>3</v>
      </c>
    </row>
    <row r="574" spans="1:25" x14ac:dyDescent="0.2">
      <c r="A574" s="39" t="s">
        <v>3078</v>
      </c>
      <c r="B574" s="52" t="s">
        <v>1608</v>
      </c>
      <c r="C574" s="52" t="s">
        <v>603</v>
      </c>
      <c r="D574" s="52">
        <v>2</v>
      </c>
      <c r="E574" s="39" t="s">
        <v>763</v>
      </c>
      <c r="F574" s="39" t="s">
        <v>788</v>
      </c>
      <c r="G574" s="90" t="s">
        <v>774</v>
      </c>
      <c r="H574" s="90" t="s">
        <v>814</v>
      </c>
      <c r="I574" s="90" t="s">
        <v>792</v>
      </c>
      <c r="J574" s="39" t="s">
        <v>789</v>
      </c>
      <c r="K574" s="90">
        <v>2</v>
      </c>
      <c r="L574" s="90" t="s">
        <v>765</v>
      </c>
      <c r="M574" s="90" t="s">
        <v>765</v>
      </c>
      <c r="N574" s="90">
        <v>16</v>
      </c>
      <c r="O574" s="52" t="s">
        <v>2442</v>
      </c>
      <c r="P574" s="52" t="s">
        <v>2442</v>
      </c>
      <c r="Q574" s="39">
        <v>2</v>
      </c>
      <c r="R574" s="39" t="s">
        <v>765</v>
      </c>
      <c r="S574" s="39" t="s">
        <v>765</v>
      </c>
      <c r="T574" s="39">
        <v>16</v>
      </c>
      <c r="U574" s="39" t="s">
        <v>2705</v>
      </c>
      <c r="V574" s="39" t="s">
        <v>2705</v>
      </c>
      <c r="W574" s="39" t="s">
        <v>774</v>
      </c>
      <c r="X574" s="39" t="s">
        <v>814</v>
      </c>
      <c r="Y574" s="39" t="s">
        <v>792</v>
      </c>
    </row>
    <row r="575" spans="1:25" x14ac:dyDescent="0.2">
      <c r="A575" s="39" t="s">
        <v>3079</v>
      </c>
      <c r="B575" s="52" t="s">
        <v>1609</v>
      </c>
      <c r="C575" s="52" t="s">
        <v>603</v>
      </c>
      <c r="D575" s="52">
        <v>3</v>
      </c>
      <c r="E575" s="39" t="s">
        <v>939</v>
      </c>
      <c r="F575" s="39" t="s">
        <v>1610</v>
      </c>
      <c r="G575" s="90" t="s">
        <v>774</v>
      </c>
      <c r="H575" s="90" t="s">
        <v>814</v>
      </c>
      <c r="I575" s="90" t="s">
        <v>792</v>
      </c>
      <c r="J575" s="39" t="s">
        <v>891</v>
      </c>
      <c r="K575" s="90">
        <v>3</v>
      </c>
      <c r="L575" s="90">
        <v>2</v>
      </c>
      <c r="M575" s="90">
        <v>1</v>
      </c>
      <c r="N575" s="90">
        <v>11</v>
      </c>
      <c r="O575" s="52" t="s">
        <v>3080</v>
      </c>
      <c r="P575" s="52" t="s">
        <v>3080</v>
      </c>
      <c r="Q575" s="39">
        <v>3</v>
      </c>
      <c r="R575" s="39">
        <v>2</v>
      </c>
      <c r="S575" s="39">
        <v>1</v>
      </c>
      <c r="T575" s="39">
        <v>11</v>
      </c>
      <c r="U575" s="39" t="s">
        <v>2705</v>
      </c>
      <c r="V575" s="39" t="s">
        <v>2705</v>
      </c>
      <c r="W575" s="39">
        <v>3</v>
      </c>
      <c r="X575" s="39">
        <v>5</v>
      </c>
      <c r="Y575" s="39">
        <v>6</v>
      </c>
    </row>
    <row r="576" spans="1:25" x14ac:dyDescent="0.2">
      <c r="A576" s="39" t="s">
        <v>3081</v>
      </c>
      <c r="B576" s="52" t="s">
        <v>1611</v>
      </c>
      <c r="C576" s="52" t="s">
        <v>604</v>
      </c>
      <c r="D576" s="52">
        <v>2</v>
      </c>
      <c r="E576" s="39" t="s">
        <v>763</v>
      </c>
      <c r="F576" s="39" t="s">
        <v>764</v>
      </c>
      <c r="G576" s="90" t="s">
        <v>765</v>
      </c>
      <c r="H576" s="90" t="s">
        <v>766</v>
      </c>
      <c r="I576" s="90" t="s">
        <v>767</v>
      </c>
      <c r="J576" s="39" t="s">
        <v>768</v>
      </c>
      <c r="K576" s="90">
        <v>2</v>
      </c>
      <c r="L576" s="90" t="s">
        <v>765</v>
      </c>
      <c r="M576" s="90" t="s">
        <v>785</v>
      </c>
      <c r="N576" s="90">
        <v>5</v>
      </c>
      <c r="O576" s="52" t="s">
        <v>2391</v>
      </c>
      <c r="P576" s="52" t="s">
        <v>2391</v>
      </c>
      <c r="Q576" s="39">
        <v>2</v>
      </c>
      <c r="R576" s="39" t="s">
        <v>765</v>
      </c>
      <c r="S576" s="39" t="s">
        <v>785</v>
      </c>
      <c r="T576" s="39">
        <v>5</v>
      </c>
      <c r="U576" s="39" t="s">
        <v>2392</v>
      </c>
      <c r="V576" s="39" t="s">
        <v>2392</v>
      </c>
      <c r="W576" s="39">
        <v>1</v>
      </c>
      <c r="X576" s="39">
        <v>2</v>
      </c>
      <c r="Y576" s="39">
        <v>4</v>
      </c>
    </row>
    <row r="577" spans="1:25" x14ac:dyDescent="0.2">
      <c r="A577" s="39" t="s">
        <v>3082</v>
      </c>
      <c r="B577" s="52" t="s">
        <v>1612</v>
      </c>
      <c r="C577" s="52" t="s">
        <v>604</v>
      </c>
      <c r="D577" s="52">
        <v>2</v>
      </c>
      <c r="E577" s="39" t="s">
        <v>763</v>
      </c>
      <c r="F577" s="39" t="s">
        <v>770</v>
      </c>
      <c r="G577" s="90" t="s">
        <v>765</v>
      </c>
      <c r="H577" s="90" t="s">
        <v>766</v>
      </c>
      <c r="I577" s="90" t="s">
        <v>767</v>
      </c>
      <c r="J577" s="39" t="s">
        <v>771</v>
      </c>
      <c r="K577" s="90">
        <v>2</v>
      </c>
      <c r="L577" s="90" t="s">
        <v>765</v>
      </c>
      <c r="M577" s="90" t="s">
        <v>785</v>
      </c>
      <c r="N577" s="90">
        <v>10</v>
      </c>
      <c r="O577" s="52" t="s">
        <v>2394</v>
      </c>
      <c r="P577" s="52" t="s">
        <v>2394</v>
      </c>
      <c r="Q577" s="39">
        <v>2</v>
      </c>
      <c r="R577" s="39" t="s">
        <v>765</v>
      </c>
      <c r="S577" s="39" t="s">
        <v>785</v>
      </c>
      <c r="T577" s="39">
        <v>10</v>
      </c>
      <c r="U577" s="39" t="s">
        <v>2392</v>
      </c>
      <c r="V577" s="39" t="s">
        <v>2392</v>
      </c>
      <c r="W577" s="39">
        <v>1</v>
      </c>
      <c r="X577" s="39">
        <v>2</v>
      </c>
      <c r="Y577" s="39">
        <v>4</v>
      </c>
    </row>
    <row r="578" spans="1:25" x14ac:dyDescent="0.2">
      <c r="A578" s="39" t="s">
        <v>3083</v>
      </c>
      <c r="B578" s="52" t="s">
        <v>1613</v>
      </c>
      <c r="C578" s="52" t="s">
        <v>604</v>
      </c>
      <c r="D578" s="52">
        <v>2</v>
      </c>
      <c r="E578" s="39" t="s">
        <v>763</v>
      </c>
      <c r="F578" s="39" t="s">
        <v>788</v>
      </c>
      <c r="G578" s="90" t="s">
        <v>765</v>
      </c>
      <c r="H578" s="90" t="s">
        <v>774</v>
      </c>
      <c r="I578" s="90" t="s">
        <v>767</v>
      </c>
      <c r="J578" s="39" t="s">
        <v>789</v>
      </c>
      <c r="K578" s="90">
        <v>2</v>
      </c>
      <c r="L578" s="90" t="s">
        <v>774</v>
      </c>
      <c r="M578" s="90" t="s">
        <v>774</v>
      </c>
      <c r="N578" s="90">
        <v>16</v>
      </c>
      <c r="O578" s="52" t="s">
        <v>3084</v>
      </c>
      <c r="P578" s="52" t="s">
        <v>3084</v>
      </c>
      <c r="Q578" s="39">
        <v>2</v>
      </c>
      <c r="R578" s="39" t="s">
        <v>774</v>
      </c>
      <c r="S578" s="39" t="s">
        <v>774</v>
      </c>
      <c r="T578" s="39">
        <v>16</v>
      </c>
      <c r="U578" s="39" t="s">
        <v>2480</v>
      </c>
      <c r="V578" s="39" t="s">
        <v>2480</v>
      </c>
      <c r="W578" s="39">
        <v>1</v>
      </c>
      <c r="X578" s="39">
        <v>3</v>
      </c>
      <c r="Y578" s="39">
        <v>4</v>
      </c>
    </row>
    <row r="579" spans="1:25" x14ac:dyDescent="0.2">
      <c r="A579" s="39" t="s">
        <v>3085</v>
      </c>
      <c r="B579" s="52" t="s">
        <v>1614</v>
      </c>
      <c r="C579" s="52" t="s">
        <v>604</v>
      </c>
      <c r="D579" s="52">
        <v>2</v>
      </c>
      <c r="E579" s="39" t="s">
        <v>763</v>
      </c>
      <c r="F579" s="39" t="s">
        <v>784</v>
      </c>
      <c r="G579" s="90" t="s">
        <v>765</v>
      </c>
      <c r="H579" s="90" t="s">
        <v>785</v>
      </c>
      <c r="I579" s="90" t="s">
        <v>766</v>
      </c>
      <c r="J579" s="39" t="s">
        <v>786</v>
      </c>
      <c r="K579" s="90">
        <v>2</v>
      </c>
      <c r="L579" s="90" t="s">
        <v>766</v>
      </c>
      <c r="M579" s="90" t="s">
        <v>765</v>
      </c>
      <c r="N579" s="90">
        <v>16</v>
      </c>
      <c r="O579" s="52" t="s">
        <v>2396</v>
      </c>
      <c r="P579" s="52" t="s">
        <v>2396</v>
      </c>
      <c r="Q579" s="39">
        <v>2</v>
      </c>
      <c r="R579" s="39" t="s">
        <v>766</v>
      </c>
      <c r="S579" s="39" t="s">
        <v>765</v>
      </c>
      <c r="T579" s="39">
        <v>16</v>
      </c>
      <c r="U579" s="39" t="s">
        <v>2402</v>
      </c>
      <c r="V579" s="39" t="s">
        <v>2402</v>
      </c>
      <c r="W579" s="39">
        <v>1</v>
      </c>
      <c r="X579" s="39">
        <v>7</v>
      </c>
      <c r="Y579" s="39">
        <v>2</v>
      </c>
    </row>
    <row r="580" spans="1:25" x14ac:dyDescent="0.2">
      <c r="A580" s="39" t="s">
        <v>3086</v>
      </c>
      <c r="B580" s="52" t="s">
        <v>1615</v>
      </c>
      <c r="C580" s="52" t="s">
        <v>604</v>
      </c>
      <c r="D580" s="52">
        <v>2</v>
      </c>
      <c r="E580" s="39" t="s">
        <v>763</v>
      </c>
      <c r="F580" s="39" t="s">
        <v>791</v>
      </c>
      <c r="G580" s="90" t="s">
        <v>766</v>
      </c>
      <c r="H580" s="90" t="s">
        <v>792</v>
      </c>
      <c r="I580" s="90" t="s">
        <v>793</v>
      </c>
      <c r="J580" s="39" t="s">
        <v>794</v>
      </c>
      <c r="K580" s="90">
        <v>2</v>
      </c>
      <c r="L580" s="90" t="s">
        <v>765</v>
      </c>
      <c r="M580" s="90" t="s">
        <v>785</v>
      </c>
      <c r="N580" s="90" t="s">
        <v>2527</v>
      </c>
      <c r="O580" s="52" t="s">
        <v>2394</v>
      </c>
      <c r="P580" s="52" t="s">
        <v>2394</v>
      </c>
      <c r="Q580" s="39">
        <v>2</v>
      </c>
      <c r="R580" s="39" t="s">
        <v>765</v>
      </c>
      <c r="S580" s="39" t="s">
        <v>785</v>
      </c>
      <c r="T580" s="39" t="s">
        <v>2527</v>
      </c>
      <c r="U580" s="39" t="s">
        <v>2406</v>
      </c>
      <c r="V580" s="39" t="s">
        <v>2406</v>
      </c>
      <c r="W580" s="39" t="s">
        <v>766</v>
      </c>
      <c r="X580" s="39" t="s">
        <v>792</v>
      </c>
      <c r="Y580" s="39" t="s">
        <v>793</v>
      </c>
    </row>
    <row r="581" spans="1:25" x14ac:dyDescent="0.2">
      <c r="A581" s="39" t="s">
        <v>3087</v>
      </c>
      <c r="B581" s="52" t="s">
        <v>1616</v>
      </c>
      <c r="C581" s="52" t="s">
        <v>604</v>
      </c>
      <c r="D581" s="52">
        <v>3</v>
      </c>
      <c r="E581" s="39" t="s">
        <v>939</v>
      </c>
      <c r="F581" s="39" t="s">
        <v>1617</v>
      </c>
      <c r="G581" s="90" t="s">
        <v>774</v>
      </c>
      <c r="H581" s="90" t="s">
        <v>767</v>
      </c>
      <c r="I581" s="90" t="s">
        <v>766</v>
      </c>
      <c r="J581" s="39" t="s">
        <v>1618</v>
      </c>
      <c r="K581" s="90">
        <v>3</v>
      </c>
      <c r="L581" s="90" t="s">
        <v>774</v>
      </c>
      <c r="M581" s="90" t="s">
        <v>765</v>
      </c>
      <c r="N581" s="90">
        <v>9</v>
      </c>
      <c r="O581" s="52" t="s">
        <v>3088</v>
      </c>
      <c r="P581" s="52" t="s">
        <v>3088</v>
      </c>
      <c r="Q581" s="39">
        <v>3</v>
      </c>
      <c r="R581" s="39" t="s">
        <v>774</v>
      </c>
      <c r="S581" s="39" t="s">
        <v>765</v>
      </c>
      <c r="T581" s="39">
        <v>9</v>
      </c>
      <c r="U581" s="39" t="s">
        <v>3089</v>
      </c>
      <c r="V581" s="39" t="s">
        <v>3089</v>
      </c>
      <c r="W581" s="39">
        <v>3</v>
      </c>
      <c r="X581" s="39">
        <v>4</v>
      </c>
      <c r="Y581" s="39">
        <v>2</v>
      </c>
    </row>
    <row r="582" spans="1:25" x14ac:dyDescent="0.2">
      <c r="A582" s="39" t="s">
        <v>3090</v>
      </c>
      <c r="B582" s="52" t="s">
        <v>1619</v>
      </c>
      <c r="C582" s="52" t="s">
        <v>604</v>
      </c>
      <c r="D582" s="52">
        <v>2</v>
      </c>
      <c r="E582" s="39" t="s">
        <v>763</v>
      </c>
      <c r="F582" s="39" t="s">
        <v>781</v>
      </c>
      <c r="G582" s="90" t="s">
        <v>774</v>
      </c>
      <c r="H582" s="90" t="s">
        <v>767</v>
      </c>
      <c r="I582" s="90" t="s">
        <v>766</v>
      </c>
      <c r="J582" s="39" t="s">
        <v>782</v>
      </c>
      <c r="K582" s="90">
        <v>2</v>
      </c>
      <c r="L582" s="90">
        <v>1</v>
      </c>
      <c r="M582" s="90">
        <v>1</v>
      </c>
      <c r="N582" s="90">
        <v>11</v>
      </c>
      <c r="O582" s="52" t="s">
        <v>2439</v>
      </c>
      <c r="P582" s="52" t="s">
        <v>2439</v>
      </c>
      <c r="Q582" s="39">
        <v>2</v>
      </c>
      <c r="R582" s="39">
        <v>1</v>
      </c>
      <c r="S582" s="39">
        <v>1</v>
      </c>
      <c r="T582" s="39">
        <v>11</v>
      </c>
      <c r="U582" s="39" t="s">
        <v>3089</v>
      </c>
      <c r="V582" s="39" t="s">
        <v>3089</v>
      </c>
      <c r="W582" s="39">
        <v>3</v>
      </c>
      <c r="X582" s="39">
        <v>4</v>
      </c>
      <c r="Y582" s="39">
        <v>2</v>
      </c>
    </row>
    <row r="583" spans="1:25" x14ac:dyDescent="0.2">
      <c r="A583" s="39" t="s">
        <v>3091</v>
      </c>
      <c r="B583" s="52" t="s">
        <v>1620</v>
      </c>
      <c r="C583" s="52" t="s">
        <v>605</v>
      </c>
      <c r="D583" s="52">
        <v>2</v>
      </c>
      <c r="E583" s="39" t="s">
        <v>763</v>
      </c>
      <c r="F583" s="39" t="s">
        <v>764</v>
      </c>
      <c r="G583" s="90" t="s">
        <v>765</v>
      </c>
      <c r="H583" s="90" t="s">
        <v>766</v>
      </c>
      <c r="I583" s="90" t="s">
        <v>767</v>
      </c>
      <c r="J583" s="39" t="s">
        <v>768</v>
      </c>
      <c r="K583" s="90">
        <v>2</v>
      </c>
      <c r="L583" s="90" t="s">
        <v>765</v>
      </c>
      <c r="M583" s="90" t="s">
        <v>785</v>
      </c>
      <c r="N583" s="90">
        <v>5</v>
      </c>
      <c r="O583" s="52" t="s">
        <v>2391</v>
      </c>
      <c r="P583" s="52" t="s">
        <v>2391</v>
      </c>
      <c r="Q583" s="39">
        <v>2</v>
      </c>
      <c r="R583" s="39" t="s">
        <v>765</v>
      </c>
      <c r="S583" s="39" t="s">
        <v>785</v>
      </c>
      <c r="T583" s="39">
        <v>5</v>
      </c>
      <c r="U583" s="39" t="s">
        <v>2392</v>
      </c>
      <c r="V583" s="39" t="s">
        <v>2392</v>
      </c>
      <c r="W583" s="39">
        <v>1</v>
      </c>
      <c r="X583" s="39">
        <v>2</v>
      </c>
      <c r="Y583" s="39">
        <v>4</v>
      </c>
    </row>
    <row r="584" spans="1:25" x14ac:dyDescent="0.2">
      <c r="A584" s="39" t="s">
        <v>3092</v>
      </c>
      <c r="B584" s="52" t="s">
        <v>1621</v>
      </c>
      <c r="C584" s="52" t="s">
        <v>605</v>
      </c>
      <c r="D584" s="52">
        <v>2</v>
      </c>
      <c r="E584" s="39" t="s">
        <v>763</v>
      </c>
      <c r="F584" s="39" t="s">
        <v>770</v>
      </c>
      <c r="G584" s="90" t="s">
        <v>765</v>
      </c>
      <c r="H584" s="90" t="s">
        <v>766</v>
      </c>
      <c r="I584" s="90" t="s">
        <v>767</v>
      </c>
      <c r="J584" s="39" t="s">
        <v>771</v>
      </c>
      <c r="K584" s="90">
        <v>2</v>
      </c>
      <c r="L584" s="90" t="s">
        <v>765</v>
      </c>
      <c r="M584" s="90" t="s">
        <v>785</v>
      </c>
      <c r="N584" s="90">
        <v>10</v>
      </c>
      <c r="O584" s="52" t="s">
        <v>2394</v>
      </c>
      <c r="P584" s="52" t="s">
        <v>2394</v>
      </c>
      <c r="Q584" s="39">
        <v>2</v>
      </c>
      <c r="R584" s="39" t="s">
        <v>765</v>
      </c>
      <c r="S584" s="39" t="s">
        <v>785</v>
      </c>
      <c r="T584" s="39">
        <v>10</v>
      </c>
      <c r="U584" s="39" t="s">
        <v>2392</v>
      </c>
      <c r="V584" s="39" t="s">
        <v>2392</v>
      </c>
      <c r="W584" s="39">
        <v>1</v>
      </c>
      <c r="X584" s="39">
        <v>2</v>
      </c>
      <c r="Y584" s="39">
        <v>4</v>
      </c>
    </row>
    <row r="585" spans="1:25" x14ac:dyDescent="0.2">
      <c r="A585" s="39" t="s">
        <v>3093</v>
      </c>
      <c r="B585" s="52" t="s">
        <v>1622</v>
      </c>
      <c r="C585" s="52" t="s">
        <v>605</v>
      </c>
      <c r="D585" s="52">
        <v>2</v>
      </c>
      <c r="E585" s="39" t="s">
        <v>763</v>
      </c>
      <c r="F585" s="39" t="s">
        <v>788</v>
      </c>
      <c r="G585" s="90" t="s">
        <v>765</v>
      </c>
      <c r="H585" s="90" t="s">
        <v>774</v>
      </c>
      <c r="I585" s="90" t="s">
        <v>767</v>
      </c>
      <c r="J585" s="39" t="s">
        <v>789</v>
      </c>
      <c r="K585" s="90">
        <v>2</v>
      </c>
      <c r="L585" s="90" t="s">
        <v>766</v>
      </c>
      <c r="M585" s="90" t="s">
        <v>765</v>
      </c>
      <c r="N585" s="90">
        <v>16</v>
      </c>
      <c r="O585" s="52" t="s">
        <v>2396</v>
      </c>
      <c r="P585" s="52" t="s">
        <v>2396</v>
      </c>
      <c r="Q585" s="39">
        <v>2</v>
      </c>
      <c r="R585" s="39" t="s">
        <v>766</v>
      </c>
      <c r="S585" s="39" t="s">
        <v>765</v>
      </c>
      <c r="T585" s="39">
        <v>16</v>
      </c>
      <c r="U585" s="39" t="s">
        <v>2480</v>
      </c>
      <c r="V585" s="39" t="s">
        <v>2480</v>
      </c>
      <c r="W585" s="39">
        <v>1</v>
      </c>
      <c r="X585" s="39">
        <v>3</v>
      </c>
      <c r="Y585" s="39">
        <v>4</v>
      </c>
    </row>
    <row r="586" spans="1:25" x14ac:dyDescent="0.2">
      <c r="A586" s="39" t="s">
        <v>3094</v>
      </c>
      <c r="B586" s="52" t="s">
        <v>1623</v>
      </c>
      <c r="C586" s="52" t="s">
        <v>605</v>
      </c>
      <c r="D586" s="52">
        <v>2</v>
      </c>
      <c r="E586" s="39" t="s">
        <v>763</v>
      </c>
      <c r="F586" s="39" t="s">
        <v>784</v>
      </c>
      <c r="G586" s="90" t="s">
        <v>765</v>
      </c>
      <c r="H586" s="90" t="s">
        <v>785</v>
      </c>
      <c r="I586" s="90" t="s">
        <v>766</v>
      </c>
      <c r="J586" s="39" t="s">
        <v>786</v>
      </c>
      <c r="K586" s="90">
        <v>2</v>
      </c>
      <c r="L586" s="90" t="s">
        <v>766</v>
      </c>
      <c r="M586" s="90" t="s">
        <v>765</v>
      </c>
      <c r="N586" s="90">
        <v>16</v>
      </c>
      <c r="O586" s="52" t="s">
        <v>2396</v>
      </c>
      <c r="P586" s="52" t="s">
        <v>2396</v>
      </c>
      <c r="Q586" s="39">
        <v>2</v>
      </c>
      <c r="R586" s="39" t="s">
        <v>766</v>
      </c>
      <c r="S586" s="39" t="s">
        <v>765</v>
      </c>
      <c r="T586" s="39">
        <v>16</v>
      </c>
      <c r="U586" s="39" t="s">
        <v>2402</v>
      </c>
      <c r="V586" s="39" t="s">
        <v>2402</v>
      </c>
      <c r="W586" s="39">
        <v>1</v>
      </c>
      <c r="X586" s="39">
        <v>7</v>
      </c>
      <c r="Y586" s="39">
        <v>2</v>
      </c>
    </row>
    <row r="587" spans="1:25" x14ac:dyDescent="0.2">
      <c r="A587" s="39" t="s">
        <v>3095</v>
      </c>
      <c r="B587" s="52" t="s">
        <v>1624</v>
      </c>
      <c r="C587" s="52" t="s">
        <v>605</v>
      </c>
      <c r="D587" s="52">
        <v>2</v>
      </c>
      <c r="E587" s="39" t="s">
        <v>763</v>
      </c>
      <c r="F587" s="39" t="s">
        <v>1625</v>
      </c>
      <c r="G587" s="90" t="s">
        <v>766</v>
      </c>
      <c r="H587" s="90" t="s">
        <v>814</v>
      </c>
      <c r="I587" s="90" t="s">
        <v>765</v>
      </c>
      <c r="J587" s="39" t="s">
        <v>1626</v>
      </c>
      <c r="K587" s="90">
        <v>2</v>
      </c>
      <c r="L587" s="90" t="s">
        <v>766</v>
      </c>
      <c r="M587" s="90" t="s">
        <v>766</v>
      </c>
      <c r="N587" s="90">
        <v>4</v>
      </c>
      <c r="O587" s="52" t="s">
        <v>3077</v>
      </c>
      <c r="P587" s="52" t="s">
        <v>3077</v>
      </c>
      <c r="Q587" s="39">
        <v>2</v>
      </c>
      <c r="R587" s="39" t="s">
        <v>766</v>
      </c>
      <c r="S587" s="39" t="s">
        <v>766</v>
      </c>
      <c r="T587" s="39">
        <v>4</v>
      </c>
      <c r="U587" s="39" t="s">
        <v>2517</v>
      </c>
      <c r="V587" s="39" t="s">
        <v>2517</v>
      </c>
      <c r="W587" s="39" t="s">
        <v>766</v>
      </c>
      <c r="X587" s="39" t="s">
        <v>814</v>
      </c>
      <c r="Y587" s="39" t="s">
        <v>765</v>
      </c>
    </row>
    <row r="588" spans="1:25" x14ac:dyDescent="0.2">
      <c r="A588" s="39" t="s">
        <v>3096</v>
      </c>
      <c r="B588" s="52" t="s">
        <v>1627</v>
      </c>
      <c r="C588" s="52" t="s">
        <v>605</v>
      </c>
      <c r="D588" s="52">
        <v>2</v>
      </c>
      <c r="E588" s="39" t="s">
        <v>763</v>
      </c>
      <c r="F588" s="39" t="s">
        <v>781</v>
      </c>
      <c r="G588" s="90" t="s">
        <v>766</v>
      </c>
      <c r="H588" s="90" t="s">
        <v>814</v>
      </c>
      <c r="I588" s="90" t="s">
        <v>765</v>
      </c>
      <c r="J588" s="39" t="s">
        <v>782</v>
      </c>
      <c r="K588" s="90">
        <v>2</v>
      </c>
      <c r="L588" s="90" t="s">
        <v>766</v>
      </c>
      <c r="M588" s="90" t="s">
        <v>765</v>
      </c>
      <c r="N588" s="90">
        <v>4</v>
      </c>
      <c r="O588" s="52" t="s">
        <v>3071</v>
      </c>
      <c r="P588" s="52" t="s">
        <v>3071</v>
      </c>
      <c r="Q588" s="39">
        <v>2</v>
      </c>
      <c r="R588" s="39" t="s">
        <v>766</v>
      </c>
      <c r="S588" s="39" t="s">
        <v>765</v>
      </c>
      <c r="T588" s="39">
        <v>4</v>
      </c>
      <c r="U588" s="39" t="s">
        <v>2517</v>
      </c>
      <c r="V588" s="39" t="s">
        <v>2517</v>
      </c>
      <c r="W588" s="39" t="s">
        <v>766</v>
      </c>
      <c r="X588" s="39" t="s">
        <v>814</v>
      </c>
      <c r="Y588" s="39" t="s">
        <v>765</v>
      </c>
    </row>
    <row r="589" spans="1:25" x14ac:dyDescent="0.2">
      <c r="A589" s="39" t="s">
        <v>3097</v>
      </c>
      <c r="B589" s="52" t="s">
        <v>1628</v>
      </c>
      <c r="C589" s="52" t="s">
        <v>605</v>
      </c>
      <c r="D589" s="52">
        <v>2</v>
      </c>
      <c r="E589" s="39" t="s">
        <v>763</v>
      </c>
      <c r="F589" s="39" t="s">
        <v>791</v>
      </c>
      <c r="G589" s="90" t="s">
        <v>766</v>
      </c>
      <c r="H589" s="90" t="s">
        <v>792</v>
      </c>
      <c r="I589" s="90" t="s">
        <v>793</v>
      </c>
      <c r="J589" s="39" t="s">
        <v>794</v>
      </c>
      <c r="K589" s="90">
        <v>2</v>
      </c>
      <c r="L589" s="90" t="s">
        <v>765</v>
      </c>
      <c r="M589" s="90" t="s">
        <v>785</v>
      </c>
      <c r="N589" s="90" t="s">
        <v>2527</v>
      </c>
      <c r="O589" s="52" t="s">
        <v>2394</v>
      </c>
      <c r="P589" s="52" t="s">
        <v>2394</v>
      </c>
      <c r="Q589" s="39">
        <v>2</v>
      </c>
      <c r="R589" s="39" t="s">
        <v>765</v>
      </c>
      <c r="S589" s="39" t="s">
        <v>785</v>
      </c>
      <c r="T589" s="39" t="s">
        <v>2527</v>
      </c>
      <c r="U589" s="39" t="s">
        <v>2406</v>
      </c>
      <c r="V589" s="39" t="s">
        <v>2406</v>
      </c>
      <c r="W589" s="39" t="s">
        <v>766</v>
      </c>
      <c r="X589" s="39" t="s">
        <v>792</v>
      </c>
      <c r="Y589" s="39" t="s">
        <v>793</v>
      </c>
    </row>
    <row r="590" spans="1:25" x14ac:dyDescent="0.2">
      <c r="A590" s="39" t="s">
        <v>3098</v>
      </c>
      <c r="B590" s="52" t="s">
        <v>1629</v>
      </c>
      <c r="C590" s="52" t="s">
        <v>606</v>
      </c>
      <c r="D590" s="52">
        <v>2</v>
      </c>
      <c r="E590" s="39" t="s">
        <v>763</v>
      </c>
      <c r="F590" s="39" t="s">
        <v>764</v>
      </c>
      <c r="G590" s="90" t="s">
        <v>765</v>
      </c>
      <c r="H590" s="90" t="s">
        <v>766</v>
      </c>
      <c r="I590" s="90" t="s">
        <v>767</v>
      </c>
      <c r="J590" s="39" t="s">
        <v>768</v>
      </c>
      <c r="K590" s="90">
        <v>2</v>
      </c>
      <c r="L590" s="90" t="s">
        <v>765</v>
      </c>
      <c r="M590" s="90" t="s">
        <v>785</v>
      </c>
      <c r="N590" s="90">
        <v>5</v>
      </c>
      <c r="O590" s="52" t="s">
        <v>2391</v>
      </c>
      <c r="P590" s="52" t="s">
        <v>2391</v>
      </c>
      <c r="Q590" s="39">
        <v>2</v>
      </c>
      <c r="R590" s="39" t="s">
        <v>765</v>
      </c>
      <c r="S590" s="39" t="s">
        <v>785</v>
      </c>
      <c r="T590" s="39">
        <v>5</v>
      </c>
      <c r="U590" s="39" t="s">
        <v>2392</v>
      </c>
      <c r="V590" s="39" t="s">
        <v>2392</v>
      </c>
      <c r="W590" s="39">
        <v>1</v>
      </c>
      <c r="X590" s="39">
        <v>2</v>
      </c>
      <c r="Y590" s="39">
        <v>4</v>
      </c>
    </row>
    <row r="591" spans="1:25" x14ac:dyDescent="0.2">
      <c r="A591" s="39" t="s">
        <v>3099</v>
      </c>
      <c r="B591" s="52" t="s">
        <v>1630</v>
      </c>
      <c r="C591" s="52" t="s">
        <v>606</v>
      </c>
      <c r="D591" s="52">
        <v>2</v>
      </c>
      <c r="E591" s="39" t="s">
        <v>763</v>
      </c>
      <c r="F591" s="39" t="s">
        <v>770</v>
      </c>
      <c r="G591" s="90" t="s">
        <v>765</v>
      </c>
      <c r="H591" s="90" t="s">
        <v>766</v>
      </c>
      <c r="I591" s="90" t="s">
        <v>767</v>
      </c>
      <c r="J591" s="39" t="s">
        <v>771</v>
      </c>
      <c r="K591" s="90">
        <v>2</v>
      </c>
      <c r="L591" s="90" t="s">
        <v>765</v>
      </c>
      <c r="M591" s="90" t="s">
        <v>785</v>
      </c>
      <c r="N591" s="90">
        <v>10</v>
      </c>
      <c r="O591" s="52" t="s">
        <v>2394</v>
      </c>
      <c r="P591" s="52" t="s">
        <v>2394</v>
      </c>
      <c r="Q591" s="39">
        <v>2</v>
      </c>
      <c r="R591" s="39" t="s">
        <v>765</v>
      </c>
      <c r="S591" s="39" t="s">
        <v>785</v>
      </c>
      <c r="T591" s="39">
        <v>10</v>
      </c>
      <c r="U591" s="39" t="s">
        <v>2392</v>
      </c>
      <c r="V591" s="39" t="s">
        <v>2392</v>
      </c>
      <c r="W591" s="39">
        <v>1</v>
      </c>
      <c r="X591" s="39">
        <v>2</v>
      </c>
      <c r="Y591" s="39">
        <v>4</v>
      </c>
    </row>
    <row r="592" spans="1:25" x14ac:dyDescent="0.2">
      <c r="A592" s="39" t="s">
        <v>3100</v>
      </c>
      <c r="B592" s="52" t="s">
        <v>1631</v>
      </c>
      <c r="C592" s="52" t="s">
        <v>606</v>
      </c>
      <c r="D592" s="52">
        <v>2</v>
      </c>
      <c r="E592" s="39" t="s">
        <v>763</v>
      </c>
      <c r="F592" s="39" t="s">
        <v>788</v>
      </c>
      <c r="G592" s="90" t="s">
        <v>765</v>
      </c>
      <c r="H592" s="90" t="s">
        <v>774</v>
      </c>
      <c r="I592" s="90" t="s">
        <v>767</v>
      </c>
      <c r="J592" s="39" t="s">
        <v>789</v>
      </c>
      <c r="K592" s="90">
        <v>2</v>
      </c>
      <c r="L592" s="90" t="s">
        <v>766</v>
      </c>
      <c r="M592" s="90" t="s">
        <v>765</v>
      </c>
      <c r="N592" s="90">
        <v>16</v>
      </c>
      <c r="O592" s="52" t="s">
        <v>2396</v>
      </c>
      <c r="P592" s="52" t="s">
        <v>2396</v>
      </c>
      <c r="Q592" s="39">
        <v>2</v>
      </c>
      <c r="R592" s="39" t="s">
        <v>766</v>
      </c>
      <c r="S592" s="39" t="s">
        <v>765</v>
      </c>
      <c r="T592" s="39">
        <v>16</v>
      </c>
      <c r="U592" s="39" t="s">
        <v>2480</v>
      </c>
      <c r="V592" s="39" t="s">
        <v>2480</v>
      </c>
      <c r="W592" s="39">
        <v>1</v>
      </c>
      <c r="X592" s="39">
        <v>3</v>
      </c>
      <c r="Y592" s="39">
        <v>4</v>
      </c>
    </row>
    <row r="593" spans="1:25" x14ac:dyDescent="0.2">
      <c r="A593" s="39" t="s">
        <v>3101</v>
      </c>
      <c r="B593" s="52" t="s">
        <v>1632</v>
      </c>
      <c r="C593" s="52" t="s">
        <v>606</v>
      </c>
      <c r="D593" s="52">
        <v>2</v>
      </c>
      <c r="E593" s="39" t="s">
        <v>763</v>
      </c>
      <c r="F593" s="39" t="s">
        <v>784</v>
      </c>
      <c r="G593" s="90" t="s">
        <v>765</v>
      </c>
      <c r="H593" s="90" t="s">
        <v>785</v>
      </c>
      <c r="I593" s="90" t="s">
        <v>766</v>
      </c>
      <c r="J593" s="39" t="s">
        <v>786</v>
      </c>
      <c r="K593" s="90">
        <v>2</v>
      </c>
      <c r="L593" s="90" t="s">
        <v>766</v>
      </c>
      <c r="M593" s="90" t="s">
        <v>774</v>
      </c>
      <c r="N593" s="90">
        <v>16</v>
      </c>
      <c r="O593" s="52" t="s">
        <v>2898</v>
      </c>
      <c r="P593" s="52" t="s">
        <v>2898</v>
      </c>
      <c r="Q593" s="39">
        <v>2</v>
      </c>
      <c r="R593" s="39" t="s">
        <v>766</v>
      </c>
      <c r="S593" s="39" t="s">
        <v>774</v>
      </c>
      <c r="T593" s="39">
        <v>16</v>
      </c>
      <c r="U593" s="39" t="s">
        <v>2402</v>
      </c>
      <c r="V593" s="39" t="s">
        <v>2402</v>
      </c>
      <c r="W593" s="39">
        <v>1</v>
      </c>
      <c r="X593" s="39">
        <v>7</v>
      </c>
      <c r="Y593" s="39">
        <v>2</v>
      </c>
    </row>
    <row r="594" spans="1:25" x14ac:dyDescent="0.2">
      <c r="A594" s="39" t="s">
        <v>3102</v>
      </c>
      <c r="B594" s="52" t="s">
        <v>1633</v>
      </c>
      <c r="C594" s="52" t="s">
        <v>606</v>
      </c>
      <c r="D594" s="52">
        <v>2</v>
      </c>
      <c r="E594" s="39" t="s">
        <v>763</v>
      </c>
      <c r="F594" s="39" t="s">
        <v>1634</v>
      </c>
      <c r="G594" s="90" t="s">
        <v>765</v>
      </c>
      <c r="H594" s="90" t="s">
        <v>793</v>
      </c>
      <c r="I594" s="90" t="s">
        <v>765</v>
      </c>
      <c r="J594" s="39" t="s">
        <v>1635</v>
      </c>
      <c r="K594" s="90">
        <v>2</v>
      </c>
      <c r="L594" s="90" t="s">
        <v>766</v>
      </c>
      <c r="M594" s="90" t="s">
        <v>767</v>
      </c>
      <c r="N594" s="90">
        <v>11</v>
      </c>
      <c r="O594" s="52" t="s">
        <v>3103</v>
      </c>
      <c r="P594" s="52" t="s">
        <v>3103</v>
      </c>
      <c r="Q594" s="39">
        <v>2</v>
      </c>
      <c r="R594" s="39" t="s">
        <v>766</v>
      </c>
      <c r="S594" s="39" t="s">
        <v>767</v>
      </c>
      <c r="T594" s="39">
        <v>11</v>
      </c>
      <c r="U594" s="39" t="s">
        <v>3104</v>
      </c>
      <c r="V594" s="39" t="s">
        <v>3104</v>
      </c>
      <c r="W594" s="39">
        <v>1</v>
      </c>
      <c r="X594" s="39">
        <v>8</v>
      </c>
      <c r="Y594" s="39">
        <v>1</v>
      </c>
    </row>
    <row r="595" spans="1:25" x14ac:dyDescent="0.2">
      <c r="A595" s="39" t="s">
        <v>3105</v>
      </c>
      <c r="B595" s="52" t="s">
        <v>1636</v>
      </c>
      <c r="C595" s="52" t="s">
        <v>606</v>
      </c>
      <c r="D595" s="52">
        <v>2</v>
      </c>
      <c r="E595" s="39" t="s">
        <v>763</v>
      </c>
      <c r="F595" s="39" t="s">
        <v>791</v>
      </c>
      <c r="G595" s="90" t="s">
        <v>766</v>
      </c>
      <c r="H595" s="90" t="s">
        <v>792</v>
      </c>
      <c r="I595" s="90" t="s">
        <v>793</v>
      </c>
      <c r="J595" s="39" t="s">
        <v>794</v>
      </c>
      <c r="K595" s="90">
        <v>2</v>
      </c>
      <c r="L595" s="90" t="s">
        <v>765</v>
      </c>
      <c r="M595" s="90" t="s">
        <v>785</v>
      </c>
      <c r="N595" s="90" t="s">
        <v>2527</v>
      </c>
      <c r="O595" s="52" t="s">
        <v>2394</v>
      </c>
      <c r="P595" s="52" t="s">
        <v>2394</v>
      </c>
      <c r="Q595" s="39">
        <v>2</v>
      </c>
      <c r="R595" s="39" t="s">
        <v>765</v>
      </c>
      <c r="S595" s="39" t="s">
        <v>785</v>
      </c>
      <c r="T595" s="39" t="s">
        <v>2527</v>
      </c>
      <c r="U595" s="39" t="s">
        <v>2406</v>
      </c>
      <c r="V595" s="39" t="s">
        <v>2406</v>
      </c>
      <c r="W595" s="39" t="s">
        <v>766</v>
      </c>
      <c r="X595" s="39" t="s">
        <v>792</v>
      </c>
      <c r="Y595" s="39" t="s">
        <v>793</v>
      </c>
    </row>
    <row r="596" spans="1:25" x14ac:dyDescent="0.2">
      <c r="A596" s="39" t="s">
        <v>3106</v>
      </c>
      <c r="B596" s="52" t="s">
        <v>1637</v>
      </c>
      <c r="C596" s="52" t="s">
        <v>606</v>
      </c>
      <c r="D596" s="52">
        <v>2</v>
      </c>
      <c r="E596" s="39" t="s">
        <v>763</v>
      </c>
      <c r="F596" s="39" t="s">
        <v>781</v>
      </c>
      <c r="G596" s="90" t="s">
        <v>774</v>
      </c>
      <c r="H596" s="90" t="s">
        <v>767</v>
      </c>
      <c r="I596" s="90" t="s">
        <v>774</v>
      </c>
      <c r="J596" s="39" t="s">
        <v>782</v>
      </c>
      <c r="K596" s="90">
        <v>2</v>
      </c>
      <c r="L596" s="90" t="s">
        <v>766</v>
      </c>
      <c r="M596" s="90" t="s">
        <v>774</v>
      </c>
      <c r="N596" s="90">
        <v>11</v>
      </c>
      <c r="O596" s="52" t="s">
        <v>2493</v>
      </c>
      <c r="P596" s="52" t="s">
        <v>2493</v>
      </c>
      <c r="Q596" s="39">
        <v>2</v>
      </c>
      <c r="R596" s="39" t="s">
        <v>766</v>
      </c>
      <c r="S596" s="39" t="s">
        <v>774</v>
      </c>
      <c r="T596" s="39">
        <v>11</v>
      </c>
      <c r="U596" s="39" t="s">
        <v>2924</v>
      </c>
      <c r="V596" s="39" t="s">
        <v>2924</v>
      </c>
      <c r="W596" s="39">
        <v>3</v>
      </c>
      <c r="X596" s="39">
        <v>4</v>
      </c>
      <c r="Y596" s="39">
        <v>3</v>
      </c>
    </row>
    <row r="597" spans="1:25" x14ac:dyDescent="0.2">
      <c r="A597" s="39" t="s">
        <v>3107</v>
      </c>
      <c r="B597" s="52" t="s">
        <v>1638</v>
      </c>
      <c r="C597" s="52" t="s">
        <v>607</v>
      </c>
      <c r="D597" s="52">
        <v>2</v>
      </c>
      <c r="E597" s="39" t="s">
        <v>763</v>
      </c>
      <c r="F597" s="39" t="s">
        <v>764</v>
      </c>
      <c r="G597" s="90" t="s">
        <v>765</v>
      </c>
      <c r="H597" s="90" t="s">
        <v>766</v>
      </c>
      <c r="I597" s="90" t="s">
        <v>767</v>
      </c>
      <c r="J597" s="39" t="s">
        <v>768</v>
      </c>
      <c r="K597" s="90">
        <v>2</v>
      </c>
      <c r="L597" s="90" t="s">
        <v>765</v>
      </c>
      <c r="M597" s="90" t="s">
        <v>785</v>
      </c>
      <c r="N597" s="90">
        <v>5</v>
      </c>
      <c r="O597" s="52" t="s">
        <v>2391</v>
      </c>
      <c r="P597" s="52" t="s">
        <v>2391</v>
      </c>
      <c r="Q597" s="39">
        <v>2</v>
      </c>
      <c r="R597" s="39" t="s">
        <v>765</v>
      </c>
      <c r="S597" s="39" t="s">
        <v>785</v>
      </c>
      <c r="T597" s="39">
        <v>5</v>
      </c>
      <c r="U597" s="39" t="s">
        <v>2392</v>
      </c>
      <c r="V597" s="39" t="s">
        <v>2392</v>
      </c>
      <c r="W597" s="39">
        <v>1</v>
      </c>
      <c r="X597" s="39">
        <v>2</v>
      </c>
      <c r="Y597" s="39">
        <v>4</v>
      </c>
    </row>
    <row r="598" spans="1:25" x14ac:dyDescent="0.2">
      <c r="A598" s="39" t="s">
        <v>3108</v>
      </c>
      <c r="B598" s="52" t="s">
        <v>1639</v>
      </c>
      <c r="C598" s="52" t="s">
        <v>607</v>
      </c>
      <c r="D598" s="52">
        <v>2</v>
      </c>
      <c r="E598" s="39" t="s">
        <v>763</v>
      </c>
      <c r="F598" s="39" t="s">
        <v>770</v>
      </c>
      <c r="G598" s="90" t="s">
        <v>765</v>
      </c>
      <c r="H598" s="90" t="s">
        <v>766</v>
      </c>
      <c r="I598" s="90" t="s">
        <v>767</v>
      </c>
      <c r="J598" s="39" t="s">
        <v>771</v>
      </c>
      <c r="K598" s="90">
        <v>2</v>
      </c>
      <c r="L598" s="90" t="s">
        <v>765</v>
      </c>
      <c r="M598" s="90" t="s">
        <v>785</v>
      </c>
      <c r="N598" s="90">
        <v>10</v>
      </c>
      <c r="O598" s="52" t="s">
        <v>2394</v>
      </c>
      <c r="P598" s="52" t="s">
        <v>2394</v>
      </c>
      <c r="Q598" s="39">
        <v>2</v>
      </c>
      <c r="R598" s="39" t="s">
        <v>765</v>
      </c>
      <c r="S598" s="39" t="s">
        <v>785</v>
      </c>
      <c r="T598" s="39">
        <v>10</v>
      </c>
      <c r="U598" s="39" t="s">
        <v>2392</v>
      </c>
      <c r="V598" s="39" t="s">
        <v>2392</v>
      </c>
      <c r="W598" s="39">
        <v>1</v>
      </c>
      <c r="X598" s="39">
        <v>2</v>
      </c>
      <c r="Y598" s="39">
        <v>4</v>
      </c>
    </row>
    <row r="599" spans="1:25" x14ac:dyDescent="0.2">
      <c r="A599" s="39" t="s">
        <v>3109</v>
      </c>
      <c r="B599" s="52" t="s">
        <v>1640</v>
      </c>
      <c r="C599" s="52" t="s">
        <v>607</v>
      </c>
      <c r="D599" s="52">
        <v>2</v>
      </c>
      <c r="E599" s="39" t="s">
        <v>763</v>
      </c>
      <c r="F599" s="39" t="s">
        <v>788</v>
      </c>
      <c r="G599" s="90" t="s">
        <v>765</v>
      </c>
      <c r="H599" s="90" t="s">
        <v>774</v>
      </c>
      <c r="I599" s="90" t="s">
        <v>767</v>
      </c>
      <c r="J599" s="39" t="s">
        <v>789</v>
      </c>
      <c r="K599" s="90">
        <v>2</v>
      </c>
      <c r="L599" s="90" t="s">
        <v>765</v>
      </c>
      <c r="M599" s="90" t="s">
        <v>785</v>
      </c>
      <c r="N599" s="90">
        <v>16</v>
      </c>
      <c r="O599" s="52" t="s">
        <v>2704</v>
      </c>
      <c r="P599" s="52" t="s">
        <v>2704</v>
      </c>
      <c r="Q599" s="39">
        <v>2</v>
      </c>
      <c r="R599" s="39" t="s">
        <v>765</v>
      </c>
      <c r="S599" s="39" t="s">
        <v>785</v>
      </c>
      <c r="T599" s="39">
        <v>16</v>
      </c>
      <c r="U599" s="39" t="s">
        <v>2480</v>
      </c>
      <c r="V599" s="39" t="s">
        <v>2480</v>
      </c>
      <c r="W599" s="39">
        <v>1</v>
      </c>
      <c r="X599" s="39">
        <v>3</v>
      </c>
      <c r="Y599" s="39">
        <v>4</v>
      </c>
    </row>
    <row r="600" spans="1:25" x14ac:dyDescent="0.2">
      <c r="A600" s="39" t="s">
        <v>3110</v>
      </c>
      <c r="B600" s="52" t="s">
        <v>1641</v>
      </c>
      <c r="C600" s="52" t="s">
        <v>607</v>
      </c>
      <c r="D600" s="52">
        <v>2</v>
      </c>
      <c r="E600" s="39" t="s">
        <v>763</v>
      </c>
      <c r="F600" s="39" t="s">
        <v>784</v>
      </c>
      <c r="G600" s="90" t="s">
        <v>765</v>
      </c>
      <c r="H600" s="90" t="s">
        <v>785</v>
      </c>
      <c r="I600" s="90" t="s">
        <v>766</v>
      </c>
      <c r="J600" s="39" t="s">
        <v>786</v>
      </c>
      <c r="K600" s="90">
        <v>2</v>
      </c>
      <c r="L600" s="90" t="s">
        <v>766</v>
      </c>
      <c r="M600" s="90" t="s">
        <v>765</v>
      </c>
      <c r="N600" s="90">
        <v>16</v>
      </c>
      <c r="O600" s="52" t="s">
        <v>2396</v>
      </c>
      <c r="P600" s="52" t="s">
        <v>2396</v>
      </c>
      <c r="Q600" s="39">
        <v>2</v>
      </c>
      <c r="R600" s="39" t="s">
        <v>766</v>
      </c>
      <c r="S600" s="39" t="s">
        <v>765</v>
      </c>
      <c r="T600" s="39">
        <v>16</v>
      </c>
      <c r="U600" s="39" t="s">
        <v>2402</v>
      </c>
      <c r="V600" s="39" t="s">
        <v>2402</v>
      </c>
      <c r="W600" s="39">
        <v>1</v>
      </c>
      <c r="X600" s="39">
        <v>7</v>
      </c>
      <c r="Y600" s="39">
        <v>2</v>
      </c>
    </row>
    <row r="601" spans="1:25" x14ac:dyDescent="0.2">
      <c r="A601" s="39" t="s">
        <v>3111</v>
      </c>
      <c r="B601" s="52" t="s">
        <v>1642</v>
      </c>
      <c r="C601" s="52" t="s">
        <v>607</v>
      </c>
      <c r="D601" s="52">
        <v>2</v>
      </c>
      <c r="E601" s="39" t="s">
        <v>763</v>
      </c>
      <c r="F601" s="39" t="s">
        <v>1643</v>
      </c>
      <c r="G601" s="90" t="s">
        <v>766</v>
      </c>
      <c r="H601" s="90" t="s">
        <v>766</v>
      </c>
      <c r="I601" s="90" t="s">
        <v>766</v>
      </c>
      <c r="J601" s="39" t="s">
        <v>1644</v>
      </c>
      <c r="K601" s="90">
        <v>2</v>
      </c>
      <c r="L601" s="90">
        <v>2</v>
      </c>
      <c r="M601" s="90">
        <v>2</v>
      </c>
      <c r="N601" s="90">
        <v>11</v>
      </c>
      <c r="O601" s="52" t="s">
        <v>2495</v>
      </c>
      <c r="P601" s="52" t="s">
        <v>2495</v>
      </c>
      <c r="Q601" s="39">
        <v>2</v>
      </c>
      <c r="R601" s="39">
        <v>2</v>
      </c>
      <c r="S601" s="39">
        <v>2</v>
      </c>
      <c r="T601" s="39">
        <v>11</v>
      </c>
      <c r="U601" s="39" t="s">
        <v>2549</v>
      </c>
      <c r="V601" s="39" t="s">
        <v>2549</v>
      </c>
      <c r="W601" s="39">
        <v>2</v>
      </c>
      <c r="X601" s="39">
        <v>2</v>
      </c>
      <c r="Y601" s="39">
        <v>2</v>
      </c>
    </row>
    <row r="602" spans="1:25" x14ac:dyDescent="0.2">
      <c r="A602" s="39" t="s">
        <v>3112</v>
      </c>
      <c r="B602" s="52" t="s">
        <v>1645</v>
      </c>
      <c r="C602" s="52" t="s">
        <v>607</v>
      </c>
      <c r="D602" s="52">
        <v>2</v>
      </c>
      <c r="E602" s="39" t="s">
        <v>763</v>
      </c>
      <c r="F602" s="39" t="s">
        <v>1646</v>
      </c>
      <c r="G602" s="90" t="s">
        <v>766</v>
      </c>
      <c r="H602" s="90" t="s">
        <v>792</v>
      </c>
      <c r="I602" s="90" t="s">
        <v>814</v>
      </c>
      <c r="J602" s="39" t="s">
        <v>1647</v>
      </c>
      <c r="K602" s="90">
        <v>2</v>
      </c>
      <c r="L602" s="90" t="s">
        <v>765</v>
      </c>
      <c r="M602" s="90" t="s">
        <v>774</v>
      </c>
      <c r="N602" s="90">
        <v>2</v>
      </c>
      <c r="O602" s="52" t="s">
        <v>3113</v>
      </c>
      <c r="P602" s="52" t="s">
        <v>3113</v>
      </c>
      <c r="Q602" s="39">
        <v>2</v>
      </c>
      <c r="R602" s="39" t="s">
        <v>765</v>
      </c>
      <c r="S602" s="39" t="s">
        <v>774</v>
      </c>
      <c r="T602" s="39">
        <v>2</v>
      </c>
      <c r="U602" s="39" t="s">
        <v>2566</v>
      </c>
      <c r="V602" s="39" t="s">
        <v>2566</v>
      </c>
      <c r="W602" s="39">
        <v>2</v>
      </c>
      <c r="X602" s="39">
        <v>6</v>
      </c>
      <c r="Y602" s="39">
        <v>5</v>
      </c>
    </row>
    <row r="603" spans="1:25" x14ac:dyDescent="0.2">
      <c r="A603" s="39" t="s">
        <v>3114</v>
      </c>
      <c r="B603" s="52" t="s">
        <v>1648</v>
      </c>
      <c r="C603" s="52" t="s">
        <v>607</v>
      </c>
      <c r="D603" s="52">
        <v>2</v>
      </c>
      <c r="E603" s="39" t="s">
        <v>763</v>
      </c>
      <c r="F603" s="39" t="s">
        <v>1649</v>
      </c>
      <c r="G603" s="90" t="s">
        <v>766</v>
      </c>
      <c r="H603" s="90" t="s">
        <v>792</v>
      </c>
      <c r="I603" s="90" t="s">
        <v>814</v>
      </c>
      <c r="J603" s="39" t="s">
        <v>1647</v>
      </c>
      <c r="K603" s="90">
        <v>2</v>
      </c>
      <c r="L603" s="90" t="s">
        <v>765</v>
      </c>
      <c r="M603" s="90" t="s">
        <v>774</v>
      </c>
      <c r="N603" s="90">
        <v>2</v>
      </c>
      <c r="O603" s="52" t="s">
        <v>3113</v>
      </c>
      <c r="P603" s="52" t="s">
        <v>3113</v>
      </c>
      <c r="Q603" s="39">
        <v>2</v>
      </c>
      <c r="R603" s="39" t="s">
        <v>765</v>
      </c>
      <c r="S603" s="39" t="s">
        <v>774</v>
      </c>
      <c r="T603" s="39">
        <v>2</v>
      </c>
      <c r="U603" s="39" t="s">
        <v>2566</v>
      </c>
      <c r="V603" s="39" t="s">
        <v>2566</v>
      </c>
      <c r="W603" s="39">
        <v>2</v>
      </c>
      <c r="X603" s="39">
        <v>6</v>
      </c>
      <c r="Y603" s="39">
        <v>5</v>
      </c>
    </row>
    <row r="604" spans="1:25" x14ac:dyDescent="0.2">
      <c r="A604" s="39" t="s">
        <v>3115</v>
      </c>
      <c r="B604" s="52" t="s">
        <v>1650</v>
      </c>
      <c r="C604" s="52" t="s">
        <v>607</v>
      </c>
      <c r="D604" s="52">
        <v>2</v>
      </c>
      <c r="E604" s="39" t="s">
        <v>763</v>
      </c>
      <c r="F604" s="39" t="s">
        <v>1651</v>
      </c>
      <c r="G604" s="90" t="s">
        <v>766</v>
      </c>
      <c r="H604" s="90" t="s">
        <v>792</v>
      </c>
      <c r="I604" s="90" t="s">
        <v>793</v>
      </c>
      <c r="J604" s="39" t="s">
        <v>974</v>
      </c>
      <c r="K604" s="90">
        <v>2</v>
      </c>
      <c r="L604" s="90" t="s">
        <v>765</v>
      </c>
      <c r="M604" s="90" t="s">
        <v>785</v>
      </c>
      <c r="N604" s="90">
        <v>10</v>
      </c>
      <c r="O604" s="52" t="s">
        <v>2394</v>
      </c>
      <c r="P604" s="52" t="s">
        <v>2394</v>
      </c>
      <c r="Q604" s="39">
        <v>2</v>
      </c>
      <c r="R604" s="39" t="s">
        <v>765</v>
      </c>
      <c r="S604" s="39" t="s">
        <v>785</v>
      </c>
      <c r="T604" s="39">
        <v>10</v>
      </c>
      <c r="U604" s="39" t="s">
        <v>2406</v>
      </c>
      <c r="V604" s="39" t="s">
        <v>2406</v>
      </c>
      <c r="W604" s="39">
        <v>2</v>
      </c>
      <c r="X604" s="39">
        <v>6</v>
      </c>
      <c r="Y604" s="39">
        <v>8</v>
      </c>
    </row>
    <row r="605" spans="1:25" x14ac:dyDescent="0.2">
      <c r="A605" s="39" t="s">
        <v>3116</v>
      </c>
      <c r="B605" s="52" t="s">
        <v>1652</v>
      </c>
      <c r="C605" s="52" t="s">
        <v>607</v>
      </c>
      <c r="D605" s="52">
        <v>2</v>
      </c>
      <c r="E605" s="39" t="s">
        <v>763</v>
      </c>
      <c r="F605" s="39" t="s">
        <v>1653</v>
      </c>
      <c r="G605" s="90" t="s">
        <v>766</v>
      </c>
      <c r="H605" s="90" t="s">
        <v>792</v>
      </c>
      <c r="I605" s="90" t="s">
        <v>793</v>
      </c>
      <c r="J605" s="39" t="s">
        <v>1654</v>
      </c>
      <c r="K605" s="90">
        <v>2</v>
      </c>
      <c r="L605" s="90" t="s">
        <v>765</v>
      </c>
      <c r="M605" s="90" t="s">
        <v>774</v>
      </c>
      <c r="N605" s="90">
        <v>10</v>
      </c>
      <c r="O605" s="52" t="s">
        <v>3117</v>
      </c>
      <c r="P605" s="52" t="s">
        <v>3117</v>
      </c>
      <c r="Q605" s="39">
        <v>2</v>
      </c>
      <c r="R605" s="39" t="s">
        <v>765</v>
      </c>
      <c r="S605" s="39" t="s">
        <v>774</v>
      </c>
      <c r="T605" s="39">
        <v>10</v>
      </c>
      <c r="U605" s="39" t="s">
        <v>2406</v>
      </c>
      <c r="V605" s="39" t="s">
        <v>2406</v>
      </c>
      <c r="W605" s="39">
        <v>2</v>
      </c>
      <c r="X605" s="39">
        <v>6</v>
      </c>
      <c r="Y605" s="39">
        <v>8</v>
      </c>
    </row>
    <row r="606" spans="1:25" x14ac:dyDescent="0.2">
      <c r="A606" s="39" t="s">
        <v>3118</v>
      </c>
      <c r="B606" s="52" t="s">
        <v>1655</v>
      </c>
      <c r="C606" s="52" t="s">
        <v>607</v>
      </c>
      <c r="D606" s="52">
        <v>2</v>
      </c>
      <c r="E606" s="39" t="s">
        <v>763</v>
      </c>
      <c r="F606" s="39" t="s">
        <v>791</v>
      </c>
      <c r="G606" s="90" t="s">
        <v>766</v>
      </c>
      <c r="H606" s="90" t="s">
        <v>792</v>
      </c>
      <c r="I606" s="90" t="s">
        <v>793</v>
      </c>
      <c r="J606" s="39" t="s">
        <v>794</v>
      </c>
      <c r="K606" s="90">
        <v>2</v>
      </c>
      <c r="L606" s="90" t="s">
        <v>765</v>
      </c>
      <c r="M606" s="90" t="s">
        <v>785</v>
      </c>
      <c r="N606" s="90" t="s">
        <v>2527</v>
      </c>
      <c r="O606" s="52" t="s">
        <v>2394</v>
      </c>
      <c r="P606" s="52" t="s">
        <v>2394</v>
      </c>
      <c r="Q606" s="39">
        <v>2</v>
      </c>
      <c r="R606" s="39" t="s">
        <v>765</v>
      </c>
      <c r="S606" s="39" t="s">
        <v>785</v>
      </c>
      <c r="T606" s="39" t="s">
        <v>2527</v>
      </c>
      <c r="U606" s="39" t="s">
        <v>2406</v>
      </c>
      <c r="V606" s="39" t="s">
        <v>2406</v>
      </c>
      <c r="W606" s="39" t="s">
        <v>766</v>
      </c>
      <c r="X606" s="39" t="s">
        <v>792</v>
      </c>
      <c r="Y606" s="39" t="s">
        <v>793</v>
      </c>
    </row>
    <row r="607" spans="1:25" x14ac:dyDescent="0.2">
      <c r="A607" s="39" t="s">
        <v>3119</v>
      </c>
      <c r="B607" s="52" t="s">
        <v>1656</v>
      </c>
      <c r="C607" s="52" t="s">
        <v>607</v>
      </c>
      <c r="D607" s="52">
        <v>2</v>
      </c>
      <c r="E607" s="39" t="s">
        <v>763</v>
      </c>
      <c r="F607" s="39" t="s">
        <v>1657</v>
      </c>
      <c r="G607" s="90" t="s">
        <v>766</v>
      </c>
      <c r="H607" s="90" t="s">
        <v>792</v>
      </c>
      <c r="I607" s="90" t="s">
        <v>778</v>
      </c>
      <c r="J607" s="39" t="s">
        <v>982</v>
      </c>
      <c r="K607" s="90">
        <v>2</v>
      </c>
      <c r="L607" s="90" t="s">
        <v>765</v>
      </c>
      <c r="M607" s="90" t="s">
        <v>774</v>
      </c>
      <c r="N607" s="90">
        <v>10</v>
      </c>
      <c r="O607" s="52" t="s">
        <v>3117</v>
      </c>
      <c r="P607" s="52" t="s">
        <v>3117</v>
      </c>
      <c r="Q607" s="39">
        <v>2</v>
      </c>
      <c r="R607" s="39" t="s">
        <v>765</v>
      </c>
      <c r="S607" s="39" t="s">
        <v>774</v>
      </c>
      <c r="T607" s="39">
        <v>10</v>
      </c>
      <c r="U607" s="39" t="s">
        <v>2573</v>
      </c>
      <c r="V607" s="39" t="s">
        <v>2573</v>
      </c>
      <c r="W607" s="39">
        <v>2</v>
      </c>
      <c r="X607" s="39">
        <v>6</v>
      </c>
      <c r="Y607" s="39">
        <v>9</v>
      </c>
    </row>
    <row r="608" spans="1:25" x14ac:dyDescent="0.2">
      <c r="A608" s="39" t="s">
        <v>3120</v>
      </c>
      <c r="B608" s="52" t="s">
        <v>1658</v>
      </c>
      <c r="C608" s="52" t="s">
        <v>607</v>
      </c>
      <c r="D608" s="52">
        <v>2</v>
      </c>
      <c r="E608" s="39" t="s">
        <v>763</v>
      </c>
      <c r="F608" s="39" t="s">
        <v>1659</v>
      </c>
      <c r="G608" s="90" t="s">
        <v>766</v>
      </c>
      <c r="H608" s="90" t="s">
        <v>785</v>
      </c>
      <c r="I608" s="90" t="s">
        <v>765</v>
      </c>
      <c r="J608" s="39" t="s">
        <v>894</v>
      </c>
      <c r="K608" s="90">
        <v>2</v>
      </c>
      <c r="L608" s="90" t="s">
        <v>766</v>
      </c>
      <c r="M608" s="90" t="s">
        <v>766</v>
      </c>
      <c r="N608" s="90">
        <v>10</v>
      </c>
      <c r="O608" s="52" t="s">
        <v>3121</v>
      </c>
      <c r="P608" s="52" t="s">
        <v>3121</v>
      </c>
      <c r="Q608" s="39">
        <v>2</v>
      </c>
      <c r="R608" s="39" t="s">
        <v>766</v>
      </c>
      <c r="S608" s="39" t="s">
        <v>766</v>
      </c>
      <c r="T608" s="39">
        <v>10</v>
      </c>
      <c r="U608" s="39" t="s">
        <v>2575</v>
      </c>
      <c r="V608" s="39" t="s">
        <v>2575</v>
      </c>
      <c r="W608" s="39">
        <v>2</v>
      </c>
      <c r="X608" s="39">
        <v>7</v>
      </c>
      <c r="Y608" s="39">
        <v>1</v>
      </c>
    </row>
    <row r="609" spans="1:25" x14ac:dyDescent="0.2">
      <c r="A609" s="39" t="s">
        <v>3122</v>
      </c>
      <c r="B609" s="52" t="s">
        <v>1660</v>
      </c>
      <c r="C609" s="52" t="s">
        <v>607</v>
      </c>
      <c r="D609" s="52">
        <v>2</v>
      </c>
      <c r="E609" s="39" t="s">
        <v>763</v>
      </c>
      <c r="F609" s="39" t="s">
        <v>781</v>
      </c>
      <c r="G609" s="90" t="s">
        <v>766</v>
      </c>
      <c r="H609" s="90" t="s">
        <v>785</v>
      </c>
      <c r="I609" s="90" t="s">
        <v>765</v>
      </c>
      <c r="J609" s="39" t="s">
        <v>782</v>
      </c>
      <c r="K609" s="90">
        <v>2</v>
      </c>
      <c r="L609" s="90" t="s">
        <v>765</v>
      </c>
      <c r="M609" s="90" t="s">
        <v>785</v>
      </c>
      <c r="N609" s="90" t="s">
        <v>793</v>
      </c>
      <c r="O609" s="52" t="s">
        <v>2647</v>
      </c>
      <c r="P609" s="52" t="s">
        <v>2647</v>
      </c>
      <c r="Q609" s="39">
        <v>2</v>
      </c>
      <c r="R609" s="39" t="s">
        <v>765</v>
      </c>
      <c r="S609" s="39" t="s">
        <v>785</v>
      </c>
      <c r="T609" s="39" t="s">
        <v>793</v>
      </c>
      <c r="U609" s="39" t="s">
        <v>2575</v>
      </c>
      <c r="V609" s="39" t="s">
        <v>2575</v>
      </c>
      <c r="W609" s="39" t="s">
        <v>766</v>
      </c>
      <c r="X609" s="39" t="s">
        <v>785</v>
      </c>
      <c r="Y609" s="39" t="s">
        <v>765</v>
      </c>
    </row>
    <row r="610" spans="1:25" x14ac:dyDescent="0.2">
      <c r="A610" s="39" t="s">
        <v>3123</v>
      </c>
      <c r="B610" s="52" t="s">
        <v>1661</v>
      </c>
      <c r="C610" s="52" t="s">
        <v>607</v>
      </c>
      <c r="D610" s="52">
        <v>2</v>
      </c>
      <c r="E610" s="39" t="s">
        <v>763</v>
      </c>
      <c r="F610" s="39" t="s">
        <v>1662</v>
      </c>
      <c r="G610" s="90" t="s">
        <v>766</v>
      </c>
      <c r="H610" s="90" t="s">
        <v>785</v>
      </c>
      <c r="I610" s="90" t="s">
        <v>765</v>
      </c>
      <c r="J610" s="39" t="s">
        <v>1654</v>
      </c>
      <c r="K610" s="90">
        <v>2</v>
      </c>
      <c r="L610" s="90" t="s">
        <v>765</v>
      </c>
      <c r="M610" s="90" t="s">
        <v>774</v>
      </c>
      <c r="N610" s="90">
        <v>10</v>
      </c>
      <c r="O610" s="52" t="s">
        <v>3117</v>
      </c>
      <c r="P610" s="52" t="s">
        <v>3117</v>
      </c>
      <c r="Q610" s="39">
        <v>2</v>
      </c>
      <c r="R610" s="39" t="s">
        <v>765</v>
      </c>
      <c r="S610" s="39" t="s">
        <v>774</v>
      </c>
      <c r="T610" s="39">
        <v>10</v>
      </c>
      <c r="U610" s="39" t="s">
        <v>2575</v>
      </c>
      <c r="V610" s="39" t="s">
        <v>2575</v>
      </c>
      <c r="W610" s="39">
        <v>2</v>
      </c>
      <c r="X610" s="39">
        <v>7</v>
      </c>
      <c r="Y610" s="39">
        <v>1</v>
      </c>
    </row>
    <row r="611" spans="1:25" x14ac:dyDescent="0.2">
      <c r="A611" s="39" t="s">
        <v>3124</v>
      </c>
      <c r="B611" s="52" t="s">
        <v>1663</v>
      </c>
      <c r="C611" s="52" t="s">
        <v>607</v>
      </c>
      <c r="D611" s="52">
        <v>2</v>
      </c>
      <c r="E611" s="39" t="s">
        <v>763</v>
      </c>
      <c r="F611" s="39" t="s">
        <v>1664</v>
      </c>
      <c r="G611" s="90" t="s">
        <v>766</v>
      </c>
      <c r="H611" s="90" t="s">
        <v>785</v>
      </c>
      <c r="I611" s="90" t="s">
        <v>765</v>
      </c>
      <c r="J611" s="39" t="s">
        <v>1665</v>
      </c>
      <c r="K611" s="90">
        <v>2</v>
      </c>
      <c r="L611" s="90" t="s">
        <v>765</v>
      </c>
      <c r="M611" s="90" t="s">
        <v>792</v>
      </c>
      <c r="N611" s="90">
        <v>10</v>
      </c>
      <c r="O611" s="52" t="s">
        <v>3125</v>
      </c>
      <c r="P611" s="52" t="s">
        <v>3125</v>
      </c>
      <c r="Q611" s="39">
        <v>2</v>
      </c>
      <c r="R611" s="39" t="s">
        <v>765</v>
      </c>
      <c r="S611" s="39" t="s">
        <v>792</v>
      </c>
      <c r="T611" s="39">
        <v>10</v>
      </c>
      <c r="U611" s="39" t="s">
        <v>2575</v>
      </c>
      <c r="V611" s="39" t="s">
        <v>2575</v>
      </c>
      <c r="W611" s="39">
        <v>2</v>
      </c>
      <c r="X611" s="39">
        <v>7</v>
      </c>
      <c r="Y611" s="39">
        <v>1</v>
      </c>
    </row>
    <row r="612" spans="1:25" x14ac:dyDescent="0.2">
      <c r="A612" s="39" t="s">
        <v>3126</v>
      </c>
      <c r="B612" s="52" t="s">
        <v>1666</v>
      </c>
      <c r="C612" s="52" t="s">
        <v>608</v>
      </c>
      <c r="D612" s="52">
        <v>2</v>
      </c>
      <c r="E612" s="39" t="s">
        <v>763</v>
      </c>
      <c r="F612" s="39" t="s">
        <v>764</v>
      </c>
      <c r="G612" s="90" t="s">
        <v>765</v>
      </c>
      <c r="H612" s="90" t="s">
        <v>766</v>
      </c>
      <c r="I612" s="90" t="s">
        <v>767</v>
      </c>
      <c r="J612" s="39" t="s">
        <v>768</v>
      </c>
      <c r="K612" s="90">
        <v>2</v>
      </c>
      <c r="L612" s="90" t="s">
        <v>765</v>
      </c>
      <c r="M612" s="90" t="s">
        <v>785</v>
      </c>
      <c r="N612" s="90">
        <v>5</v>
      </c>
      <c r="O612" s="52" t="s">
        <v>2391</v>
      </c>
      <c r="P612" s="52" t="s">
        <v>2391</v>
      </c>
      <c r="Q612" s="39">
        <v>2</v>
      </c>
      <c r="R612" s="39" t="s">
        <v>765</v>
      </c>
      <c r="S612" s="39" t="s">
        <v>785</v>
      </c>
      <c r="T612" s="39">
        <v>5</v>
      </c>
      <c r="U612" s="39" t="s">
        <v>2392</v>
      </c>
      <c r="V612" s="39" t="s">
        <v>2392</v>
      </c>
      <c r="W612" s="39">
        <v>1</v>
      </c>
      <c r="X612" s="39">
        <v>2</v>
      </c>
      <c r="Y612" s="39">
        <v>4</v>
      </c>
    </row>
    <row r="613" spans="1:25" x14ac:dyDescent="0.2">
      <c r="A613" s="39" t="s">
        <v>3127</v>
      </c>
      <c r="B613" s="52" t="s">
        <v>1667</v>
      </c>
      <c r="C613" s="52" t="s">
        <v>608</v>
      </c>
      <c r="D613" s="52">
        <v>2</v>
      </c>
      <c r="E613" s="39" t="s">
        <v>763</v>
      </c>
      <c r="F613" s="39" t="s">
        <v>770</v>
      </c>
      <c r="G613" s="90" t="s">
        <v>765</v>
      </c>
      <c r="H613" s="90" t="s">
        <v>766</v>
      </c>
      <c r="I613" s="90" t="s">
        <v>767</v>
      </c>
      <c r="J613" s="39" t="s">
        <v>771</v>
      </c>
      <c r="K613" s="90">
        <v>2</v>
      </c>
      <c r="L613" s="90" t="s">
        <v>765</v>
      </c>
      <c r="M613" s="90" t="s">
        <v>785</v>
      </c>
      <c r="N613" s="90">
        <v>10</v>
      </c>
      <c r="O613" s="52" t="s">
        <v>2394</v>
      </c>
      <c r="P613" s="52" t="s">
        <v>2394</v>
      </c>
      <c r="Q613" s="39">
        <v>2</v>
      </c>
      <c r="R613" s="39" t="s">
        <v>765</v>
      </c>
      <c r="S613" s="39" t="s">
        <v>785</v>
      </c>
      <c r="T613" s="39">
        <v>10</v>
      </c>
      <c r="U613" s="39" t="s">
        <v>2392</v>
      </c>
      <c r="V613" s="39" t="s">
        <v>2392</v>
      </c>
      <c r="W613" s="39">
        <v>1</v>
      </c>
      <c r="X613" s="39">
        <v>2</v>
      </c>
      <c r="Y613" s="39">
        <v>4</v>
      </c>
    </row>
    <row r="614" spans="1:25" x14ac:dyDescent="0.2">
      <c r="A614" s="39" t="s">
        <v>3128</v>
      </c>
      <c r="B614" s="52" t="s">
        <v>1668</v>
      </c>
      <c r="C614" s="52" t="s">
        <v>608</v>
      </c>
      <c r="D614" s="52">
        <v>2</v>
      </c>
      <c r="E614" s="39" t="s">
        <v>763</v>
      </c>
      <c r="F614" s="39" t="s">
        <v>788</v>
      </c>
      <c r="G614" s="90" t="s">
        <v>765</v>
      </c>
      <c r="H614" s="90" t="s">
        <v>774</v>
      </c>
      <c r="I614" s="90" t="s">
        <v>767</v>
      </c>
      <c r="J614" s="39" t="s">
        <v>789</v>
      </c>
      <c r="K614" s="90">
        <v>2</v>
      </c>
      <c r="L614" s="90" t="s">
        <v>765</v>
      </c>
      <c r="M614" s="90" t="s">
        <v>785</v>
      </c>
      <c r="N614" s="90">
        <v>16</v>
      </c>
      <c r="O614" s="52" t="s">
        <v>2704</v>
      </c>
      <c r="P614" s="52" t="s">
        <v>2704</v>
      </c>
      <c r="Q614" s="39">
        <v>2</v>
      </c>
      <c r="R614" s="39" t="s">
        <v>765</v>
      </c>
      <c r="S614" s="39" t="s">
        <v>785</v>
      </c>
      <c r="T614" s="39">
        <v>16</v>
      </c>
      <c r="U614" s="39" t="s">
        <v>2480</v>
      </c>
      <c r="V614" s="39" t="s">
        <v>2480</v>
      </c>
      <c r="W614" s="39">
        <v>1</v>
      </c>
      <c r="X614" s="39">
        <v>3</v>
      </c>
      <c r="Y614" s="39">
        <v>4</v>
      </c>
    </row>
    <row r="615" spans="1:25" x14ac:dyDescent="0.2">
      <c r="A615" s="39" t="s">
        <v>3129</v>
      </c>
      <c r="B615" s="52" t="s">
        <v>1669</v>
      </c>
      <c r="C615" s="52" t="s">
        <v>608</v>
      </c>
      <c r="D615" s="52">
        <v>2</v>
      </c>
      <c r="E615" s="39" t="s">
        <v>763</v>
      </c>
      <c r="F615" s="39" t="s">
        <v>1670</v>
      </c>
      <c r="G615" s="90" t="s">
        <v>765</v>
      </c>
      <c r="H615" s="90" t="s">
        <v>774</v>
      </c>
      <c r="I615" s="90" t="s">
        <v>767</v>
      </c>
      <c r="J615" s="39" t="s">
        <v>779</v>
      </c>
      <c r="K615" s="90">
        <v>2</v>
      </c>
      <c r="L615" s="90" t="s">
        <v>765</v>
      </c>
      <c r="M615" s="90" t="s">
        <v>774</v>
      </c>
      <c r="N615" s="90">
        <v>16</v>
      </c>
      <c r="O615" s="52" t="s">
        <v>2436</v>
      </c>
      <c r="P615" s="52" t="s">
        <v>2436</v>
      </c>
      <c r="Q615" s="39">
        <v>2</v>
      </c>
      <c r="R615" s="39" t="s">
        <v>765</v>
      </c>
      <c r="S615" s="39" t="s">
        <v>774</v>
      </c>
      <c r="T615" s="39">
        <v>16</v>
      </c>
      <c r="U615" s="39" t="s">
        <v>2480</v>
      </c>
      <c r="V615" s="39" t="s">
        <v>2480</v>
      </c>
      <c r="W615" s="39">
        <v>1</v>
      </c>
      <c r="X615" s="39">
        <v>3</v>
      </c>
      <c r="Y615" s="39">
        <v>4</v>
      </c>
    </row>
    <row r="616" spans="1:25" x14ac:dyDescent="0.2">
      <c r="A616" s="39" t="s">
        <v>3130</v>
      </c>
      <c r="B616" s="52" t="s">
        <v>1671</v>
      </c>
      <c r="C616" s="52" t="s">
        <v>608</v>
      </c>
      <c r="D616" s="52">
        <v>2</v>
      </c>
      <c r="E616" s="39" t="s">
        <v>763</v>
      </c>
      <c r="F616" s="39" t="s">
        <v>781</v>
      </c>
      <c r="G616" s="90" t="s">
        <v>765</v>
      </c>
      <c r="H616" s="90" t="s">
        <v>774</v>
      </c>
      <c r="I616" s="90" t="s">
        <v>767</v>
      </c>
      <c r="J616" s="39" t="s">
        <v>782</v>
      </c>
      <c r="K616" s="90">
        <v>2</v>
      </c>
      <c r="L616" s="90" t="s">
        <v>765</v>
      </c>
      <c r="M616" s="90" t="s">
        <v>785</v>
      </c>
      <c r="N616" s="90" t="s">
        <v>2527</v>
      </c>
      <c r="O616" s="52" t="s">
        <v>2394</v>
      </c>
      <c r="P616" s="52" t="s">
        <v>2394</v>
      </c>
      <c r="Q616" s="39">
        <v>2</v>
      </c>
      <c r="R616" s="39" t="s">
        <v>765</v>
      </c>
      <c r="S616" s="39" t="s">
        <v>785</v>
      </c>
      <c r="T616" s="39" t="s">
        <v>2527</v>
      </c>
      <c r="U616" s="39" t="s">
        <v>2480</v>
      </c>
      <c r="V616" s="39" t="s">
        <v>2480</v>
      </c>
      <c r="W616" s="39">
        <v>1</v>
      </c>
      <c r="X616" s="39">
        <v>3</v>
      </c>
      <c r="Y616" s="39">
        <v>4</v>
      </c>
    </row>
    <row r="617" spans="1:25" x14ac:dyDescent="0.2">
      <c r="A617" s="39" t="s">
        <v>3131</v>
      </c>
      <c r="B617" s="52" t="s">
        <v>1672</v>
      </c>
      <c r="C617" s="52" t="s">
        <v>608</v>
      </c>
      <c r="D617" s="52">
        <v>2</v>
      </c>
      <c r="E617" s="39" t="s">
        <v>763</v>
      </c>
      <c r="F617" s="39" t="s">
        <v>784</v>
      </c>
      <c r="G617" s="90" t="s">
        <v>765</v>
      </c>
      <c r="H617" s="90" t="s">
        <v>785</v>
      </c>
      <c r="I617" s="90" t="s">
        <v>766</v>
      </c>
      <c r="J617" s="39" t="s">
        <v>786</v>
      </c>
      <c r="K617" s="90">
        <v>2</v>
      </c>
      <c r="L617" s="90" t="s">
        <v>766</v>
      </c>
      <c r="M617" s="90" t="s">
        <v>765</v>
      </c>
      <c r="N617" s="90">
        <v>16</v>
      </c>
      <c r="O617" s="52" t="s">
        <v>2396</v>
      </c>
      <c r="P617" s="52" t="s">
        <v>2396</v>
      </c>
      <c r="Q617" s="39">
        <v>2</v>
      </c>
      <c r="R617" s="39" t="s">
        <v>766</v>
      </c>
      <c r="S617" s="39" t="s">
        <v>765</v>
      </c>
      <c r="T617" s="39">
        <v>16</v>
      </c>
      <c r="U617" s="39" t="s">
        <v>2402</v>
      </c>
      <c r="V617" s="39" t="s">
        <v>2402</v>
      </c>
      <c r="W617" s="39">
        <v>1</v>
      </c>
      <c r="X617" s="39">
        <v>7</v>
      </c>
      <c r="Y617" s="39">
        <v>2</v>
      </c>
    </row>
    <row r="618" spans="1:25" x14ac:dyDescent="0.2">
      <c r="A618" s="39" t="s">
        <v>3132</v>
      </c>
      <c r="B618" s="52" t="s">
        <v>1673</v>
      </c>
      <c r="C618" s="52" t="s">
        <v>608</v>
      </c>
      <c r="D618" s="52">
        <v>2</v>
      </c>
      <c r="E618" s="39" t="s">
        <v>763</v>
      </c>
      <c r="F618" s="39" t="s">
        <v>791</v>
      </c>
      <c r="G618" s="90" t="s">
        <v>766</v>
      </c>
      <c r="H618" s="90" t="s">
        <v>792</v>
      </c>
      <c r="I618" s="90" t="s">
        <v>793</v>
      </c>
      <c r="J618" s="39" t="s">
        <v>794</v>
      </c>
      <c r="K618" s="90">
        <v>2</v>
      </c>
      <c r="L618" s="90" t="s">
        <v>765</v>
      </c>
      <c r="M618" s="90" t="s">
        <v>785</v>
      </c>
      <c r="N618" s="90" t="s">
        <v>2527</v>
      </c>
      <c r="O618" s="52" t="s">
        <v>2394</v>
      </c>
      <c r="P618" s="52" t="s">
        <v>2394</v>
      </c>
      <c r="Q618" s="39">
        <v>2</v>
      </c>
      <c r="R618" s="39" t="s">
        <v>765</v>
      </c>
      <c r="S618" s="39" t="s">
        <v>785</v>
      </c>
      <c r="T618" s="39" t="s">
        <v>2527</v>
      </c>
      <c r="U618" s="39" t="s">
        <v>2406</v>
      </c>
      <c r="V618" s="39" t="s">
        <v>2406</v>
      </c>
      <c r="W618" s="39" t="s">
        <v>766</v>
      </c>
      <c r="X618" s="39" t="s">
        <v>792</v>
      </c>
      <c r="Y618" s="39" t="s">
        <v>793</v>
      </c>
    </row>
    <row r="619" spans="1:25" x14ac:dyDescent="0.2">
      <c r="A619" s="39" t="s">
        <v>3133</v>
      </c>
      <c r="B619" s="52" t="s">
        <v>1674</v>
      </c>
      <c r="C619" s="52" t="s">
        <v>609</v>
      </c>
      <c r="D619" s="52">
        <v>1</v>
      </c>
      <c r="E619" s="39" t="s">
        <v>828</v>
      </c>
      <c r="F619" s="39" t="s">
        <v>764</v>
      </c>
      <c r="G619" s="90" t="s">
        <v>765</v>
      </c>
      <c r="H619" s="90" t="s">
        <v>766</v>
      </c>
      <c r="I619" s="90" t="s">
        <v>767</v>
      </c>
      <c r="J619" s="39" t="s">
        <v>768</v>
      </c>
      <c r="K619" s="90">
        <v>1</v>
      </c>
      <c r="L619" s="90">
        <v>5</v>
      </c>
      <c r="M619" s="90">
        <v>0</v>
      </c>
      <c r="N619" s="90">
        <v>5</v>
      </c>
      <c r="O619" s="52" t="s">
        <v>2454</v>
      </c>
      <c r="P619" s="52" t="s">
        <v>2454</v>
      </c>
      <c r="Q619" s="39">
        <v>1</v>
      </c>
      <c r="R619" s="39">
        <v>5</v>
      </c>
      <c r="S619" s="39">
        <v>0</v>
      </c>
      <c r="T619" s="39">
        <v>5</v>
      </c>
      <c r="U619" s="39" t="s">
        <v>2392</v>
      </c>
      <c r="V619" s="39" t="s">
        <v>2392</v>
      </c>
      <c r="W619" s="39">
        <v>1</v>
      </c>
      <c r="X619" s="39">
        <v>2</v>
      </c>
      <c r="Y619" s="39">
        <v>4</v>
      </c>
    </row>
    <row r="620" spans="1:25" x14ac:dyDescent="0.2">
      <c r="A620" s="39" t="s">
        <v>3134</v>
      </c>
      <c r="B620" s="52" t="s">
        <v>1675</v>
      </c>
      <c r="C620" s="52" t="s">
        <v>609</v>
      </c>
      <c r="D620" s="52">
        <v>1</v>
      </c>
      <c r="E620" s="39" t="s">
        <v>828</v>
      </c>
      <c r="F620" s="39" t="s">
        <v>770</v>
      </c>
      <c r="G620" s="90" t="s">
        <v>765</v>
      </c>
      <c r="H620" s="90" t="s">
        <v>766</v>
      </c>
      <c r="I620" s="90" t="s">
        <v>767</v>
      </c>
      <c r="J620" s="39" t="s">
        <v>771</v>
      </c>
      <c r="K620" s="90">
        <v>1</v>
      </c>
      <c r="L620" s="90">
        <v>6</v>
      </c>
      <c r="M620" s="90">
        <v>0</v>
      </c>
      <c r="N620" s="90">
        <v>10</v>
      </c>
      <c r="O620" s="52" t="s">
        <v>2456</v>
      </c>
      <c r="P620" s="52" t="s">
        <v>2456</v>
      </c>
      <c r="Q620" s="39">
        <v>1</v>
      </c>
      <c r="R620" s="39">
        <v>6</v>
      </c>
      <c r="S620" s="39">
        <v>0</v>
      </c>
      <c r="T620" s="39">
        <v>10</v>
      </c>
      <c r="U620" s="39" t="s">
        <v>2392</v>
      </c>
      <c r="V620" s="39" t="s">
        <v>2392</v>
      </c>
      <c r="W620" s="39">
        <v>1</v>
      </c>
      <c r="X620" s="39">
        <v>2</v>
      </c>
      <c r="Y620" s="39">
        <v>4</v>
      </c>
    </row>
    <row r="621" spans="1:25" x14ac:dyDescent="0.2">
      <c r="A621" s="39" t="s">
        <v>3135</v>
      </c>
      <c r="B621" s="52" t="s">
        <v>1676</v>
      </c>
      <c r="C621" s="52" t="s">
        <v>609</v>
      </c>
      <c r="D621" s="52">
        <v>1</v>
      </c>
      <c r="E621" s="39" t="s">
        <v>828</v>
      </c>
      <c r="F621" s="39" t="s">
        <v>1677</v>
      </c>
      <c r="G621" s="90" t="s">
        <v>765</v>
      </c>
      <c r="H621" s="90" t="s">
        <v>766</v>
      </c>
      <c r="I621" s="90" t="s">
        <v>767</v>
      </c>
      <c r="J621" s="39" t="s">
        <v>1678</v>
      </c>
      <c r="K621" s="90">
        <v>1</v>
      </c>
      <c r="L621" s="90">
        <v>6</v>
      </c>
      <c r="M621" s="90">
        <v>0</v>
      </c>
      <c r="N621" s="90">
        <v>10</v>
      </c>
      <c r="O621" s="52" t="s">
        <v>2456</v>
      </c>
      <c r="P621" s="52" t="s">
        <v>2456</v>
      </c>
      <c r="Q621" s="39">
        <v>1</v>
      </c>
      <c r="R621" s="39">
        <v>6</v>
      </c>
      <c r="S621" s="39">
        <v>0</v>
      </c>
      <c r="T621" s="39">
        <v>10</v>
      </c>
      <c r="U621" s="39" t="s">
        <v>2392</v>
      </c>
      <c r="V621" s="39" t="s">
        <v>2392</v>
      </c>
      <c r="W621" s="39">
        <v>1</v>
      </c>
      <c r="X621" s="39">
        <v>2</v>
      </c>
      <c r="Y621" s="39">
        <v>4</v>
      </c>
    </row>
    <row r="622" spans="1:25" x14ac:dyDescent="0.2">
      <c r="A622" s="39" t="s">
        <v>3136</v>
      </c>
      <c r="B622" s="52" t="s">
        <v>1679</v>
      </c>
      <c r="C622" s="52" t="s">
        <v>609</v>
      </c>
      <c r="D622" s="52">
        <v>1</v>
      </c>
      <c r="E622" s="39" t="s">
        <v>828</v>
      </c>
      <c r="F622" s="39" t="s">
        <v>1680</v>
      </c>
      <c r="G622" s="90" t="s">
        <v>765</v>
      </c>
      <c r="H622" s="90" t="s">
        <v>766</v>
      </c>
      <c r="I622" s="90" t="s">
        <v>767</v>
      </c>
      <c r="J622" s="39" t="s">
        <v>1678</v>
      </c>
      <c r="K622" s="90">
        <v>1</v>
      </c>
      <c r="L622" s="90">
        <v>6</v>
      </c>
      <c r="M622" s="90" t="s">
        <v>2465</v>
      </c>
      <c r="N622" s="90">
        <v>10</v>
      </c>
      <c r="O622" s="52" t="s">
        <v>2456</v>
      </c>
      <c r="P622" s="52" t="s">
        <v>2456</v>
      </c>
      <c r="Q622" s="39">
        <v>1</v>
      </c>
      <c r="R622" s="39">
        <v>6</v>
      </c>
      <c r="S622" s="39" t="s">
        <v>2465</v>
      </c>
      <c r="T622" s="39">
        <v>10</v>
      </c>
      <c r="U622" s="39" t="s">
        <v>2392</v>
      </c>
      <c r="V622" s="39" t="s">
        <v>2392</v>
      </c>
      <c r="W622" s="39">
        <v>1</v>
      </c>
      <c r="X622" s="39">
        <v>2</v>
      </c>
      <c r="Y622" s="39">
        <v>4</v>
      </c>
    </row>
    <row r="623" spans="1:25" x14ac:dyDescent="0.2">
      <c r="A623" s="39" t="s">
        <v>3137</v>
      </c>
      <c r="B623" s="52" t="s">
        <v>1681</v>
      </c>
      <c r="C623" s="52" t="s">
        <v>609</v>
      </c>
      <c r="D623" s="52">
        <v>1</v>
      </c>
      <c r="E623" s="39" t="s">
        <v>828</v>
      </c>
      <c r="F623" s="39" t="s">
        <v>781</v>
      </c>
      <c r="G623" s="90" t="s">
        <v>765</v>
      </c>
      <c r="H623" s="90" t="s">
        <v>766</v>
      </c>
      <c r="I623" s="90" t="s">
        <v>767</v>
      </c>
      <c r="J623" s="39" t="s">
        <v>782</v>
      </c>
      <c r="K623" s="90">
        <v>1</v>
      </c>
      <c r="L623" s="90" t="s">
        <v>792</v>
      </c>
      <c r="M623" s="90" t="s">
        <v>2465</v>
      </c>
      <c r="N623" s="90" t="s">
        <v>2527</v>
      </c>
      <c r="O623" s="52" t="s">
        <v>2456</v>
      </c>
      <c r="P623" s="52" t="s">
        <v>2456</v>
      </c>
      <c r="Q623" s="39">
        <v>1</v>
      </c>
      <c r="R623" s="39" t="s">
        <v>792</v>
      </c>
      <c r="S623" s="39" t="s">
        <v>2465</v>
      </c>
      <c r="T623" s="39" t="s">
        <v>2527</v>
      </c>
      <c r="U623" s="39" t="s">
        <v>2392</v>
      </c>
      <c r="V623" s="39" t="s">
        <v>2392</v>
      </c>
      <c r="W623" s="39">
        <v>1</v>
      </c>
      <c r="X623" s="39">
        <v>2</v>
      </c>
      <c r="Y623" s="39">
        <v>4</v>
      </c>
    </row>
    <row r="624" spans="1:25" x14ac:dyDescent="0.2">
      <c r="A624" s="39" t="s">
        <v>3138</v>
      </c>
      <c r="B624" s="52" t="s">
        <v>1682</v>
      </c>
      <c r="C624" s="52" t="s">
        <v>609</v>
      </c>
      <c r="D624" s="52">
        <v>1</v>
      </c>
      <c r="E624" s="39" t="s">
        <v>828</v>
      </c>
      <c r="F624" s="39" t="s">
        <v>788</v>
      </c>
      <c r="G624" s="90" t="s">
        <v>765</v>
      </c>
      <c r="H624" s="90" t="s">
        <v>774</v>
      </c>
      <c r="I624" s="90" t="s">
        <v>767</v>
      </c>
      <c r="J624" s="39" t="s">
        <v>789</v>
      </c>
      <c r="K624" s="90">
        <v>1</v>
      </c>
      <c r="L624" s="90" t="s">
        <v>792</v>
      </c>
      <c r="M624" s="90" t="s">
        <v>2465</v>
      </c>
      <c r="N624" s="90">
        <v>16</v>
      </c>
      <c r="O624" s="52" t="s">
        <v>2444</v>
      </c>
      <c r="P624" s="52" t="s">
        <v>2444</v>
      </c>
      <c r="Q624" s="39">
        <v>1</v>
      </c>
      <c r="R624" s="39" t="s">
        <v>792</v>
      </c>
      <c r="S624" s="39" t="s">
        <v>2465</v>
      </c>
      <c r="T624" s="39">
        <v>16</v>
      </c>
      <c r="U624" s="39" t="s">
        <v>2480</v>
      </c>
      <c r="V624" s="39" t="s">
        <v>2480</v>
      </c>
      <c r="W624" s="39">
        <v>1</v>
      </c>
      <c r="X624" s="39">
        <v>3</v>
      </c>
      <c r="Y624" s="39">
        <v>4</v>
      </c>
    </row>
    <row r="625" spans="1:25" x14ac:dyDescent="0.2">
      <c r="A625" s="39" t="s">
        <v>3139</v>
      </c>
      <c r="B625" s="52" t="s">
        <v>1683</v>
      </c>
      <c r="C625" s="52" t="s">
        <v>609</v>
      </c>
      <c r="D625" s="52">
        <v>1</v>
      </c>
      <c r="E625" s="39" t="s">
        <v>828</v>
      </c>
      <c r="F625" s="39" t="s">
        <v>784</v>
      </c>
      <c r="G625" s="90" t="s">
        <v>765</v>
      </c>
      <c r="H625" s="90" t="s">
        <v>785</v>
      </c>
      <c r="I625" s="90" t="s">
        <v>766</v>
      </c>
      <c r="J625" s="39" t="s">
        <v>786</v>
      </c>
      <c r="K625" s="90">
        <v>1</v>
      </c>
      <c r="L625" s="90" t="s">
        <v>767</v>
      </c>
      <c r="M625" s="90" t="s">
        <v>766</v>
      </c>
      <c r="N625" s="90">
        <v>16</v>
      </c>
      <c r="O625" s="52" t="s">
        <v>2933</v>
      </c>
      <c r="P625" s="52" t="s">
        <v>2933</v>
      </c>
      <c r="Q625" s="39">
        <v>1</v>
      </c>
      <c r="R625" s="39" t="s">
        <v>767</v>
      </c>
      <c r="S625" s="39" t="s">
        <v>766</v>
      </c>
      <c r="T625" s="39">
        <v>16</v>
      </c>
      <c r="U625" s="39" t="s">
        <v>2402</v>
      </c>
      <c r="V625" s="39" t="s">
        <v>2402</v>
      </c>
      <c r="W625" s="39">
        <v>1</v>
      </c>
      <c r="X625" s="39">
        <v>7</v>
      </c>
      <c r="Y625" s="39">
        <v>2</v>
      </c>
    </row>
    <row r="626" spans="1:25" x14ac:dyDescent="0.2">
      <c r="A626" s="39" t="s">
        <v>3140</v>
      </c>
      <c r="B626" s="52" t="s">
        <v>1684</v>
      </c>
      <c r="C626" s="52" t="s">
        <v>609</v>
      </c>
      <c r="D626" s="52">
        <v>1</v>
      </c>
      <c r="E626" s="39" t="s">
        <v>828</v>
      </c>
      <c r="F626" s="39" t="s">
        <v>791</v>
      </c>
      <c r="G626" s="90" t="s">
        <v>766</v>
      </c>
      <c r="H626" s="90" t="s">
        <v>792</v>
      </c>
      <c r="I626" s="90" t="s">
        <v>793</v>
      </c>
      <c r="J626" s="39" t="s">
        <v>794</v>
      </c>
      <c r="K626" s="90">
        <v>1</v>
      </c>
      <c r="L626" s="90" t="s">
        <v>792</v>
      </c>
      <c r="M626" s="90" t="s">
        <v>765</v>
      </c>
      <c r="N626" s="90" t="s">
        <v>2527</v>
      </c>
      <c r="O626" s="52" t="s">
        <v>2522</v>
      </c>
      <c r="P626" s="52" t="s">
        <v>2522</v>
      </c>
      <c r="Q626" s="39">
        <v>1</v>
      </c>
      <c r="R626" s="39" t="s">
        <v>792</v>
      </c>
      <c r="S626" s="39" t="s">
        <v>765</v>
      </c>
      <c r="T626" s="39" t="s">
        <v>2527</v>
      </c>
      <c r="U626" s="39" t="s">
        <v>2406</v>
      </c>
      <c r="V626" s="39" t="s">
        <v>2406</v>
      </c>
      <c r="W626" s="39" t="s">
        <v>766</v>
      </c>
      <c r="X626" s="39" t="s">
        <v>792</v>
      </c>
      <c r="Y626" s="39" t="s">
        <v>793</v>
      </c>
    </row>
    <row r="627" spans="1:25" x14ac:dyDescent="0.2">
      <c r="A627" s="39" t="s">
        <v>3141</v>
      </c>
      <c r="B627" s="52" t="s">
        <v>1685</v>
      </c>
      <c r="C627" s="52" t="s">
        <v>610</v>
      </c>
      <c r="D627" s="52">
        <v>1</v>
      </c>
      <c r="E627" s="39" t="s">
        <v>828</v>
      </c>
      <c r="F627" s="39" t="s">
        <v>764</v>
      </c>
      <c r="G627" s="90" t="s">
        <v>765</v>
      </c>
      <c r="H627" s="90" t="s">
        <v>766</v>
      </c>
      <c r="I627" s="90" t="s">
        <v>767</v>
      </c>
      <c r="J627" s="39" t="s">
        <v>768</v>
      </c>
      <c r="K627" s="90">
        <v>1</v>
      </c>
      <c r="L627" s="90">
        <v>5</v>
      </c>
      <c r="M627" s="90">
        <v>0</v>
      </c>
      <c r="N627" s="90">
        <v>5</v>
      </c>
      <c r="O627" s="52" t="s">
        <v>2454</v>
      </c>
      <c r="P627" s="52" t="s">
        <v>2454</v>
      </c>
      <c r="Q627" s="39">
        <v>1</v>
      </c>
      <c r="R627" s="39">
        <v>5</v>
      </c>
      <c r="S627" s="39">
        <v>0</v>
      </c>
      <c r="T627" s="39">
        <v>5</v>
      </c>
      <c r="U627" s="39" t="s">
        <v>2392</v>
      </c>
      <c r="V627" s="39" t="s">
        <v>2392</v>
      </c>
      <c r="W627" s="39">
        <v>1</v>
      </c>
      <c r="X627" s="39">
        <v>2</v>
      </c>
      <c r="Y627" s="39">
        <v>4</v>
      </c>
    </row>
    <row r="628" spans="1:25" x14ac:dyDescent="0.2">
      <c r="A628" s="39" t="s">
        <v>3142</v>
      </c>
      <c r="B628" s="52" t="s">
        <v>1686</v>
      </c>
      <c r="C628" s="52" t="s">
        <v>610</v>
      </c>
      <c r="D628" s="52">
        <v>1</v>
      </c>
      <c r="E628" s="39" t="s">
        <v>828</v>
      </c>
      <c r="F628" s="39" t="s">
        <v>1687</v>
      </c>
      <c r="G628" s="90" t="s">
        <v>765</v>
      </c>
      <c r="H628" s="90" t="s">
        <v>766</v>
      </c>
      <c r="I628" s="90" t="s">
        <v>767</v>
      </c>
      <c r="J628" s="39" t="s">
        <v>1359</v>
      </c>
      <c r="K628" s="90">
        <v>1</v>
      </c>
      <c r="L628" s="90">
        <v>6</v>
      </c>
      <c r="M628" s="90">
        <v>1</v>
      </c>
      <c r="N628" s="90">
        <v>10</v>
      </c>
      <c r="O628" s="52" t="s">
        <v>2522</v>
      </c>
      <c r="P628" s="52" t="s">
        <v>2522</v>
      </c>
      <c r="Q628" s="39">
        <v>1</v>
      </c>
      <c r="R628" s="39">
        <v>6</v>
      </c>
      <c r="S628" s="39">
        <v>1</v>
      </c>
      <c r="T628" s="39">
        <v>10</v>
      </c>
      <c r="U628" s="39" t="s">
        <v>2392</v>
      </c>
      <c r="V628" s="39" t="s">
        <v>2392</v>
      </c>
      <c r="W628" s="39">
        <v>1</v>
      </c>
      <c r="X628" s="39">
        <v>2</v>
      </c>
      <c r="Y628" s="39">
        <v>4</v>
      </c>
    </row>
    <row r="629" spans="1:25" x14ac:dyDescent="0.2">
      <c r="A629" s="39" t="s">
        <v>3143</v>
      </c>
      <c r="B629" s="52" t="s">
        <v>1688</v>
      </c>
      <c r="C629" s="52" t="s">
        <v>610</v>
      </c>
      <c r="D629" s="52">
        <v>1</v>
      </c>
      <c r="E629" s="39" t="s">
        <v>828</v>
      </c>
      <c r="F629" s="39" t="s">
        <v>1689</v>
      </c>
      <c r="G629" s="90" t="s">
        <v>765</v>
      </c>
      <c r="H629" s="90" t="s">
        <v>766</v>
      </c>
      <c r="I629" s="90" t="s">
        <v>767</v>
      </c>
      <c r="J629" s="39" t="s">
        <v>982</v>
      </c>
      <c r="K629" s="90">
        <v>1</v>
      </c>
      <c r="L629" s="90">
        <v>6</v>
      </c>
      <c r="M629" s="90">
        <v>0</v>
      </c>
      <c r="N629" s="90">
        <v>10</v>
      </c>
      <c r="O629" s="52" t="s">
        <v>2456</v>
      </c>
      <c r="P629" s="52" t="s">
        <v>2456</v>
      </c>
      <c r="Q629" s="39">
        <v>1</v>
      </c>
      <c r="R629" s="39">
        <v>6</v>
      </c>
      <c r="S629" s="39">
        <v>0</v>
      </c>
      <c r="T629" s="39">
        <v>10</v>
      </c>
      <c r="U629" s="39" t="s">
        <v>2392</v>
      </c>
      <c r="V629" s="39" t="s">
        <v>2392</v>
      </c>
      <c r="W629" s="39">
        <v>1</v>
      </c>
      <c r="X629" s="39">
        <v>2</v>
      </c>
      <c r="Y629" s="39">
        <v>4</v>
      </c>
    </row>
    <row r="630" spans="1:25" x14ac:dyDescent="0.2">
      <c r="A630" s="39" t="s">
        <v>3144</v>
      </c>
      <c r="B630" s="52" t="s">
        <v>1690</v>
      </c>
      <c r="C630" s="52" t="s">
        <v>610</v>
      </c>
      <c r="D630" s="52">
        <v>1</v>
      </c>
      <c r="E630" s="39" t="s">
        <v>828</v>
      </c>
      <c r="F630" s="39" t="s">
        <v>784</v>
      </c>
      <c r="G630" s="90" t="s">
        <v>765</v>
      </c>
      <c r="H630" s="90" t="s">
        <v>785</v>
      </c>
      <c r="I630" s="90" t="s">
        <v>766</v>
      </c>
      <c r="J630" s="39" t="s">
        <v>786</v>
      </c>
      <c r="K630" s="90">
        <v>1</v>
      </c>
      <c r="L630" s="90" t="s">
        <v>767</v>
      </c>
      <c r="M630" s="90" t="s">
        <v>766</v>
      </c>
      <c r="N630" s="90">
        <v>16</v>
      </c>
      <c r="O630" s="52" t="s">
        <v>2933</v>
      </c>
      <c r="P630" s="52" t="s">
        <v>2933</v>
      </c>
      <c r="Q630" s="39">
        <v>1</v>
      </c>
      <c r="R630" s="39" t="s">
        <v>767</v>
      </c>
      <c r="S630" s="39" t="s">
        <v>766</v>
      </c>
      <c r="T630" s="39">
        <v>16</v>
      </c>
      <c r="U630" s="39" t="s">
        <v>2402</v>
      </c>
      <c r="V630" s="39" t="s">
        <v>2402</v>
      </c>
      <c r="W630" s="39">
        <v>1</v>
      </c>
      <c r="X630" s="39">
        <v>7</v>
      </c>
      <c r="Y630" s="39">
        <v>2</v>
      </c>
    </row>
    <row r="631" spans="1:25" x14ac:dyDescent="0.2">
      <c r="A631" s="39" t="s">
        <v>3145</v>
      </c>
      <c r="B631" s="52" t="s">
        <v>1691</v>
      </c>
      <c r="C631" s="52" t="s">
        <v>610</v>
      </c>
      <c r="D631" s="52">
        <v>1</v>
      </c>
      <c r="E631" s="39" t="s">
        <v>828</v>
      </c>
      <c r="F631" s="39" t="s">
        <v>1692</v>
      </c>
      <c r="G631" s="90" t="s">
        <v>766</v>
      </c>
      <c r="H631" s="90" t="s">
        <v>766</v>
      </c>
      <c r="I631" s="90" t="s">
        <v>774</v>
      </c>
      <c r="J631" s="39" t="s">
        <v>982</v>
      </c>
      <c r="K631" s="90">
        <v>1</v>
      </c>
      <c r="L631" s="90">
        <v>6</v>
      </c>
      <c r="M631" s="90">
        <v>0</v>
      </c>
      <c r="N631" s="90">
        <v>10</v>
      </c>
      <c r="O631" s="52" t="s">
        <v>2456</v>
      </c>
      <c r="P631" s="52" t="s">
        <v>2456</v>
      </c>
      <c r="Q631" s="39">
        <v>1</v>
      </c>
      <c r="R631" s="39">
        <v>6</v>
      </c>
      <c r="S631" s="39">
        <v>0</v>
      </c>
      <c r="T631" s="39">
        <v>10</v>
      </c>
      <c r="U631" s="39" t="s">
        <v>2476</v>
      </c>
      <c r="V631" s="39" t="s">
        <v>2476</v>
      </c>
      <c r="W631" s="39">
        <v>2</v>
      </c>
      <c r="X631" s="39">
        <v>2</v>
      </c>
      <c r="Y631" s="39" t="s">
        <v>774</v>
      </c>
    </row>
    <row r="632" spans="1:25" x14ac:dyDescent="0.2">
      <c r="A632" s="39" t="s">
        <v>3146</v>
      </c>
      <c r="B632" s="52" t="s">
        <v>1693</v>
      </c>
      <c r="C632" s="52" t="s">
        <v>610</v>
      </c>
      <c r="D632" s="52">
        <v>1</v>
      </c>
      <c r="E632" s="39" t="s">
        <v>828</v>
      </c>
      <c r="F632" s="39" t="s">
        <v>1694</v>
      </c>
      <c r="G632" s="90" t="s">
        <v>766</v>
      </c>
      <c r="H632" s="90" t="s">
        <v>774</v>
      </c>
      <c r="I632" s="90" t="s">
        <v>766</v>
      </c>
      <c r="J632" s="39" t="s">
        <v>1695</v>
      </c>
      <c r="K632" s="90">
        <v>1</v>
      </c>
      <c r="L632" s="90">
        <v>6</v>
      </c>
      <c r="M632" s="90">
        <v>4</v>
      </c>
      <c r="N632" s="90">
        <v>10</v>
      </c>
      <c r="O632" s="52" t="s">
        <v>2560</v>
      </c>
      <c r="P632" s="52" t="s">
        <v>2560</v>
      </c>
      <c r="Q632" s="39">
        <v>1</v>
      </c>
      <c r="R632" s="39">
        <v>6</v>
      </c>
      <c r="S632" s="39">
        <v>4</v>
      </c>
      <c r="T632" s="39">
        <v>10</v>
      </c>
      <c r="U632" s="39" t="s">
        <v>2404</v>
      </c>
      <c r="V632" s="39" t="s">
        <v>2404</v>
      </c>
      <c r="W632" s="39">
        <v>2</v>
      </c>
      <c r="X632" s="39">
        <v>3</v>
      </c>
      <c r="Y632" s="39">
        <v>2</v>
      </c>
    </row>
    <row r="633" spans="1:25" x14ac:dyDescent="0.2">
      <c r="A633" s="39" t="s">
        <v>3147</v>
      </c>
      <c r="B633" s="52" t="s">
        <v>1696</v>
      </c>
      <c r="C633" s="52" t="s">
        <v>610</v>
      </c>
      <c r="D633" s="52">
        <v>1</v>
      </c>
      <c r="E633" s="39" t="s">
        <v>828</v>
      </c>
      <c r="F633" s="39" t="s">
        <v>1697</v>
      </c>
      <c r="G633" s="90" t="s">
        <v>766</v>
      </c>
      <c r="H633" s="90" t="s">
        <v>814</v>
      </c>
      <c r="I633" s="90" t="s">
        <v>765</v>
      </c>
      <c r="J633" s="39" t="s">
        <v>1698</v>
      </c>
      <c r="K633" s="90">
        <v>1</v>
      </c>
      <c r="L633" s="90">
        <v>6</v>
      </c>
      <c r="M633" s="90">
        <v>1</v>
      </c>
      <c r="N633" s="90">
        <v>4</v>
      </c>
      <c r="O633" s="52" t="s">
        <v>2741</v>
      </c>
      <c r="P633" s="52" t="s">
        <v>2741</v>
      </c>
      <c r="Q633" s="39">
        <v>1</v>
      </c>
      <c r="R633" s="39">
        <v>6</v>
      </c>
      <c r="S633" s="39">
        <v>1</v>
      </c>
      <c r="T633" s="39">
        <v>4</v>
      </c>
      <c r="U633" s="39" t="s">
        <v>2517</v>
      </c>
      <c r="V633" s="39" t="s">
        <v>2517</v>
      </c>
      <c r="W633" s="39">
        <v>2</v>
      </c>
      <c r="X633" s="39">
        <v>5</v>
      </c>
      <c r="Y633" s="39" t="s">
        <v>765</v>
      </c>
    </row>
    <row r="634" spans="1:25" x14ac:dyDescent="0.2">
      <c r="A634" s="39" t="s">
        <v>3148</v>
      </c>
      <c r="B634" s="52" t="s">
        <v>1699</v>
      </c>
      <c r="C634" s="52" t="s">
        <v>610</v>
      </c>
      <c r="D634" s="52">
        <v>1</v>
      </c>
      <c r="E634" s="39" t="s">
        <v>828</v>
      </c>
      <c r="F634" s="39" t="s">
        <v>1700</v>
      </c>
      <c r="G634" s="90" t="s">
        <v>766</v>
      </c>
      <c r="H634" s="90" t="s">
        <v>792</v>
      </c>
      <c r="I634" s="90" t="s">
        <v>765</v>
      </c>
      <c r="J634" s="39" t="s">
        <v>1695</v>
      </c>
      <c r="K634" s="90">
        <v>1</v>
      </c>
      <c r="L634" s="90">
        <v>6</v>
      </c>
      <c r="M634" s="90">
        <v>4</v>
      </c>
      <c r="N634" s="90">
        <v>10</v>
      </c>
      <c r="O634" s="52" t="s">
        <v>2560</v>
      </c>
      <c r="P634" s="52" t="s">
        <v>2560</v>
      </c>
      <c r="Q634" s="39">
        <v>1</v>
      </c>
      <c r="R634" s="39">
        <v>6</v>
      </c>
      <c r="S634" s="39">
        <v>4</v>
      </c>
      <c r="T634" s="39">
        <v>10</v>
      </c>
      <c r="U634" s="39" t="s">
        <v>2561</v>
      </c>
      <c r="V634" s="39" t="s">
        <v>2561</v>
      </c>
      <c r="W634" s="39">
        <v>2</v>
      </c>
      <c r="X634" s="39">
        <v>6</v>
      </c>
      <c r="Y634" s="39">
        <v>1</v>
      </c>
    </row>
    <row r="635" spans="1:25" x14ac:dyDescent="0.2">
      <c r="A635" s="39" t="s">
        <v>3149</v>
      </c>
      <c r="B635" s="52" t="s">
        <v>1701</v>
      </c>
      <c r="C635" s="52" t="s">
        <v>610</v>
      </c>
      <c r="D635" s="52">
        <v>1</v>
      </c>
      <c r="E635" s="39" t="s">
        <v>828</v>
      </c>
      <c r="F635" s="39" t="s">
        <v>788</v>
      </c>
      <c r="G635" s="90" t="s">
        <v>766</v>
      </c>
      <c r="H635" s="90" t="s">
        <v>792</v>
      </c>
      <c r="I635" s="90" t="s">
        <v>774</v>
      </c>
      <c r="J635" s="39" t="s">
        <v>789</v>
      </c>
      <c r="K635" s="90">
        <v>1</v>
      </c>
      <c r="L635" s="90" t="s">
        <v>792</v>
      </c>
      <c r="M635" s="90" t="s">
        <v>2465</v>
      </c>
      <c r="N635" s="90">
        <v>16</v>
      </c>
      <c r="O635" s="52" t="s">
        <v>2444</v>
      </c>
      <c r="P635" s="52" t="s">
        <v>2444</v>
      </c>
      <c r="Q635" s="39">
        <v>1</v>
      </c>
      <c r="R635" s="39" t="s">
        <v>792</v>
      </c>
      <c r="S635" s="39" t="s">
        <v>2465</v>
      </c>
      <c r="T635" s="39">
        <v>16</v>
      </c>
      <c r="U635" s="39" t="s">
        <v>2563</v>
      </c>
      <c r="V635" s="39" t="s">
        <v>2563</v>
      </c>
      <c r="W635" s="39" t="s">
        <v>766</v>
      </c>
      <c r="X635" s="39" t="s">
        <v>792</v>
      </c>
      <c r="Y635" s="39" t="s">
        <v>774</v>
      </c>
    </row>
    <row r="636" spans="1:25" x14ac:dyDescent="0.2">
      <c r="A636" s="39" t="s">
        <v>3150</v>
      </c>
      <c r="B636" s="52" t="s">
        <v>1702</v>
      </c>
      <c r="C636" s="52" t="s">
        <v>610</v>
      </c>
      <c r="D636" s="52">
        <v>1</v>
      </c>
      <c r="E636" s="39" t="s">
        <v>828</v>
      </c>
      <c r="F636" s="39" t="s">
        <v>1703</v>
      </c>
      <c r="G636" s="90" t="s">
        <v>766</v>
      </c>
      <c r="H636" s="90" t="s">
        <v>792</v>
      </c>
      <c r="I636" s="90" t="s">
        <v>774</v>
      </c>
      <c r="J636" s="39" t="s">
        <v>810</v>
      </c>
      <c r="K636" s="90">
        <v>1</v>
      </c>
      <c r="L636" s="90" t="s">
        <v>766</v>
      </c>
      <c r="M636" s="90" t="s">
        <v>766</v>
      </c>
      <c r="N636" s="90">
        <v>16</v>
      </c>
      <c r="O636" s="52" t="s">
        <v>3151</v>
      </c>
      <c r="P636" s="52" t="s">
        <v>3151</v>
      </c>
      <c r="Q636" s="39">
        <v>1</v>
      </c>
      <c r="R636" s="39" t="s">
        <v>766</v>
      </c>
      <c r="S636" s="39" t="s">
        <v>766</v>
      </c>
      <c r="T636" s="39">
        <v>16</v>
      </c>
      <c r="U636" s="39" t="s">
        <v>2563</v>
      </c>
      <c r="V636" s="39" t="s">
        <v>2563</v>
      </c>
      <c r="W636" s="39" t="s">
        <v>766</v>
      </c>
      <c r="X636" s="39" t="s">
        <v>792</v>
      </c>
      <c r="Y636" s="39" t="s">
        <v>774</v>
      </c>
    </row>
    <row r="637" spans="1:25" x14ac:dyDescent="0.2">
      <c r="A637" s="39" t="s">
        <v>3152</v>
      </c>
      <c r="B637" s="52" t="s">
        <v>1704</v>
      </c>
      <c r="C637" s="52" t="s">
        <v>610</v>
      </c>
      <c r="D637" s="52">
        <v>1</v>
      </c>
      <c r="E637" s="39" t="s">
        <v>828</v>
      </c>
      <c r="F637" s="39" t="s">
        <v>1705</v>
      </c>
      <c r="G637" s="90" t="s">
        <v>766</v>
      </c>
      <c r="H637" s="90" t="s">
        <v>792</v>
      </c>
      <c r="I637" s="90" t="s">
        <v>774</v>
      </c>
      <c r="J637" s="39" t="s">
        <v>1706</v>
      </c>
      <c r="K637" s="90">
        <v>1</v>
      </c>
      <c r="L637" s="90">
        <v>6</v>
      </c>
      <c r="M637" s="90">
        <v>1</v>
      </c>
      <c r="N637" s="90">
        <v>5</v>
      </c>
      <c r="O637" s="52" t="s">
        <v>3153</v>
      </c>
      <c r="P637" s="52" t="s">
        <v>3153</v>
      </c>
      <c r="Q637" s="39">
        <v>1</v>
      </c>
      <c r="R637" s="39">
        <v>6</v>
      </c>
      <c r="S637" s="39">
        <v>1</v>
      </c>
      <c r="T637" s="39">
        <v>5</v>
      </c>
      <c r="U637" s="39" t="s">
        <v>2563</v>
      </c>
      <c r="V637" s="39" t="s">
        <v>2563</v>
      </c>
      <c r="W637" s="39">
        <v>2</v>
      </c>
      <c r="X637" s="39">
        <v>6</v>
      </c>
      <c r="Y637" s="39">
        <v>3</v>
      </c>
    </row>
    <row r="638" spans="1:25" x14ac:dyDescent="0.2">
      <c r="A638" s="39" t="s">
        <v>3154</v>
      </c>
      <c r="B638" s="52" t="s">
        <v>1707</v>
      </c>
      <c r="C638" s="52" t="s">
        <v>610</v>
      </c>
      <c r="D638" s="52">
        <v>1</v>
      </c>
      <c r="E638" s="39" t="s">
        <v>828</v>
      </c>
      <c r="F638" s="39" t="s">
        <v>1708</v>
      </c>
      <c r="G638" s="90" t="s">
        <v>766</v>
      </c>
      <c r="H638" s="90" t="s">
        <v>792</v>
      </c>
      <c r="I638" s="90" t="s">
        <v>774</v>
      </c>
      <c r="J638" s="39" t="s">
        <v>1706</v>
      </c>
      <c r="K638" s="90">
        <v>1</v>
      </c>
      <c r="L638" s="90">
        <v>6</v>
      </c>
      <c r="M638" s="90">
        <v>0</v>
      </c>
      <c r="N638" s="90">
        <v>5</v>
      </c>
      <c r="O638" s="52" t="s">
        <v>3155</v>
      </c>
      <c r="P638" s="52" t="s">
        <v>3155</v>
      </c>
      <c r="Q638" s="39">
        <v>1</v>
      </c>
      <c r="R638" s="39">
        <v>6</v>
      </c>
      <c r="S638" s="39">
        <v>0</v>
      </c>
      <c r="T638" s="39">
        <v>5</v>
      </c>
      <c r="U638" s="39" t="s">
        <v>2563</v>
      </c>
      <c r="V638" s="39" t="s">
        <v>2563</v>
      </c>
      <c r="W638" s="39">
        <v>2</v>
      </c>
      <c r="X638" s="39">
        <v>6</v>
      </c>
      <c r="Y638" s="39">
        <v>3</v>
      </c>
    </row>
    <row r="639" spans="1:25" x14ac:dyDescent="0.2">
      <c r="A639" s="39" t="s">
        <v>3156</v>
      </c>
      <c r="B639" s="52" t="s">
        <v>1709</v>
      </c>
      <c r="C639" s="52" t="s">
        <v>610</v>
      </c>
      <c r="D639" s="52">
        <v>1</v>
      </c>
      <c r="E639" s="39" t="s">
        <v>828</v>
      </c>
      <c r="F639" s="39" t="s">
        <v>1646</v>
      </c>
      <c r="G639" s="90" t="s">
        <v>766</v>
      </c>
      <c r="H639" s="90" t="s">
        <v>792</v>
      </c>
      <c r="I639" s="90" t="s">
        <v>814</v>
      </c>
      <c r="J639" s="39" t="s">
        <v>1647</v>
      </c>
      <c r="K639" s="90">
        <v>1</v>
      </c>
      <c r="L639" s="90">
        <v>6</v>
      </c>
      <c r="M639" s="90">
        <v>0</v>
      </c>
      <c r="N639" s="90">
        <v>2</v>
      </c>
      <c r="O639" s="52" t="s">
        <v>3157</v>
      </c>
      <c r="P639" s="52" t="s">
        <v>3157</v>
      </c>
      <c r="Q639" s="39">
        <v>1</v>
      </c>
      <c r="R639" s="39">
        <v>6</v>
      </c>
      <c r="S639" s="39">
        <v>0</v>
      </c>
      <c r="T639" s="39">
        <v>2</v>
      </c>
      <c r="U639" s="39" t="s">
        <v>2566</v>
      </c>
      <c r="V639" s="39" t="s">
        <v>2566</v>
      </c>
      <c r="W639" s="39">
        <v>2</v>
      </c>
      <c r="X639" s="39">
        <v>6</v>
      </c>
      <c r="Y639" s="39">
        <v>5</v>
      </c>
    </row>
    <row r="640" spans="1:25" x14ac:dyDescent="0.2">
      <c r="A640" s="39" t="s">
        <v>3158</v>
      </c>
      <c r="B640" s="52" t="s">
        <v>1710</v>
      </c>
      <c r="C640" s="52" t="s">
        <v>610</v>
      </c>
      <c r="D640" s="52">
        <v>1</v>
      </c>
      <c r="E640" s="39" t="s">
        <v>828</v>
      </c>
      <c r="F640" s="39" t="s">
        <v>1711</v>
      </c>
      <c r="G640" s="90" t="s">
        <v>766</v>
      </c>
      <c r="H640" s="90" t="s">
        <v>792</v>
      </c>
      <c r="I640" s="90" t="s">
        <v>814</v>
      </c>
      <c r="J640" s="39" t="s">
        <v>1712</v>
      </c>
      <c r="K640" s="90">
        <v>1</v>
      </c>
      <c r="L640" s="90">
        <v>1</v>
      </c>
      <c r="M640" s="90">
        <v>2</v>
      </c>
      <c r="N640" s="90">
        <v>2</v>
      </c>
      <c r="O640" s="52" t="s">
        <v>3159</v>
      </c>
      <c r="P640" s="52" t="s">
        <v>3159</v>
      </c>
      <c r="Q640" s="39">
        <v>1</v>
      </c>
      <c r="R640" s="39">
        <v>1</v>
      </c>
      <c r="S640" s="39">
        <v>2</v>
      </c>
      <c r="T640" s="39">
        <v>2</v>
      </c>
      <c r="U640" s="39" t="s">
        <v>2566</v>
      </c>
      <c r="V640" s="39" t="s">
        <v>2566</v>
      </c>
      <c r="W640" s="39">
        <v>2</v>
      </c>
      <c r="X640" s="39">
        <v>6</v>
      </c>
      <c r="Y640" s="39">
        <v>5</v>
      </c>
    </row>
    <row r="641" spans="1:25" x14ac:dyDescent="0.2">
      <c r="A641" s="39" t="s">
        <v>3160</v>
      </c>
      <c r="B641" s="52" t="s">
        <v>1713</v>
      </c>
      <c r="C641" s="52" t="s">
        <v>610</v>
      </c>
      <c r="D641" s="52">
        <v>1</v>
      </c>
      <c r="E641" s="39" t="s">
        <v>828</v>
      </c>
      <c r="F641" s="39" t="s">
        <v>1714</v>
      </c>
      <c r="G641" s="90" t="s">
        <v>766</v>
      </c>
      <c r="H641" s="90" t="s">
        <v>792</v>
      </c>
      <c r="I641" s="90" t="s">
        <v>793</v>
      </c>
      <c r="J641" s="39" t="s">
        <v>1715</v>
      </c>
      <c r="K641" s="90">
        <v>1</v>
      </c>
      <c r="L641" s="90">
        <v>6</v>
      </c>
      <c r="M641" s="90">
        <v>1</v>
      </c>
      <c r="N641" s="90">
        <v>10</v>
      </c>
      <c r="O641" s="52" t="s">
        <v>2522</v>
      </c>
      <c r="P641" s="52" t="s">
        <v>2522</v>
      </c>
      <c r="Q641" s="39">
        <v>1</v>
      </c>
      <c r="R641" s="39">
        <v>6</v>
      </c>
      <c r="S641" s="39">
        <v>1</v>
      </c>
      <c r="T641" s="39">
        <v>10</v>
      </c>
      <c r="U641" s="39" t="s">
        <v>2406</v>
      </c>
      <c r="V641" s="39" t="s">
        <v>2406</v>
      </c>
      <c r="W641" s="39">
        <v>2</v>
      </c>
      <c r="X641" s="39">
        <v>6</v>
      </c>
      <c r="Y641" s="39">
        <v>8</v>
      </c>
    </row>
    <row r="642" spans="1:25" x14ac:dyDescent="0.2">
      <c r="A642" s="39" t="s">
        <v>3161</v>
      </c>
      <c r="B642" s="52" t="s">
        <v>1716</v>
      </c>
      <c r="C642" s="52" t="s">
        <v>610</v>
      </c>
      <c r="D642" s="52">
        <v>1</v>
      </c>
      <c r="E642" s="39" t="s">
        <v>828</v>
      </c>
      <c r="F642" s="39" t="s">
        <v>1717</v>
      </c>
      <c r="G642" s="90" t="s">
        <v>766</v>
      </c>
      <c r="H642" s="90" t="s">
        <v>792</v>
      </c>
      <c r="I642" s="90" t="s">
        <v>793</v>
      </c>
      <c r="J642" s="39" t="s">
        <v>1695</v>
      </c>
      <c r="K642" s="90">
        <v>1</v>
      </c>
      <c r="L642" s="90">
        <v>6</v>
      </c>
      <c r="M642" s="90">
        <v>1</v>
      </c>
      <c r="N642" s="90">
        <v>10</v>
      </c>
      <c r="O642" s="52" t="s">
        <v>2522</v>
      </c>
      <c r="P642" s="52" t="s">
        <v>2522</v>
      </c>
      <c r="Q642" s="39">
        <v>1</v>
      </c>
      <c r="R642" s="39">
        <v>6</v>
      </c>
      <c r="S642" s="39">
        <v>1</v>
      </c>
      <c r="T642" s="39">
        <v>10</v>
      </c>
      <c r="U642" s="39" t="s">
        <v>2406</v>
      </c>
      <c r="V642" s="39" t="s">
        <v>2406</v>
      </c>
      <c r="W642" s="39">
        <v>2</v>
      </c>
      <c r="X642" s="39">
        <v>6</v>
      </c>
      <c r="Y642" s="39">
        <v>8</v>
      </c>
    </row>
    <row r="643" spans="1:25" x14ac:dyDescent="0.2">
      <c r="A643" s="39" t="s">
        <v>3162</v>
      </c>
      <c r="B643" s="52" t="s">
        <v>1718</v>
      </c>
      <c r="C643" s="52" t="s">
        <v>610</v>
      </c>
      <c r="D643" s="52">
        <v>1</v>
      </c>
      <c r="E643" s="39" t="s">
        <v>828</v>
      </c>
      <c r="F643" s="39" t="s">
        <v>1719</v>
      </c>
      <c r="G643" s="90" t="s">
        <v>766</v>
      </c>
      <c r="H643" s="90" t="s">
        <v>792</v>
      </c>
      <c r="I643" s="90" t="s">
        <v>793</v>
      </c>
      <c r="J643" s="39" t="s">
        <v>860</v>
      </c>
      <c r="K643" s="90">
        <v>1</v>
      </c>
      <c r="L643" s="90" t="s">
        <v>792</v>
      </c>
      <c r="M643" s="90" t="s">
        <v>767</v>
      </c>
      <c r="N643" s="90">
        <v>10</v>
      </c>
      <c r="O643" s="52" t="s">
        <v>2560</v>
      </c>
      <c r="P643" s="52" t="s">
        <v>2560</v>
      </c>
      <c r="Q643" s="39">
        <v>1</v>
      </c>
      <c r="R643" s="39" t="s">
        <v>792</v>
      </c>
      <c r="S643" s="39" t="s">
        <v>767</v>
      </c>
      <c r="T643" s="39">
        <v>10</v>
      </c>
      <c r="U643" s="39" t="s">
        <v>2406</v>
      </c>
      <c r="V643" s="39" t="s">
        <v>2406</v>
      </c>
      <c r="W643" s="39">
        <v>2</v>
      </c>
      <c r="X643" s="39">
        <v>6</v>
      </c>
      <c r="Y643" s="39">
        <v>8</v>
      </c>
    </row>
    <row r="644" spans="1:25" x14ac:dyDescent="0.2">
      <c r="A644" s="39" t="s">
        <v>3163</v>
      </c>
      <c r="B644" s="52" t="s">
        <v>1720</v>
      </c>
      <c r="C644" s="52" t="s">
        <v>610</v>
      </c>
      <c r="D644" s="52">
        <v>1</v>
      </c>
      <c r="E644" s="39" t="s">
        <v>828</v>
      </c>
      <c r="F644" s="39" t="s">
        <v>1721</v>
      </c>
      <c r="G644" s="90" t="s">
        <v>766</v>
      </c>
      <c r="H644" s="90" t="s">
        <v>792</v>
      </c>
      <c r="I644" s="90" t="s">
        <v>793</v>
      </c>
      <c r="J644" s="39" t="s">
        <v>860</v>
      </c>
      <c r="K644" s="90">
        <v>1</v>
      </c>
      <c r="L644" s="90" t="s">
        <v>792</v>
      </c>
      <c r="M644" s="90" t="s">
        <v>766</v>
      </c>
      <c r="N644" s="90">
        <v>3</v>
      </c>
      <c r="O644" s="52" t="s">
        <v>3164</v>
      </c>
      <c r="P644" s="52" t="s">
        <v>3164</v>
      </c>
      <c r="Q644" s="39">
        <v>1</v>
      </c>
      <c r="R644" s="39" t="s">
        <v>792</v>
      </c>
      <c r="S644" s="39" t="s">
        <v>766</v>
      </c>
      <c r="T644" s="39">
        <v>3</v>
      </c>
      <c r="U644" s="39" t="s">
        <v>2406</v>
      </c>
      <c r="V644" s="39" t="s">
        <v>2406</v>
      </c>
      <c r="W644" s="39">
        <v>2</v>
      </c>
      <c r="X644" s="39">
        <v>6</v>
      </c>
      <c r="Y644" s="39">
        <v>8</v>
      </c>
    </row>
    <row r="645" spans="1:25" x14ac:dyDescent="0.2">
      <c r="A645" s="39" t="s">
        <v>3165</v>
      </c>
      <c r="B645" s="52" t="s">
        <v>1722</v>
      </c>
      <c r="C645" s="52" t="s">
        <v>610</v>
      </c>
      <c r="D645" s="52">
        <v>1</v>
      </c>
      <c r="E645" s="39" t="s">
        <v>828</v>
      </c>
      <c r="F645" s="39" t="s">
        <v>1723</v>
      </c>
      <c r="G645" s="90" t="s">
        <v>766</v>
      </c>
      <c r="H645" s="90" t="s">
        <v>792</v>
      </c>
      <c r="I645" s="90" t="s">
        <v>793</v>
      </c>
      <c r="J645" s="39" t="s">
        <v>1724</v>
      </c>
      <c r="K645" s="90">
        <v>1</v>
      </c>
      <c r="L645" s="90">
        <v>5</v>
      </c>
      <c r="M645" s="90">
        <v>0</v>
      </c>
      <c r="N645" s="90">
        <v>5</v>
      </c>
      <c r="O645" s="52" t="s">
        <v>2454</v>
      </c>
      <c r="P645" s="52" t="s">
        <v>2454</v>
      </c>
      <c r="Q645" s="39">
        <v>1</v>
      </c>
      <c r="R645" s="39">
        <v>5</v>
      </c>
      <c r="S645" s="39">
        <v>0</v>
      </c>
      <c r="T645" s="39">
        <v>5</v>
      </c>
      <c r="U645" s="39" t="s">
        <v>2406</v>
      </c>
      <c r="V645" s="39" t="s">
        <v>2406</v>
      </c>
      <c r="W645" s="39">
        <v>2</v>
      </c>
      <c r="X645" s="39">
        <v>6</v>
      </c>
      <c r="Y645" s="39">
        <v>8</v>
      </c>
    </row>
    <row r="646" spans="1:25" x14ac:dyDescent="0.2">
      <c r="A646" s="39" t="s">
        <v>3166</v>
      </c>
      <c r="B646" s="52" t="s">
        <v>1725</v>
      </c>
      <c r="C646" s="52" t="s">
        <v>610</v>
      </c>
      <c r="D646" s="52">
        <v>1</v>
      </c>
      <c r="E646" s="39" t="s">
        <v>828</v>
      </c>
      <c r="F646" s="39" t="s">
        <v>781</v>
      </c>
      <c r="G646" s="90" t="s">
        <v>766</v>
      </c>
      <c r="H646" s="90" t="s">
        <v>792</v>
      </c>
      <c r="I646" s="90" t="s">
        <v>793</v>
      </c>
      <c r="J646" s="39" t="s">
        <v>782</v>
      </c>
      <c r="K646" s="90">
        <v>1</v>
      </c>
      <c r="L646" s="90" t="s">
        <v>792</v>
      </c>
      <c r="M646" s="90" t="s">
        <v>765</v>
      </c>
      <c r="N646" s="90" t="s">
        <v>2527</v>
      </c>
      <c r="O646" s="52" t="s">
        <v>2522</v>
      </c>
      <c r="P646" s="52" t="s">
        <v>2522</v>
      </c>
      <c r="Q646" s="39">
        <v>1</v>
      </c>
      <c r="R646" s="39" t="s">
        <v>792</v>
      </c>
      <c r="S646" s="39" t="s">
        <v>765</v>
      </c>
      <c r="T646" s="39" t="s">
        <v>2527</v>
      </c>
      <c r="U646" s="39" t="s">
        <v>2406</v>
      </c>
      <c r="V646" s="39" t="s">
        <v>2406</v>
      </c>
      <c r="W646" s="39">
        <v>2</v>
      </c>
      <c r="X646" s="39" t="s">
        <v>792</v>
      </c>
      <c r="Y646" s="39" t="s">
        <v>793</v>
      </c>
    </row>
    <row r="647" spans="1:25" x14ac:dyDescent="0.2">
      <c r="A647" s="39" t="s">
        <v>3167</v>
      </c>
      <c r="B647" s="52" t="s">
        <v>1726</v>
      </c>
      <c r="C647" s="52" t="s">
        <v>610</v>
      </c>
      <c r="D647" s="52">
        <v>1</v>
      </c>
      <c r="E647" s="39" t="s">
        <v>828</v>
      </c>
      <c r="F647" s="39" t="s">
        <v>1727</v>
      </c>
      <c r="G647" s="90" t="s">
        <v>766</v>
      </c>
      <c r="H647" s="90" t="s">
        <v>792</v>
      </c>
      <c r="I647" s="90" t="s">
        <v>793</v>
      </c>
      <c r="J647" s="39" t="s">
        <v>965</v>
      </c>
      <c r="K647" s="90">
        <v>1</v>
      </c>
      <c r="L647" s="90">
        <v>6</v>
      </c>
      <c r="M647" s="90">
        <v>4</v>
      </c>
      <c r="N647" s="90">
        <v>10</v>
      </c>
      <c r="O647" s="52" t="s">
        <v>2560</v>
      </c>
      <c r="P647" s="52" t="s">
        <v>2560</v>
      </c>
      <c r="Q647" s="39">
        <v>1</v>
      </c>
      <c r="R647" s="39">
        <v>6</v>
      </c>
      <c r="S647" s="39">
        <v>4</v>
      </c>
      <c r="T647" s="39">
        <v>10</v>
      </c>
      <c r="U647" s="39" t="s">
        <v>2406</v>
      </c>
      <c r="V647" s="39" t="s">
        <v>2406</v>
      </c>
      <c r="W647" s="39">
        <v>2</v>
      </c>
      <c r="X647" s="39">
        <v>6</v>
      </c>
      <c r="Y647" s="39">
        <v>8</v>
      </c>
    </row>
    <row r="648" spans="1:25" x14ac:dyDescent="0.2">
      <c r="A648" s="39" t="s">
        <v>3168</v>
      </c>
      <c r="B648" s="52" t="s">
        <v>1728</v>
      </c>
      <c r="C648" s="52" t="s">
        <v>610</v>
      </c>
      <c r="D648" s="52">
        <v>1</v>
      </c>
      <c r="E648" s="39" t="s">
        <v>828</v>
      </c>
      <c r="F648" s="39" t="s">
        <v>1729</v>
      </c>
      <c r="G648" s="90" t="s">
        <v>766</v>
      </c>
      <c r="H648" s="90" t="s">
        <v>792</v>
      </c>
      <c r="I648" s="90" t="s">
        <v>793</v>
      </c>
      <c r="J648" s="39" t="s">
        <v>1730</v>
      </c>
      <c r="K648" s="90">
        <v>1</v>
      </c>
      <c r="L648" s="90">
        <v>2</v>
      </c>
      <c r="M648" s="90">
        <v>1</v>
      </c>
      <c r="N648" s="90">
        <v>10</v>
      </c>
      <c r="O648" s="52" t="s">
        <v>3169</v>
      </c>
      <c r="P648" s="52" t="s">
        <v>3169</v>
      </c>
      <c r="Q648" s="39">
        <v>1</v>
      </c>
      <c r="R648" s="39">
        <v>2</v>
      </c>
      <c r="S648" s="39">
        <v>1</v>
      </c>
      <c r="T648" s="39">
        <v>10</v>
      </c>
      <c r="U648" s="39" t="s">
        <v>2406</v>
      </c>
      <c r="V648" s="39" t="s">
        <v>2406</v>
      </c>
      <c r="W648" s="39">
        <v>2</v>
      </c>
      <c r="X648" s="39">
        <v>6</v>
      </c>
      <c r="Y648" s="39">
        <v>8</v>
      </c>
    </row>
    <row r="649" spans="1:25" x14ac:dyDescent="0.2">
      <c r="A649" s="39" t="s">
        <v>3170</v>
      </c>
      <c r="B649" s="52" t="s">
        <v>1731</v>
      </c>
      <c r="C649" s="52" t="s">
        <v>610</v>
      </c>
      <c r="D649" s="52">
        <v>1</v>
      </c>
      <c r="E649" s="39" t="s">
        <v>828</v>
      </c>
      <c r="F649" s="39" t="s">
        <v>791</v>
      </c>
      <c r="G649" s="90" t="s">
        <v>766</v>
      </c>
      <c r="H649" s="90" t="s">
        <v>792</v>
      </c>
      <c r="I649" s="90" t="s">
        <v>793</v>
      </c>
      <c r="J649" s="39" t="s">
        <v>794</v>
      </c>
      <c r="K649" s="90">
        <v>1</v>
      </c>
      <c r="L649" s="90" t="s">
        <v>792</v>
      </c>
      <c r="M649" s="90" t="s">
        <v>765</v>
      </c>
      <c r="N649" s="90" t="s">
        <v>2527</v>
      </c>
      <c r="O649" s="52" t="s">
        <v>2522</v>
      </c>
      <c r="P649" s="52" t="s">
        <v>2522</v>
      </c>
      <c r="Q649" s="39">
        <v>1</v>
      </c>
      <c r="R649" s="39" t="s">
        <v>792</v>
      </c>
      <c r="S649" s="39" t="s">
        <v>765</v>
      </c>
      <c r="T649" s="39" t="s">
        <v>2527</v>
      </c>
      <c r="U649" s="39" t="s">
        <v>2406</v>
      </c>
      <c r="V649" s="39" t="s">
        <v>2406</v>
      </c>
      <c r="W649" s="39" t="s">
        <v>766</v>
      </c>
      <c r="X649" s="39" t="s">
        <v>792</v>
      </c>
      <c r="Y649" s="39" t="s">
        <v>793</v>
      </c>
    </row>
    <row r="650" spans="1:25" x14ac:dyDescent="0.2">
      <c r="A650" s="39" t="s">
        <v>3171</v>
      </c>
      <c r="B650" s="52" t="s">
        <v>1732</v>
      </c>
      <c r="C650" s="52" t="s">
        <v>610</v>
      </c>
      <c r="D650" s="52">
        <v>1</v>
      </c>
      <c r="E650" s="39" t="s">
        <v>828</v>
      </c>
      <c r="F650" s="39" t="s">
        <v>1733</v>
      </c>
      <c r="G650" s="90" t="s">
        <v>766</v>
      </c>
      <c r="H650" s="90" t="s">
        <v>785</v>
      </c>
      <c r="I650" s="90" t="s">
        <v>765</v>
      </c>
      <c r="J650" s="39" t="s">
        <v>910</v>
      </c>
      <c r="K650" s="90">
        <v>1</v>
      </c>
      <c r="L650" s="90">
        <v>1</v>
      </c>
      <c r="M650" s="90">
        <v>1</v>
      </c>
      <c r="N650" s="90">
        <v>4</v>
      </c>
      <c r="O650" s="52" t="s">
        <v>2516</v>
      </c>
      <c r="P650" s="52" t="s">
        <v>2516</v>
      </c>
      <c r="Q650" s="39">
        <v>1</v>
      </c>
      <c r="R650" s="39">
        <v>1</v>
      </c>
      <c r="S650" s="39">
        <v>1</v>
      </c>
      <c r="T650" s="39">
        <v>4</v>
      </c>
      <c r="U650" s="39" t="s">
        <v>2575</v>
      </c>
      <c r="V650" s="39" t="s">
        <v>2575</v>
      </c>
      <c r="W650" s="39">
        <v>2</v>
      </c>
      <c r="X650" s="39">
        <v>7</v>
      </c>
      <c r="Y650" s="39">
        <v>1</v>
      </c>
    </row>
    <row r="651" spans="1:25" x14ac:dyDescent="0.2">
      <c r="A651" s="39" t="s">
        <v>3172</v>
      </c>
      <c r="B651" s="52" t="s">
        <v>1734</v>
      </c>
      <c r="C651" s="52" t="s">
        <v>610</v>
      </c>
      <c r="D651" s="52">
        <v>1</v>
      </c>
      <c r="E651" s="39" t="s">
        <v>828</v>
      </c>
      <c r="F651" s="39" t="s">
        <v>1735</v>
      </c>
      <c r="G651" s="90" t="s">
        <v>766</v>
      </c>
      <c r="H651" s="90" t="s">
        <v>785</v>
      </c>
      <c r="I651" s="90" t="s">
        <v>765</v>
      </c>
      <c r="J651" s="39" t="s">
        <v>1736</v>
      </c>
      <c r="K651" s="90">
        <v>1</v>
      </c>
      <c r="L651" s="90">
        <v>6</v>
      </c>
      <c r="M651" s="90">
        <v>0</v>
      </c>
      <c r="N651" s="90">
        <v>10</v>
      </c>
      <c r="O651" s="52" t="s">
        <v>2456</v>
      </c>
      <c r="P651" s="52" t="s">
        <v>2456</v>
      </c>
      <c r="Q651" s="39">
        <v>1</v>
      </c>
      <c r="R651" s="39">
        <v>6</v>
      </c>
      <c r="S651" s="39">
        <v>0</v>
      </c>
      <c r="T651" s="39">
        <v>10</v>
      </c>
      <c r="U651" s="39" t="s">
        <v>2575</v>
      </c>
      <c r="V651" s="39" t="s">
        <v>2575</v>
      </c>
      <c r="W651" s="39">
        <v>2</v>
      </c>
      <c r="X651" s="39">
        <v>7</v>
      </c>
      <c r="Y651" s="39">
        <v>1</v>
      </c>
    </row>
    <row r="652" spans="1:25" x14ac:dyDescent="0.2">
      <c r="A652" s="39" t="s">
        <v>3173</v>
      </c>
      <c r="B652" s="52" t="s">
        <v>1737</v>
      </c>
      <c r="C652" s="52" t="s">
        <v>610</v>
      </c>
      <c r="D652" s="52">
        <v>1</v>
      </c>
      <c r="E652" s="39" t="s">
        <v>828</v>
      </c>
      <c r="F652" s="39" t="s">
        <v>1738</v>
      </c>
      <c r="G652" s="90" t="s">
        <v>766</v>
      </c>
      <c r="H652" s="90" t="s">
        <v>785</v>
      </c>
      <c r="I652" s="90" t="s">
        <v>765</v>
      </c>
      <c r="J652" s="39" t="s">
        <v>1739</v>
      </c>
      <c r="K652" s="90">
        <v>1</v>
      </c>
      <c r="L652" s="90" t="s">
        <v>766</v>
      </c>
      <c r="M652" s="90" t="s">
        <v>767</v>
      </c>
      <c r="N652" s="90">
        <v>10</v>
      </c>
      <c r="O652" s="52" t="s">
        <v>3174</v>
      </c>
      <c r="P652" s="52" t="s">
        <v>3174</v>
      </c>
      <c r="Q652" s="39">
        <v>1</v>
      </c>
      <c r="R652" s="39" t="s">
        <v>766</v>
      </c>
      <c r="S652" s="39" t="s">
        <v>767</v>
      </c>
      <c r="T652" s="39">
        <v>10</v>
      </c>
      <c r="U652" s="39" t="s">
        <v>2575</v>
      </c>
      <c r="V652" s="39" t="s">
        <v>2575</v>
      </c>
      <c r="W652" s="39">
        <v>2</v>
      </c>
      <c r="X652" s="39">
        <v>7</v>
      </c>
      <c r="Y652" s="39">
        <v>1</v>
      </c>
    </row>
    <row r="653" spans="1:25" x14ac:dyDescent="0.2">
      <c r="A653" s="39" t="s">
        <v>3175</v>
      </c>
      <c r="B653" s="52" t="s">
        <v>1740</v>
      </c>
      <c r="C653" s="52" t="s">
        <v>610</v>
      </c>
      <c r="D653" s="52">
        <v>1</v>
      </c>
      <c r="E653" s="39" t="s">
        <v>828</v>
      </c>
      <c r="F653" s="39" t="s">
        <v>1741</v>
      </c>
      <c r="G653" s="90" t="s">
        <v>774</v>
      </c>
      <c r="H653" s="90" t="s">
        <v>765</v>
      </c>
      <c r="I653" s="90" t="s">
        <v>766</v>
      </c>
      <c r="J653" s="39" t="s">
        <v>1742</v>
      </c>
      <c r="K653" s="90">
        <v>1</v>
      </c>
      <c r="L653" s="90" t="s">
        <v>765</v>
      </c>
      <c r="M653" s="90" t="s">
        <v>814</v>
      </c>
      <c r="N653" s="90">
        <v>10</v>
      </c>
      <c r="O653" s="52" t="s">
        <v>3176</v>
      </c>
      <c r="P653" s="52" t="s">
        <v>3176</v>
      </c>
      <c r="Q653" s="39">
        <v>1</v>
      </c>
      <c r="R653" s="39" t="s">
        <v>765</v>
      </c>
      <c r="S653" s="39" t="s">
        <v>814</v>
      </c>
      <c r="T653" s="39">
        <v>10</v>
      </c>
      <c r="U653" s="39" t="s">
        <v>3177</v>
      </c>
      <c r="V653" s="39" t="s">
        <v>3177</v>
      </c>
      <c r="W653" s="39">
        <v>3</v>
      </c>
      <c r="X653" s="39">
        <v>1</v>
      </c>
      <c r="Y653" s="39">
        <v>2</v>
      </c>
    </row>
    <row r="654" spans="1:25" x14ac:dyDescent="0.2">
      <c r="A654" s="39" t="s">
        <v>3178</v>
      </c>
      <c r="B654" s="52" t="s">
        <v>1743</v>
      </c>
      <c r="C654" s="52" t="s">
        <v>611</v>
      </c>
      <c r="D654" s="52">
        <v>1</v>
      </c>
      <c r="E654" s="39" t="s">
        <v>828</v>
      </c>
      <c r="F654" s="39" t="s">
        <v>764</v>
      </c>
      <c r="G654" s="90" t="s">
        <v>765</v>
      </c>
      <c r="H654" s="90" t="s">
        <v>766</v>
      </c>
      <c r="I654" s="90" t="s">
        <v>767</v>
      </c>
      <c r="J654" s="39" t="s">
        <v>768</v>
      </c>
      <c r="K654" s="90">
        <v>1</v>
      </c>
      <c r="L654" s="90">
        <v>5</v>
      </c>
      <c r="M654" s="90">
        <v>0</v>
      </c>
      <c r="N654" s="90">
        <v>5</v>
      </c>
      <c r="O654" s="52" t="s">
        <v>2454</v>
      </c>
      <c r="P654" s="52" t="s">
        <v>2454</v>
      </c>
      <c r="Q654" s="39">
        <v>1</v>
      </c>
      <c r="R654" s="39">
        <v>5</v>
      </c>
      <c r="S654" s="39">
        <v>0</v>
      </c>
      <c r="T654" s="39">
        <v>5</v>
      </c>
      <c r="U654" s="39" t="s">
        <v>2392</v>
      </c>
      <c r="V654" s="39" t="s">
        <v>2392</v>
      </c>
      <c r="W654" s="39">
        <v>1</v>
      </c>
      <c r="X654" s="39">
        <v>2</v>
      </c>
      <c r="Y654" s="39">
        <v>4</v>
      </c>
    </row>
    <row r="655" spans="1:25" x14ac:dyDescent="0.2">
      <c r="A655" s="39" t="s">
        <v>3179</v>
      </c>
      <c r="B655" s="52" t="s">
        <v>1744</v>
      </c>
      <c r="C655" s="52" t="s">
        <v>611</v>
      </c>
      <c r="D655" s="52">
        <v>1</v>
      </c>
      <c r="E655" s="39" t="s">
        <v>828</v>
      </c>
      <c r="F655" s="39" t="s">
        <v>770</v>
      </c>
      <c r="G655" s="90" t="s">
        <v>765</v>
      </c>
      <c r="H655" s="90" t="s">
        <v>766</v>
      </c>
      <c r="I655" s="90" t="s">
        <v>767</v>
      </c>
      <c r="J655" s="39" t="s">
        <v>771</v>
      </c>
      <c r="K655" s="90">
        <v>1</v>
      </c>
      <c r="L655" s="90">
        <v>6</v>
      </c>
      <c r="M655" s="90">
        <v>0</v>
      </c>
      <c r="N655" s="90">
        <v>10</v>
      </c>
      <c r="O655" s="52" t="s">
        <v>2456</v>
      </c>
      <c r="P655" s="52" t="s">
        <v>2456</v>
      </c>
      <c r="Q655" s="39">
        <v>1</v>
      </c>
      <c r="R655" s="39">
        <v>6</v>
      </c>
      <c r="S655" s="39">
        <v>0</v>
      </c>
      <c r="T655" s="39">
        <v>10</v>
      </c>
      <c r="U655" s="39" t="s">
        <v>2392</v>
      </c>
      <c r="V655" s="39" t="s">
        <v>2392</v>
      </c>
      <c r="W655" s="39">
        <v>1</v>
      </c>
      <c r="X655" s="39">
        <v>2</v>
      </c>
      <c r="Y655" s="39">
        <v>4</v>
      </c>
    </row>
    <row r="656" spans="1:25" x14ac:dyDescent="0.2">
      <c r="A656" s="39" t="s">
        <v>3180</v>
      </c>
      <c r="B656" s="52" t="s">
        <v>1745</v>
      </c>
      <c r="C656" s="52" t="s">
        <v>611</v>
      </c>
      <c r="D656" s="52">
        <v>1</v>
      </c>
      <c r="E656" s="39" t="s">
        <v>828</v>
      </c>
      <c r="F656" s="39" t="s">
        <v>788</v>
      </c>
      <c r="G656" s="90" t="s">
        <v>765</v>
      </c>
      <c r="H656" s="90" t="s">
        <v>774</v>
      </c>
      <c r="I656" s="90" t="s">
        <v>767</v>
      </c>
      <c r="J656" s="39" t="s">
        <v>789</v>
      </c>
      <c r="K656" s="90">
        <v>1</v>
      </c>
      <c r="L656" s="90" t="s">
        <v>792</v>
      </c>
      <c r="M656" s="90" t="s">
        <v>767</v>
      </c>
      <c r="N656" s="90">
        <v>16</v>
      </c>
      <c r="O656" s="52" t="s">
        <v>3181</v>
      </c>
      <c r="P656" s="52" t="s">
        <v>3181</v>
      </c>
      <c r="Q656" s="39">
        <v>1</v>
      </c>
      <c r="R656" s="39" t="s">
        <v>792</v>
      </c>
      <c r="S656" s="39" t="s">
        <v>767</v>
      </c>
      <c r="T656" s="39">
        <v>16</v>
      </c>
      <c r="U656" s="39" t="s">
        <v>2480</v>
      </c>
      <c r="V656" s="39" t="s">
        <v>2480</v>
      </c>
      <c r="W656" s="39">
        <v>1</v>
      </c>
      <c r="X656" s="39">
        <v>3</v>
      </c>
      <c r="Y656" s="39">
        <v>4</v>
      </c>
    </row>
    <row r="657" spans="1:25" x14ac:dyDescent="0.2">
      <c r="A657" s="39" t="s">
        <v>3182</v>
      </c>
      <c r="B657" s="52" t="s">
        <v>1746</v>
      </c>
      <c r="C657" s="52" t="s">
        <v>611</v>
      </c>
      <c r="D657" s="52">
        <v>1</v>
      </c>
      <c r="E657" s="39" t="s">
        <v>828</v>
      </c>
      <c r="F657" s="39" t="s">
        <v>784</v>
      </c>
      <c r="G657" s="90" t="s">
        <v>765</v>
      </c>
      <c r="H657" s="90" t="s">
        <v>785</v>
      </c>
      <c r="I657" s="90" t="s">
        <v>766</v>
      </c>
      <c r="J657" s="39" t="s">
        <v>786</v>
      </c>
      <c r="K657" s="90">
        <v>1</v>
      </c>
      <c r="L657" s="90" t="s">
        <v>792</v>
      </c>
      <c r="M657" s="90" t="s">
        <v>767</v>
      </c>
      <c r="N657" s="90">
        <v>16</v>
      </c>
      <c r="O657" s="52" t="s">
        <v>3181</v>
      </c>
      <c r="P657" s="52" t="s">
        <v>3181</v>
      </c>
      <c r="Q657" s="39">
        <v>1</v>
      </c>
      <c r="R657" s="39" t="s">
        <v>792</v>
      </c>
      <c r="S657" s="39" t="s">
        <v>767</v>
      </c>
      <c r="T657" s="39">
        <v>16</v>
      </c>
      <c r="U657" s="39" t="s">
        <v>2402</v>
      </c>
      <c r="V657" s="39" t="s">
        <v>2402</v>
      </c>
      <c r="W657" s="39">
        <v>1</v>
      </c>
      <c r="X657" s="39">
        <v>7</v>
      </c>
      <c r="Y657" s="39">
        <v>2</v>
      </c>
    </row>
    <row r="658" spans="1:25" x14ac:dyDescent="0.2">
      <c r="A658" s="39" t="s">
        <v>3183</v>
      </c>
      <c r="B658" s="52" t="s">
        <v>1747</v>
      </c>
      <c r="C658" s="52" t="s">
        <v>611</v>
      </c>
      <c r="D658" s="52">
        <v>1</v>
      </c>
      <c r="E658" s="39" t="s">
        <v>828</v>
      </c>
      <c r="F658" s="39" t="s">
        <v>1694</v>
      </c>
      <c r="G658" s="90" t="s">
        <v>766</v>
      </c>
      <c r="H658" s="90" t="s">
        <v>792</v>
      </c>
      <c r="I658" s="90" t="s">
        <v>765</v>
      </c>
      <c r="J658" s="39" t="s">
        <v>1695</v>
      </c>
      <c r="K658" s="90">
        <v>1</v>
      </c>
      <c r="L658" s="90">
        <v>6</v>
      </c>
      <c r="M658" s="90">
        <v>4</v>
      </c>
      <c r="N658" s="90">
        <v>10</v>
      </c>
      <c r="O658" s="52" t="s">
        <v>2560</v>
      </c>
      <c r="P658" s="52" t="s">
        <v>2560</v>
      </c>
      <c r="Q658" s="39">
        <v>1</v>
      </c>
      <c r="R658" s="39">
        <v>6</v>
      </c>
      <c r="S658" s="39">
        <v>4</v>
      </c>
      <c r="T658" s="39">
        <v>10</v>
      </c>
      <c r="U658" s="39" t="s">
        <v>2561</v>
      </c>
      <c r="V658" s="39" t="s">
        <v>2561</v>
      </c>
      <c r="W658" s="39">
        <v>2</v>
      </c>
      <c r="X658" s="39">
        <v>6</v>
      </c>
      <c r="Y658" s="39">
        <v>1</v>
      </c>
    </row>
    <row r="659" spans="1:25" x14ac:dyDescent="0.2">
      <c r="A659" s="39" t="s">
        <v>3184</v>
      </c>
      <c r="B659" s="52" t="s">
        <v>1748</v>
      </c>
      <c r="C659" s="52" t="s">
        <v>611</v>
      </c>
      <c r="D659" s="52">
        <v>1</v>
      </c>
      <c r="E659" s="39" t="s">
        <v>828</v>
      </c>
      <c r="F659" s="39" t="s">
        <v>781</v>
      </c>
      <c r="G659" s="90" t="s">
        <v>766</v>
      </c>
      <c r="H659" s="90" t="s">
        <v>792</v>
      </c>
      <c r="I659" s="90" t="s">
        <v>793</v>
      </c>
      <c r="J659" s="39" t="s">
        <v>782</v>
      </c>
      <c r="K659" s="90">
        <v>1</v>
      </c>
      <c r="L659" s="90">
        <v>6</v>
      </c>
      <c r="M659" s="90">
        <v>0</v>
      </c>
      <c r="N659" s="90">
        <v>10</v>
      </c>
      <c r="O659" s="52" t="s">
        <v>2456</v>
      </c>
      <c r="P659" s="52" t="s">
        <v>2456</v>
      </c>
      <c r="Q659" s="39">
        <v>1</v>
      </c>
      <c r="R659" s="39">
        <v>6</v>
      </c>
      <c r="S659" s="39">
        <v>0</v>
      </c>
      <c r="T659" s="39">
        <v>10</v>
      </c>
      <c r="U659" s="39" t="s">
        <v>2406</v>
      </c>
      <c r="V659" s="39" t="s">
        <v>2406</v>
      </c>
      <c r="W659" s="39">
        <v>2</v>
      </c>
      <c r="X659" s="39">
        <v>6</v>
      </c>
      <c r="Y659" s="39">
        <v>8</v>
      </c>
    </row>
    <row r="660" spans="1:25" x14ac:dyDescent="0.2">
      <c r="A660" s="39" t="s">
        <v>3185</v>
      </c>
      <c r="B660" s="52" t="s">
        <v>1749</v>
      </c>
      <c r="C660" s="52" t="s">
        <v>611</v>
      </c>
      <c r="D660" s="52">
        <v>1</v>
      </c>
      <c r="E660" s="39" t="s">
        <v>828</v>
      </c>
      <c r="F660" s="39" t="s">
        <v>1750</v>
      </c>
      <c r="G660" s="90" t="s">
        <v>766</v>
      </c>
      <c r="H660" s="90" t="s">
        <v>792</v>
      </c>
      <c r="I660" s="90" t="s">
        <v>793</v>
      </c>
      <c r="J660" s="39" t="s">
        <v>1751</v>
      </c>
      <c r="K660" s="90">
        <v>1</v>
      </c>
      <c r="L660" s="90">
        <v>6</v>
      </c>
      <c r="M660" s="90">
        <v>4</v>
      </c>
      <c r="N660" s="90">
        <v>10</v>
      </c>
      <c r="O660" s="52" t="s">
        <v>2560</v>
      </c>
      <c r="P660" s="52" t="s">
        <v>2560</v>
      </c>
      <c r="Q660" s="39">
        <v>1</v>
      </c>
      <c r="R660" s="39">
        <v>6</v>
      </c>
      <c r="S660" s="39">
        <v>4</v>
      </c>
      <c r="T660" s="39">
        <v>10</v>
      </c>
      <c r="U660" s="39" t="s">
        <v>2406</v>
      </c>
      <c r="V660" s="39" t="s">
        <v>2406</v>
      </c>
      <c r="W660" s="39">
        <v>2</v>
      </c>
      <c r="X660" s="39">
        <v>6</v>
      </c>
      <c r="Y660" s="39">
        <v>8</v>
      </c>
    </row>
    <row r="661" spans="1:25" x14ac:dyDescent="0.2">
      <c r="A661" s="39" t="s">
        <v>3186</v>
      </c>
      <c r="B661" s="52" t="s">
        <v>1752</v>
      </c>
      <c r="C661" s="52" t="s">
        <v>611</v>
      </c>
      <c r="D661" s="52">
        <v>1</v>
      </c>
      <c r="E661" s="39" t="s">
        <v>828</v>
      </c>
      <c r="F661" s="39" t="s">
        <v>791</v>
      </c>
      <c r="G661" s="90" t="s">
        <v>766</v>
      </c>
      <c r="H661" s="90" t="s">
        <v>792</v>
      </c>
      <c r="I661" s="90" t="s">
        <v>793</v>
      </c>
      <c r="J661" s="39" t="s">
        <v>794</v>
      </c>
      <c r="K661" s="90">
        <v>1</v>
      </c>
      <c r="L661" s="90" t="s">
        <v>792</v>
      </c>
      <c r="M661" s="90" t="s">
        <v>765</v>
      </c>
      <c r="N661" s="90" t="s">
        <v>2527</v>
      </c>
      <c r="O661" s="52" t="s">
        <v>2522</v>
      </c>
      <c r="P661" s="52" t="s">
        <v>2522</v>
      </c>
      <c r="Q661" s="39">
        <v>1</v>
      </c>
      <c r="R661" s="39" t="s">
        <v>792</v>
      </c>
      <c r="S661" s="39" t="s">
        <v>765</v>
      </c>
      <c r="T661" s="39" t="s">
        <v>2527</v>
      </c>
      <c r="U661" s="39" t="s">
        <v>2406</v>
      </c>
      <c r="V661" s="39" t="s">
        <v>2406</v>
      </c>
      <c r="W661" s="39" t="s">
        <v>766</v>
      </c>
      <c r="X661" s="39" t="s">
        <v>792</v>
      </c>
      <c r="Y661" s="39" t="s">
        <v>793</v>
      </c>
    </row>
    <row r="662" spans="1:25" x14ac:dyDescent="0.2">
      <c r="A662" s="39" t="s">
        <v>3187</v>
      </c>
      <c r="B662" s="52" t="s">
        <v>1753</v>
      </c>
      <c r="C662" s="52" t="s">
        <v>612</v>
      </c>
      <c r="D662" s="52">
        <v>1</v>
      </c>
      <c r="E662" s="39" t="s">
        <v>828</v>
      </c>
      <c r="F662" s="39" t="s">
        <v>764</v>
      </c>
      <c r="G662" s="90" t="s">
        <v>765</v>
      </c>
      <c r="H662" s="90" t="s">
        <v>766</v>
      </c>
      <c r="I662" s="90" t="s">
        <v>767</v>
      </c>
      <c r="J662" s="39" t="s">
        <v>768</v>
      </c>
      <c r="K662" s="90">
        <v>1</v>
      </c>
      <c r="L662" s="90">
        <v>5</v>
      </c>
      <c r="M662" s="90">
        <v>0</v>
      </c>
      <c r="N662" s="90">
        <v>5</v>
      </c>
      <c r="O662" s="52" t="s">
        <v>2454</v>
      </c>
      <c r="P662" s="52" t="s">
        <v>2454</v>
      </c>
      <c r="Q662" s="39">
        <v>1</v>
      </c>
      <c r="R662" s="39">
        <v>5</v>
      </c>
      <c r="S662" s="39">
        <v>0</v>
      </c>
      <c r="T662" s="39">
        <v>5</v>
      </c>
      <c r="U662" s="39" t="s">
        <v>2392</v>
      </c>
      <c r="V662" s="39" t="s">
        <v>2392</v>
      </c>
      <c r="W662" s="39">
        <v>1</v>
      </c>
      <c r="X662" s="39">
        <v>2</v>
      </c>
      <c r="Y662" s="39">
        <v>4</v>
      </c>
    </row>
    <row r="663" spans="1:25" x14ac:dyDescent="0.2">
      <c r="A663" s="39" t="s">
        <v>3188</v>
      </c>
      <c r="B663" s="52" t="s">
        <v>1754</v>
      </c>
      <c r="C663" s="52" t="s">
        <v>612</v>
      </c>
      <c r="D663" s="52">
        <v>1</v>
      </c>
      <c r="E663" s="39" t="s">
        <v>828</v>
      </c>
      <c r="F663" s="39" t="s">
        <v>770</v>
      </c>
      <c r="G663" s="90" t="s">
        <v>765</v>
      </c>
      <c r="H663" s="90" t="s">
        <v>766</v>
      </c>
      <c r="I663" s="90" t="s">
        <v>767</v>
      </c>
      <c r="J663" s="39" t="s">
        <v>771</v>
      </c>
      <c r="K663" s="90">
        <v>1</v>
      </c>
      <c r="L663" s="90">
        <v>6</v>
      </c>
      <c r="M663" s="90">
        <v>0</v>
      </c>
      <c r="N663" s="90">
        <v>10</v>
      </c>
      <c r="O663" s="52" t="s">
        <v>2456</v>
      </c>
      <c r="P663" s="52" t="s">
        <v>2456</v>
      </c>
      <c r="Q663" s="39">
        <v>1</v>
      </c>
      <c r="R663" s="39">
        <v>6</v>
      </c>
      <c r="S663" s="39">
        <v>0</v>
      </c>
      <c r="T663" s="39">
        <v>10</v>
      </c>
      <c r="U663" s="39" t="s">
        <v>2392</v>
      </c>
      <c r="V663" s="39" t="s">
        <v>2392</v>
      </c>
      <c r="W663" s="39">
        <v>1</v>
      </c>
      <c r="X663" s="39">
        <v>2</v>
      </c>
      <c r="Y663" s="39">
        <v>4</v>
      </c>
    </row>
    <row r="664" spans="1:25" x14ac:dyDescent="0.2">
      <c r="A664" s="39" t="s">
        <v>3189</v>
      </c>
      <c r="B664" s="52" t="s">
        <v>1755</v>
      </c>
      <c r="C664" s="52" t="s">
        <v>612</v>
      </c>
      <c r="D664" s="52">
        <v>1</v>
      </c>
      <c r="E664" s="39" t="s">
        <v>828</v>
      </c>
      <c r="F664" s="39" t="s">
        <v>1756</v>
      </c>
      <c r="G664" s="90" t="s">
        <v>765</v>
      </c>
      <c r="H664" s="90" t="s">
        <v>766</v>
      </c>
      <c r="I664" s="90" t="s">
        <v>767</v>
      </c>
      <c r="J664" s="39" t="s">
        <v>1359</v>
      </c>
      <c r="K664" s="90">
        <v>1</v>
      </c>
      <c r="L664" s="90">
        <v>6</v>
      </c>
      <c r="M664" s="90">
        <v>2</v>
      </c>
      <c r="N664" s="90">
        <v>10</v>
      </c>
      <c r="O664" s="52" t="s">
        <v>2504</v>
      </c>
      <c r="P664" s="52" t="s">
        <v>2504</v>
      </c>
      <c r="Q664" s="39">
        <v>1</v>
      </c>
      <c r="R664" s="39">
        <v>6</v>
      </c>
      <c r="S664" s="39">
        <v>2</v>
      </c>
      <c r="T664" s="39">
        <v>10</v>
      </c>
      <c r="U664" s="39" t="s">
        <v>2392</v>
      </c>
      <c r="V664" s="39" t="s">
        <v>2392</v>
      </c>
      <c r="W664" s="39">
        <v>1</v>
      </c>
      <c r="X664" s="39">
        <v>2</v>
      </c>
      <c r="Y664" s="39">
        <v>4</v>
      </c>
    </row>
    <row r="665" spans="1:25" x14ac:dyDescent="0.2">
      <c r="A665" s="39" t="s">
        <v>3190</v>
      </c>
      <c r="B665" s="52" t="s">
        <v>1757</v>
      </c>
      <c r="C665" s="52" t="s">
        <v>612</v>
      </c>
      <c r="D665" s="52">
        <v>1</v>
      </c>
      <c r="E665" s="39" t="s">
        <v>828</v>
      </c>
      <c r="F665" s="39" t="s">
        <v>1758</v>
      </c>
      <c r="G665" s="90" t="s">
        <v>765</v>
      </c>
      <c r="H665" s="90" t="s">
        <v>766</v>
      </c>
      <c r="I665" s="90" t="s">
        <v>767</v>
      </c>
      <c r="J665" s="39" t="s">
        <v>1359</v>
      </c>
      <c r="K665" s="90">
        <v>1</v>
      </c>
      <c r="L665" s="90">
        <v>6</v>
      </c>
      <c r="M665" s="90">
        <v>2</v>
      </c>
      <c r="N665" s="90">
        <v>3</v>
      </c>
      <c r="O665" s="52" t="s">
        <v>3164</v>
      </c>
      <c r="P665" s="52" t="s">
        <v>3164</v>
      </c>
      <c r="Q665" s="39">
        <v>1</v>
      </c>
      <c r="R665" s="39">
        <v>6</v>
      </c>
      <c r="S665" s="39">
        <v>2</v>
      </c>
      <c r="T665" s="39">
        <v>3</v>
      </c>
      <c r="U665" s="39" t="s">
        <v>2392</v>
      </c>
      <c r="V665" s="39" t="s">
        <v>2392</v>
      </c>
      <c r="W665" s="39">
        <v>1</v>
      </c>
      <c r="X665" s="39">
        <v>2</v>
      </c>
      <c r="Y665" s="39">
        <v>4</v>
      </c>
    </row>
    <row r="666" spans="1:25" x14ac:dyDescent="0.2">
      <c r="A666" s="39" t="s">
        <v>3191</v>
      </c>
      <c r="B666" s="52" t="s">
        <v>1759</v>
      </c>
      <c r="C666" s="52" t="s">
        <v>612</v>
      </c>
      <c r="D666" s="52">
        <v>1</v>
      </c>
      <c r="E666" s="39" t="s">
        <v>828</v>
      </c>
      <c r="F666" s="39" t="s">
        <v>788</v>
      </c>
      <c r="G666" s="90" t="s">
        <v>765</v>
      </c>
      <c r="H666" s="90" t="s">
        <v>774</v>
      </c>
      <c r="I666" s="90" t="s">
        <v>767</v>
      </c>
      <c r="J666" s="39" t="s">
        <v>789</v>
      </c>
      <c r="K666" s="90">
        <v>1</v>
      </c>
      <c r="L666" s="90" t="s">
        <v>792</v>
      </c>
      <c r="M666" s="90" t="s">
        <v>765</v>
      </c>
      <c r="N666" s="90">
        <v>16</v>
      </c>
      <c r="O666" s="52" t="s">
        <v>3192</v>
      </c>
      <c r="P666" s="52" t="s">
        <v>3192</v>
      </c>
      <c r="Q666" s="39">
        <v>1</v>
      </c>
      <c r="R666" s="39" t="s">
        <v>792</v>
      </c>
      <c r="S666" s="39" t="s">
        <v>765</v>
      </c>
      <c r="T666" s="39">
        <v>16</v>
      </c>
      <c r="U666" s="39" t="s">
        <v>2480</v>
      </c>
      <c r="V666" s="39" t="s">
        <v>2480</v>
      </c>
      <c r="W666" s="39">
        <v>1</v>
      </c>
      <c r="X666" s="39">
        <v>3</v>
      </c>
      <c r="Y666" s="39">
        <v>4</v>
      </c>
    </row>
    <row r="667" spans="1:25" x14ac:dyDescent="0.2">
      <c r="A667" s="39" t="s">
        <v>3193</v>
      </c>
      <c r="B667" s="52" t="s">
        <v>1760</v>
      </c>
      <c r="C667" s="52" t="s">
        <v>612</v>
      </c>
      <c r="D667" s="52">
        <v>1</v>
      </c>
      <c r="E667" s="39" t="s">
        <v>828</v>
      </c>
      <c r="F667" s="39" t="s">
        <v>784</v>
      </c>
      <c r="G667" s="90" t="s">
        <v>765</v>
      </c>
      <c r="H667" s="90" t="s">
        <v>785</v>
      </c>
      <c r="I667" s="90" t="s">
        <v>766</v>
      </c>
      <c r="J667" s="39" t="s">
        <v>786</v>
      </c>
      <c r="K667" s="90">
        <v>1</v>
      </c>
      <c r="L667" s="90" t="s">
        <v>792</v>
      </c>
      <c r="M667" s="90" t="s">
        <v>767</v>
      </c>
      <c r="N667" s="90">
        <v>16</v>
      </c>
      <c r="O667" s="52" t="s">
        <v>3181</v>
      </c>
      <c r="P667" s="52" t="s">
        <v>3181</v>
      </c>
      <c r="Q667" s="39">
        <v>1</v>
      </c>
      <c r="R667" s="39" t="s">
        <v>792</v>
      </c>
      <c r="S667" s="39" t="s">
        <v>767</v>
      </c>
      <c r="T667" s="39">
        <v>16</v>
      </c>
      <c r="U667" s="39" t="s">
        <v>2402</v>
      </c>
      <c r="V667" s="39" t="s">
        <v>2402</v>
      </c>
      <c r="W667" s="39">
        <v>1</v>
      </c>
      <c r="X667" s="39">
        <v>7</v>
      </c>
      <c r="Y667" s="39">
        <v>2</v>
      </c>
    </row>
    <row r="668" spans="1:25" x14ac:dyDescent="0.2">
      <c r="A668" s="39" t="s">
        <v>3194</v>
      </c>
      <c r="B668" s="52" t="s">
        <v>1761</v>
      </c>
      <c r="C668" s="52" t="s">
        <v>612</v>
      </c>
      <c r="D668" s="52">
        <v>1</v>
      </c>
      <c r="E668" s="39" t="s">
        <v>828</v>
      </c>
      <c r="F668" s="39" t="s">
        <v>1762</v>
      </c>
      <c r="G668" s="90" t="s">
        <v>766</v>
      </c>
      <c r="H668" s="90" t="s">
        <v>774</v>
      </c>
      <c r="I668" s="90" t="s">
        <v>814</v>
      </c>
      <c r="J668" s="39" t="s">
        <v>1763</v>
      </c>
      <c r="K668" s="90">
        <v>1</v>
      </c>
      <c r="L668" s="90">
        <v>2</v>
      </c>
      <c r="M668" s="90">
        <v>4</v>
      </c>
      <c r="N668" s="90">
        <v>3</v>
      </c>
      <c r="O668" s="52" t="s">
        <v>2507</v>
      </c>
      <c r="P668" s="52" t="s">
        <v>2507</v>
      </c>
      <c r="Q668" s="39">
        <v>1</v>
      </c>
      <c r="R668" s="39">
        <v>2</v>
      </c>
      <c r="S668" s="39">
        <v>4</v>
      </c>
      <c r="T668" s="39">
        <v>3</v>
      </c>
      <c r="U668" s="39" t="s">
        <v>2508</v>
      </c>
      <c r="V668" s="39" t="s">
        <v>2508</v>
      </c>
      <c r="W668" s="39">
        <v>2</v>
      </c>
      <c r="X668" s="39">
        <v>3</v>
      </c>
      <c r="Y668" s="39">
        <v>5</v>
      </c>
    </row>
    <row r="669" spans="1:25" x14ac:dyDescent="0.2">
      <c r="A669" s="39" t="s">
        <v>3195</v>
      </c>
      <c r="B669" s="52" t="s">
        <v>1764</v>
      </c>
      <c r="C669" s="52" t="s">
        <v>612</v>
      </c>
      <c r="D669" s="52">
        <v>1</v>
      </c>
      <c r="E669" s="39" t="s">
        <v>828</v>
      </c>
      <c r="F669" s="39" t="s">
        <v>781</v>
      </c>
      <c r="G669" s="90" t="s">
        <v>766</v>
      </c>
      <c r="H669" s="90" t="s">
        <v>774</v>
      </c>
      <c r="I669" s="90" t="s">
        <v>814</v>
      </c>
      <c r="J669" s="39" t="s">
        <v>782</v>
      </c>
      <c r="K669" s="90">
        <v>1</v>
      </c>
      <c r="L669" s="90">
        <v>2</v>
      </c>
      <c r="M669" s="90">
        <v>4</v>
      </c>
      <c r="N669" s="90">
        <v>10</v>
      </c>
      <c r="O669" s="52" t="s">
        <v>3174</v>
      </c>
      <c r="P669" s="52" t="s">
        <v>3174</v>
      </c>
      <c r="Q669" s="39">
        <v>1</v>
      </c>
      <c r="R669" s="39">
        <v>2</v>
      </c>
      <c r="S669" s="39">
        <v>4</v>
      </c>
      <c r="T669" s="39">
        <v>10</v>
      </c>
      <c r="U669" s="39" t="s">
        <v>2508</v>
      </c>
      <c r="V669" s="39" t="s">
        <v>2508</v>
      </c>
      <c r="W669" s="39">
        <v>2</v>
      </c>
      <c r="X669" s="39">
        <v>3</v>
      </c>
      <c r="Y669" s="39">
        <v>5</v>
      </c>
    </row>
    <row r="670" spans="1:25" x14ac:dyDescent="0.2">
      <c r="A670" s="39" t="s">
        <v>3196</v>
      </c>
      <c r="B670" s="52" t="s">
        <v>1765</v>
      </c>
      <c r="C670" s="52" t="s">
        <v>612</v>
      </c>
      <c r="D670" s="52">
        <v>1</v>
      </c>
      <c r="E670" s="39" t="s">
        <v>828</v>
      </c>
      <c r="F670" s="39" t="s">
        <v>1766</v>
      </c>
      <c r="G670" s="90" t="s">
        <v>766</v>
      </c>
      <c r="H670" s="90" t="s">
        <v>767</v>
      </c>
      <c r="I670" s="90" t="s">
        <v>765</v>
      </c>
      <c r="J670" s="39" t="s">
        <v>1767</v>
      </c>
      <c r="K670" s="90">
        <v>1</v>
      </c>
      <c r="L670" s="90">
        <v>3</v>
      </c>
      <c r="M670" s="90">
        <v>1</v>
      </c>
      <c r="N670" s="90">
        <v>10</v>
      </c>
      <c r="O670" s="52" t="s">
        <v>3197</v>
      </c>
      <c r="P670" s="52" t="s">
        <v>3197</v>
      </c>
      <c r="Q670" s="39">
        <v>1</v>
      </c>
      <c r="R670" s="39">
        <v>3</v>
      </c>
      <c r="S670" s="39">
        <v>1</v>
      </c>
      <c r="T670" s="39">
        <v>10</v>
      </c>
      <c r="U670" s="39" t="s">
        <v>2511</v>
      </c>
      <c r="V670" s="39" t="s">
        <v>2511</v>
      </c>
      <c r="W670" s="39">
        <v>2</v>
      </c>
      <c r="X670" s="39">
        <v>4</v>
      </c>
      <c r="Y670" s="39">
        <v>1</v>
      </c>
    </row>
    <row r="671" spans="1:25" x14ac:dyDescent="0.2">
      <c r="A671" s="39" t="s">
        <v>3198</v>
      </c>
      <c r="B671" s="52" t="s">
        <v>1768</v>
      </c>
      <c r="C671" s="52" t="s">
        <v>612</v>
      </c>
      <c r="D671" s="52">
        <v>1</v>
      </c>
      <c r="E671" s="39" t="s">
        <v>828</v>
      </c>
      <c r="F671" s="39" t="s">
        <v>791</v>
      </c>
      <c r="G671" s="90" t="s">
        <v>766</v>
      </c>
      <c r="H671" s="90" t="s">
        <v>792</v>
      </c>
      <c r="I671" s="90" t="s">
        <v>793</v>
      </c>
      <c r="J671" s="39" t="s">
        <v>794</v>
      </c>
      <c r="K671" s="90">
        <v>1</v>
      </c>
      <c r="L671" s="90" t="s">
        <v>792</v>
      </c>
      <c r="M671" s="90" t="s">
        <v>765</v>
      </c>
      <c r="N671" s="90" t="s">
        <v>2527</v>
      </c>
      <c r="O671" s="52" t="s">
        <v>2522</v>
      </c>
      <c r="P671" s="52" t="s">
        <v>2522</v>
      </c>
      <c r="Q671" s="39">
        <v>1</v>
      </c>
      <c r="R671" s="39" t="s">
        <v>792</v>
      </c>
      <c r="S671" s="39" t="s">
        <v>765</v>
      </c>
      <c r="T671" s="39" t="s">
        <v>2527</v>
      </c>
      <c r="U671" s="39" t="s">
        <v>2406</v>
      </c>
      <c r="V671" s="39" t="s">
        <v>2406</v>
      </c>
      <c r="W671" s="39" t="s">
        <v>766</v>
      </c>
      <c r="X671" s="39" t="s">
        <v>792</v>
      </c>
      <c r="Y671" s="39" t="s">
        <v>793</v>
      </c>
    </row>
    <row r="672" spans="1:25" x14ac:dyDescent="0.2">
      <c r="A672" s="39" t="s">
        <v>3199</v>
      </c>
      <c r="B672" s="52" t="s">
        <v>1769</v>
      </c>
      <c r="C672" s="52" t="s">
        <v>612</v>
      </c>
      <c r="D672" s="52">
        <v>1</v>
      </c>
      <c r="E672" s="39" t="s">
        <v>828</v>
      </c>
      <c r="F672" s="39" t="s">
        <v>1770</v>
      </c>
      <c r="G672" s="90" t="s">
        <v>766</v>
      </c>
      <c r="H672" s="90" t="s">
        <v>785</v>
      </c>
      <c r="I672" s="90" t="s">
        <v>765</v>
      </c>
      <c r="J672" s="39" t="s">
        <v>979</v>
      </c>
      <c r="K672" s="90">
        <v>1</v>
      </c>
      <c r="L672" s="90" t="s">
        <v>792</v>
      </c>
      <c r="M672" s="90" t="s">
        <v>766</v>
      </c>
      <c r="N672" s="90">
        <v>10</v>
      </c>
      <c r="O672" s="52" t="s">
        <v>2504</v>
      </c>
      <c r="P672" s="52" t="s">
        <v>2504</v>
      </c>
      <c r="Q672" s="39">
        <v>1</v>
      </c>
      <c r="R672" s="39" t="s">
        <v>792</v>
      </c>
      <c r="S672" s="39" t="s">
        <v>766</v>
      </c>
      <c r="T672" s="39">
        <v>10</v>
      </c>
      <c r="U672" s="39" t="s">
        <v>2575</v>
      </c>
      <c r="V672" s="39" t="s">
        <v>2575</v>
      </c>
      <c r="W672" s="39">
        <v>2</v>
      </c>
      <c r="X672" s="39">
        <v>7</v>
      </c>
      <c r="Y672" s="39">
        <v>1</v>
      </c>
    </row>
    <row r="673" spans="1:25" x14ac:dyDescent="0.2">
      <c r="A673" s="39" t="s">
        <v>3200</v>
      </c>
      <c r="B673" s="52" t="s">
        <v>1771</v>
      </c>
      <c r="C673" s="52" t="s">
        <v>612</v>
      </c>
      <c r="D673" s="52">
        <v>1</v>
      </c>
      <c r="E673" s="39" t="s">
        <v>828</v>
      </c>
      <c r="F673" s="39" t="s">
        <v>1741</v>
      </c>
      <c r="G673" s="90" t="s">
        <v>774</v>
      </c>
      <c r="H673" s="90" t="s">
        <v>765</v>
      </c>
      <c r="I673" s="90" t="s">
        <v>766</v>
      </c>
      <c r="J673" s="39" t="s">
        <v>1772</v>
      </c>
      <c r="K673" s="90">
        <v>1</v>
      </c>
      <c r="L673" s="90" t="s">
        <v>792</v>
      </c>
      <c r="M673" s="90" t="s">
        <v>766</v>
      </c>
      <c r="N673" s="90">
        <v>8</v>
      </c>
      <c r="O673" s="52" t="s">
        <v>3201</v>
      </c>
      <c r="P673" s="52" t="s">
        <v>3201</v>
      </c>
      <c r="Q673" s="39">
        <v>1</v>
      </c>
      <c r="R673" s="39" t="s">
        <v>792</v>
      </c>
      <c r="S673" s="39" t="s">
        <v>766</v>
      </c>
      <c r="T673" s="39">
        <v>8</v>
      </c>
      <c r="U673" s="39" t="s">
        <v>3177</v>
      </c>
      <c r="V673" s="39" t="s">
        <v>3177</v>
      </c>
      <c r="W673" s="39">
        <v>3</v>
      </c>
      <c r="X673" s="39">
        <v>1</v>
      </c>
      <c r="Y673" s="39">
        <v>2</v>
      </c>
    </row>
    <row r="674" spans="1:25" x14ac:dyDescent="0.2">
      <c r="A674" s="39" t="s">
        <v>3202</v>
      </c>
      <c r="B674" s="52" t="s">
        <v>1773</v>
      </c>
      <c r="C674" s="52" t="s">
        <v>613</v>
      </c>
      <c r="D674" s="52">
        <v>1</v>
      </c>
      <c r="E674" s="39" t="s">
        <v>828</v>
      </c>
      <c r="F674" s="39" t="s">
        <v>764</v>
      </c>
      <c r="G674" s="90" t="s">
        <v>765</v>
      </c>
      <c r="H674" s="90" t="s">
        <v>766</v>
      </c>
      <c r="I674" s="90" t="s">
        <v>767</v>
      </c>
      <c r="J674" s="39" t="s">
        <v>768</v>
      </c>
      <c r="K674" s="90">
        <v>1</v>
      </c>
      <c r="L674" s="90">
        <v>5</v>
      </c>
      <c r="M674" s="90">
        <v>0</v>
      </c>
      <c r="N674" s="90">
        <v>5</v>
      </c>
      <c r="O674" s="52" t="s">
        <v>2454</v>
      </c>
      <c r="P674" s="52" t="s">
        <v>2454</v>
      </c>
      <c r="Q674" s="39">
        <v>1</v>
      </c>
      <c r="R674" s="39">
        <v>5</v>
      </c>
      <c r="S674" s="39">
        <v>0</v>
      </c>
      <c r="T674" s="39">
        <v>5</v>
      </c>
      <c r="U674" s="39" t="s">
        <v>2392</v>
      </c>
      <c r="V674" s="39" t="s">
        <v>2392</v>
      </c>
      <c r="W674" s="39">
        <v>1</v>
      </c>
      <c r="X674" s="39">
        <v>2</v>
      </c>
      <c r="Y674" s="39">
        <v>4</v>
      </c>
    </row>
    <row r="675" spans="1:25" x14ac:dyDescent="0.2">
      <c r="A675" s="39" t="s">
        <v>3203</v>
      </c>
      <c r="B675" s="52" t="s">
        <v>1774</v>
      </c>
      <c r="C675" s="52" t="s">
        <v>613</v>
      </c>
      <c r="D675" s="52">
        <v>1</v>
      </c>
      <c r="E675" s="39" t="s">
        <v>828</v>
      </c>
      <c r="F675" s="39" t="s">
        <v>770</v>
      </c>
      <c r="G675" s="90" t="s">
        <v>765</v>
      </c>
      <c r="H675" s="90" t="s">
        <v>766</v>
      </c>
      <c r="I675" s="90" t="s">
        <v>767</v>
      </c>
      <c r="J675" s="39" t="s">
        <v>771</v>
      </c>
      <c r="K675" s="90">
        <v>1</v>
      </c>
      <c r="L675" s="90">
        <v>6</v>
      </c>
      <c r="M675" s="90">
        <v>0</v>
      </c>
      <c r="N675" s="90">
        <v>10</v>
      </c>
      <c r="O675" s="52" t="s">
        <v>2456</v>
      </c>
      <c r="P675" s="52" t="s">
        <v>2456</v>
      </c>
      <c r="Q675" s="39">
        <v>1</v>
      </c>
      <c r="R675" s="39">
        <v>6</v>
      </c>
      <c r="S675" s="39">
        <v>0</v>
      </c>
      <c r="T675" s="39">
        <v>10</v>
      </c>
      <c r="U675" s="39" t="s">
        <v>2392</v>
      </c>
      <c r="V675" s="39" t="s">
        <v>2392</v>
      </c>
      <c r="W675" s="39">
        <v>1</v>
      </c>
      <c r="X675" s="39">
        <v>2</v>
      </c>
      <c r="Y675" s="39">
        <v>4</v>
      </c>
    </row>
    <row r="676" spans="1:25" x14ac:dyDescent="0.2">
      <c r="A676" s="39" t="s">
        <v>3204</v>
      </c>
      <c r="B676" s="52" t="s">
        <v>1775</v>
      </c>
      <c r="C676" s="52" t="s">
        <v>613</v>
      </c>
      <c r="D676" s="52">
        <v>1</v>
      </c>
      <c r="E676" s="39" t="s">
        <v>828</v>
      </c>
      <c r="F676" s="39" t="s">
        <v>788</v>
      </c>
      <c r="G676" s="90" t="s">
        <v>765</v>
      </c>
      <c r="H676" s="90" t="s">
        <v>774</v>
      </c>
      <c r="I676" s="90" t="s">
        <v>767</v>
      </c>
      <c r="J676" s="39" t="s">
        <v>789</v>
      </c>
      <c r="K676" s="90">
        <v>1</v>
      </c>
      <c r="L676" s="90" t="s">
        <v>767</v>
      </c>
      <c r="M676" s="90" t="s">
        <v>774</v>
      </c>
      <c r="N676" s="90">
        <v>16</v>
      </c>
      <c r="O676" s="52" t="s">
        <v>3205</v>
      </c>
      <c r="P676" s="52" t="s">
        <v>3205</v>
      </c>
      <c r="Q676" s="39">
        <v>1</v>
      </c>
      <c r="R676" s="39" t="s">
        <v>767</v>
      </c>
      <c r="S676" s="39" t="s">
        <v>774</v>
      </c>
      <c r="T676" s="39">
        <v>16</v>
      </c>
      <c r="U676" s="39" t="s">
        <v>2480</v>
      </c>
      <c r="V676" s="39" t="s">
        <v>2480</v>
      </c>
      <c r="W676" s="39">
        <v>1</v>
      </c>
      <c r="X676" s="39">
        <v>3</v>
      </c>
      <c r="Y676" s="39">
        <v>4</v>
      </c>
    </row>
    <row r="677" spans="1:25" x14ac:dyDescent="0.2">
      <c r="A677" s="39" t="s">
        <v>3206</v>
      </c>
      <c r="B677" s="52" t="s">
        <v>1776</v>
      </c>
      <c r="C677" s="52" t="s">
        <v>613</v>
      </c>
      <c r="D677" s="52">
        <v>1</v>
      </c>
      <c r="E677" s="39" t="s">
        <v>828</v>
      </c>
      <c r="F677" s="39" t="s">
        <v>784</v>
      </c>
      <c r="G677" s="90" t="s">
        <v>765</v>
      </c>
      <c r="H677" s="90" t="s">
        <v>785</v>
      </c>
      <c r="I677" s="90" t="s">
        <v>766</v>
      </c>
      <c r="J677" s="39" t="s">
        <v>786</v>
      </c>
      <c r="K677" s="90">
        <v>1</v>
      </c>
      <c r="L677" s="90" t="s">
        <v>792</v>
      </c>
      <c r="M677" s="90" t="s">
        <v>767</v>
      </c>
      <c r="N677" s="90">
        <v>16</v>
      </c>
      <c r="O677" s="52" t="s">
        <v>3181</v>
      </c>
      <c r="P677" s="52" t="s">
        <v>3181</v>
      </c>
      <c r="Q677" s="39">
        <v>1</v>
      </c>
      <c r="R677" s="39" t="s">
        <v>792</v>
      </c>
      <c r="S677" s="39" t="s">
        <v>767</v>
      </c>
      <c r="T677" s="39">
        <v>16</v>
      </c>
      <c r="U677" s="39" t="s">
        <v>2402</v>
      </c>
      <c r="V677" s="39" t="s">
        <v>2402</v>
      </c>
      <c r="W677" s="39">
        <v>1</v>
      </c>
      <c r="X677" s="39">
        <v>7</v>
      </c>
      <c r="Y677" s="39">
        <v>2</v>
      </c>
    </row>
    <row r="678" spans="1:25" x14ac:dyDescent="0.2">
      <c r="A678" s="39" t="s">
        <v>3207</v>
      </c>
      <c r="B678" s="52" t="s">
        <v>1777</v>
      </c>
      <c r="C678" s="52" t="s">
        <v>613</v>
      </c>
      <c r="D678" s="52">
        <v>1</v>
      </c>
      <c r="E678" s="39" t="s">
        <v>828</v>
      </c>
      <c r="F678" s="39" t="s">
        <v>1778</v>
      </c>
      <c r="G678" s="90" t="s">
        <v>765</v>
      </c>
      <c r="H678" s="90" t="s">
        <v>793</v>
      </c>
      <c r="I678" s="90" t="s">
        <v>767</v>
      </c>
      <c r="J678" s="39" t="s">
        <v>1779</v>
      </c>
      <c r="K678" s="90">
        <v>1</v>
      </c>
      <c r="L678" s="90" t="s">
        <v>767</v>
      </c>
      <c r="M678" s="90" t="s">
        <v>774</v>
      </c>
      <c r="N678" s="90">
        <v>10</v>
      </c>
      <c r="O678" s="52" t="s">
        <v>2548</v>
      </c>
      <c r="P678" s="52" t="s">
        <v>2548</v>
      </c>
      <c r="Q678" s="39">
        <v>1</v>
      </c>
      <c r="R678" s="39" t="s">
        <v>767</v>
      </c>
      <c r="S678" s="39" t="s">
        <v>774</v>
      </c>
      <c r="T678" s="39">
        <v>10</v>
      </c>
      <c r="U678" s="39" t="s">
        <v>2422</v>
      </c>
      <c r="V678" s="39" t="s">
        <v>2422</v>
      </c>
      <c r="W678" s="39">
        <v>1</v>
      </c>
      <c r="X678" s="39">
        <v>8</v>
      </c>
      <c r="Y678" s="39">
        <v>4</v>
      </c>
    </row>
    <row r="679" spans="1:25" x14ac:dyDescent="0.2">
      <c r="A679" s="39" t="s">
        <v>3208</v>
      </c>
      <c r="B679" s="52" t="s">
        <v>1780</v>
      </c>
      <c r="C679" s="52" t="s">
        <v>613</v>
      </c>
      <c r="D679" s="52">
        <v>1</v>
      </c>
      <c r="E679" s="39" t="s">
        <v>828</v>
      </c>
      <c r="F679" s="39" t="s">
        <v>1781</v>
      </c>
      <c r="G679" s="90" t="s">
        <v>765</v>
      </c>
      <c r="H679" s="90" t="s">
        <v>793</v>
      </c>
      <c r="I679" s="90" t="s">
        <v>767</v>
      </c>
      <c r="J679" s="39" t="s">
        <v>894</v>
      </c>
      <c r="K679" s="90">
        <v>1</v>
      </c>
      <c r="L679" s="90">
        <v>4</v>
      </c>
      <c r="M679" s="90">
        <v>3</v>
      </c>
      <c r="N679" s="90">
        <v>10</v>
      </c>
      <c r="O679" s="52" t="s">
        <v>2548</v>
      </c>
      <c r="P679" s="52" t="s">
        <v>2548</v>
      </c>
      <c r="Q679" s="39">
        <v>1</v>
      </c>
      <c r="R679" s="39">
        <v>4</v>
      </c>
      <c r="S679" s="39">
        <v>3</v>
      </c>
      <c r="T679" s="39">
        <v>10</v>
      </c>
      <c r="U679" s="39" t="s">
        <v>2422</v>
      </c>
      <c r="V679" s="39" t="s">
        <v>2422</v>
      </c>
      <c r="W679" s="39">
        <v>1</v>
      </c>
      <c r="X679" s="39">
        <v>8</v>
      </c>
      <c r="Y679" s="39">
        <v>4</v>
      </c>
    </row>
    <row r="680" spans="1:25" x14ac:dyDescent="0.2">
      <c r="A680" s="39" t="s">
        <v>3209</v>
      </c>
      <c r="B680" s="52" t="s">
        <v>1782</v>
      </c>
      <c r="C680" s="52" t="s">
        <v>613</v>
      </c>
      <c r="D680" s="52">
        <v>1</v>
      </c>
      <c r="E680" s="39" t="s">
        <v>828</v>
      </c>
      <c r="F680" s="39" t="s">
        <v>781</v>
      </c>
      <c r="G680" s="90" t="s">
        <v>765</v>
      </c>
      <c r="H680" s="90" t="s">
        <v>793</v>
      </c>
      <c r="I680" s="90" t="s">
        <v>767</v>
      </c>
      <c r="J680" s="39" t="s">
        <v>782</v>
      </c>
      <c r="K680" s="90">
        <v>1</v>
      </c>
      <c r="L680" s="90" t="s">
        <v>767</v>
      </c>
      <c r="M680" s="90" t="s">
        <v>774</v>
      </c>
      <c r="N680" s="90" t="s">
        <v>2527</v>
      </c>
      <c r="O680" s="52" t="s">
        <v>2548</v>
      </c>
      <c r="P680" s="52" t="s">
        <v>2548</v>
      </c>
      <c r="Q680" s="39">
        <v>1</v>
      </c>
      <c r="R680" s="39" t="s">
        <v>767</v>
      </c>
      <c r="S680" s="39" t="s">
        <v>774</v>
      </c>
      <c r="T680" s="39" t="s">
        <v>2527</v>
      </c>
      <c r="U680" s="39" t="s">
        <v>2422</v>
      </c>
      <c r="V680" s="39" t="s">
        <v>2422</v>
      </c>
      <c r="W680" s="39">
        <v>1</v>
      </c>
      <c r="X680" s="39">
        <v>8</v>
      </c>
      <c r="Y680" s="39">
        <v>4</v>
      </c>
    </row>
    <row r="681" spans="1:25" x14ac:dyDescent="0.2">
      <c r="A681" s="39" t="s">
        <v>3210</v>
      </c>
      <c r="B681" s="52" t="s">
        <v>1783</v>
      </c>
      <c r="C681" s="52" t="s">
        <v>613</v>
      </c>
      <c r="D681" s="52">
        <v>1</v>
      </c>
      <c r="E681" s="39" t="s">
        <v>828</v>
      </c>
      <c r="F681" s="39" t="s">
        <v>791</v>
      </c>
      <c r="G681" s="90" t="s">
        <v>766</v>
      </c>
      <c r="H681" s="90" t="s">
        <v>792</v>
      </c>
      <c r="I681" s="90" t="s">
        <v>793</v>
      </c>
      <c r="J681" s="39" t="s">
        <v>794</v>
      </c>
      <c r="K681" s="90">
        <v>1</v>
      </c>
      <c r="L681" s="90" t="s">
        <v>792</v>
      </c>
      <c r="M681" s="90" t="s">
        <v>765</v>
      </c>
      <c r="N681" s="90" t="s">
        <v>2527</v>
      </c>
      <c r="O681" s="52" t="s">
        <v>2522</v>
      </c>
      <c r="P681" s="52" t="s">
        <v>2522</v>
      </c>
      <c r="Q681" s="39">
        <v>1</v>
      </c>
      <c r="R681" s="39" t="s">
        <v>792</v>
      </c>
      <c r="S681" s="39" t="s">
        <v>765</v>
      </c>
      <c r="T681" s="39" t="s">
        <v>2527</v>
      </c>
      <c r="U681" s="39" t="s">
        <v>2406</v>
      </c>
      <c r="V681" s="39" t="s">
        <v>2406</v>
      </c>
      <c r="W681" s="39" t="s">
        <v>766</v>
      </c>
      <c r="X681" s="39" t="s">
        <v>792</v>
      </c>
      <c r="Y681" s="39" t="s">
        <v>793</v>
      </c>
    </row>
    <row r="682" spans="1:25" x14ac:dyDescent="0.2">
      <c r="A682" s="39" t="s">
        <v>3211</v>
      </c>
      <c r="B682" s="52" t="s">
        <v>1784</v>
      </c>
      <c r="C682" s="52" t="s">
        <v>614</v>
      </c>
      <c r="D682" s="52">
        <v>2</v>
      </c>
      <c r="E682" s="39" t="s">
        <v>763</v>
      </c>
      <c r="F682" s="39" t="s">
        <v>764</v>
      </c>
      <c r="G682" s="90" t="s">
        <v>765</v>
      </c>
      <c r="H682" s="90" t="s">
        <v>766</v>
      </c>
      <c r="I682" s="90" t="s">
        <v>767</v>
      </c>
      <c r="J682" s="39" t="s">
        <v>768</v>
      </c>
      <c r="K682" s="90">
        <v>2</v>
      </c>
      <c r="L682" s="90" t="s">
        <v>765</v>
      </c>
      <c r="M682" s="90" t="s">
        <v>785</v>
      </c>
      <c r="N682" s="90">
        <v>5</v>
      </c>
      <c r="O682" s="52" t="s">
        <v>2391</v>
      </c>
      <c r="P682" s="52" t="s">
        <v>2391</v>
      </c>
      <c r="Q682" s="39">
        <v>2</v>
      </c>
      <c r="R682" s="39" t="s">
        <v>765</v>
      </c>
      <c r="S682" s="39" t="s">
        <v>785</v>
      </c>
      <c r="T682" s="39">
        <v>5</v>
      </c>
      <c r="U682" s="39" t="s">
        <v>2392</v>
      </c>
      <c r="V682" s="39" t="s">
        <v>2392</v>
      </c>
      <c r="W682" s="39">
        <v>1</v>
      </c>
      <c r="X682" s="39">
        <v>2</v>
      </c>
      <c r="Y682" s="39">
        <v>4</v>
      </c>
    </row>
    <row r="683" spans="1:25" x14ac:dyDescent="0.2">
      <c r="A683" s="39" t="s">
        <v>3212</v>
      </c>
      <c r="B683" s="52" t="s">
        <v>1785</v>
      </c>
      <c r="C683" s="52" t="s">
        <v>614</v>
      </c>
      <c r="D683" s="52">
        <v>2</v>
      </c>
      <c r="E683" s="39" t="s">
        <v>763</v>
      </c>
      <c r="F683" s="39" t="s">
        <v>770</v>
      </c>
      <c r="G683" s="90" t="s">
        <v>765</v>
      </c>
      <c r="H683" s="90" t="s">
        <v>766</v>
      </c>
      <c r="I683" s="90" t="s">
        <v>767</v>
      </c>
      <c r="J683" s="39" t="s">
        <v>771</v>
      </c>
      <c r="K683" s="90">
        <v>2</v>
      </c>
      <c r="L683" s="90" t="s">
        <v>765</v>
      </c>
      <c r="M683" s="90" t="s">
        <v>785</v>
      </c>
      <c r="N683" s="90">
        <v>10</v>
      </c>
      <c r="O683" s="52" t="s">
        <v>2394</v>
      </c>
      <c r="P683" s="52" t="s">
        <v>2394</v>
      </c>
      <c r="Q683" s="39">
        <v>2</v>
      </c>
      <c r="R683" s="39" t="s">
        <v>765</v>
      </c>
      <c r="S683" s="39" t="s">
        <v>785</v>
      </c>
      <c r="T683" s="39">
        <v>10</v>
      </c>
      <c r="U683" s="39" t="s">
        <v>2392</v>
      </c>
      <c r="V683" s="39" t="s">
        <v>2392</v>
      </c>
      <c r="W683" s="39">
        <v>1</v>
      </c>
      <c r="X683" s="39">
        <v>2</v>
      </c>
      <c r="Y683" s="39">
        <v>4</v>
      </c>
    </row>
    <row r="684" spans="1:25" x14ac:dyDescent="0.2">
      <c r="A684" s="39" t="s">
        <v>3213</v>
      </c>
      <c r="B684" s="52" t="s">
        <v>1786</v>
      </c>
      <c r="C684" s="52" t="s">
        <v>614</v>
      </c>
      <c r="D684" s="52">
        <v>2</v>
      </c>
      <c r="E684" s="39" t="s">
        <v>763</v>
      </c>
      <c r="F684" s="39" t="s">
        <v>788</v>
      </c>
      <c r="G684" s="90" t="s">
        <v>765</v>
      </c>
      <c r="H684" s="90" t="s">
        <v>774</v>
      </c>
      <c r="I684" s="90" t="s">
        <v>767</v>
      </c>
      <c r="J684" s="39" t="s">
        <v>789</v>
      </c>
      <c r="K684" s="90">
        <v>2</v>
      </c>
      <c r="L684" s="90" t="s">
        <v>765</v>
      </c>
      <c r="M684" s="90" t="s">
        <v>785</v>
      </c>
      <c r="N684" s="90">
        <v>16</v>
      </c>
      <c r="O684" s="52" t="s">
        <v>2704</v>
      </c>
      <c r="P684" s="52" t="s">
        <v>2704</v>
      </c>
      <c r="Q684" s="39">
        <v>2</v>
      </c>
      <c r="R684" s="39" t="s">
        <v>765</v>
      </c>
      <c r="S684" s="39" t="s">
        <v>785</v>
      </c>
      <c r="T684" s="39">
        <v>16</v>
      </c>
      <c r="U684" s="39" t="s">
        <v>2480</v>
      </c>
      <c r="V684" s="39" t="s">
        <v>2480</v>
      </c>
      <c r="W684" s="39">
        <v>1</v>
      </c>
      <c r="X684" s="39">
        <v>3</v>
      </c>
      <c r="Y684" s="39">
        <v>4</v>
      </c>
    </row>
    <row r="685" spans="1:25" x14ac:dyDescent="0.2">
      <c r="A685" s="39" t="s">
        <v>3214</v>
      </c>
      <c r="B685" s="52" t="s">
        <v>1787</v>
      </c>
      <c r="C685" s="52" t="s">
        <v>614</v>
      </c>
      <c r="D685" s="52">
        <v>2</v>
      </c>
      <c r="E685" s="39" t="s">
        <v>763</v>
      </c>
      <c r="F685" s="39" t="s">
        <v>1788</v>
      </c>
      <c r="G685" s="90" t="s">
        <v>765</v>
      </c>
      <c r="H685" s="90" t="s">
        <v>814</v>
      </c>
      <c r="I685" s="90" t="s">
        <v>766</v>
      </c>
      <c r="J685" s="39" t="s">
        <v>1789</v>
      </c>
      <c r="K685" s="90">
        <v>2</v>
      </c>
      <c r="L685" s="90" t="s">
        <v>765</v>
      </c>
      <c r="M685" s="90" t="s">
        <v>765</v>
      </c>
      <c r="N685" s="90">
        <v>16</v>
      </c>
      <c r="O685" s="52" t="s">
        <v>2442</v>
      </c>
      <c r="P685" s="52" t="s">
        <v>2442</v>
      </c>
      <c r="Q685" s="39">
        <v>2</v>
      </c>
      <c r="R685" s="39" t="s">
        <v>765</v>
      </c>
      <c r="S685" s="39" t="s">
        <v>765</v>
      </c>
      <c r="T685" s="39">
        <v>16</v>
      </c>
      <c r="U685" s="39" t="s">
        <v>3215</v>
      </c>
      <c r="V685" s="39" t="s">
        <v>3215</v>
      </c>
      <c r="W685" s="39">
        <v>1</v>
      </c>
      <c r="X685" s="39">
        <v>5</v>
      </c>
      <c r="Y685" s="39">
        <v>2</v>
      </c>
    </row>
    <row r="686" spans="1:25" x14ac:dyDescent="0.2">
      <c r="A686" s="39" t="s">
        <v>3216</v>
      </c>
      <c r="B686" s="52" t="s">
        <v>1790</v>
      </c>
      <c r="C686" s="52" t="s">
        <v>614</v>
      </c>
      <c r="D686" s="52">
        <v>2</v>
      </c>
      <c r="E686" s="39" t="s">
        <v>763</v>
      </c>
      <c r="F686" s="39" t="s">
        <v>1791</v>
      </c>
      <c r="G686" s="90" t="s">
        <v>765</v>
      </c>
      <c r="H686" s="90" t="s">
        <v>814</v>
      </c>
      <c r="I686" s="90" t="s">
        <v>766</v>
      </c>
      <c r="J686" s="39" t="s">
        <v>1792</v>
      </c>
      <c r="K686" s="90">
        <v>2</v>
      </c>
      <c r="L686" s="90" t="s">
        <v>765</v>
      </c>
      <c r="M686" s="90" t="s">
        <v>785</v>
      </c>
      <c r="N686" s="90">
        <v>16</v>
      </c>
      <c r="O686" s="52" t="s">
        <v>2704</v>
      </c>
      <c r="P686" s="52" t="s">
        <v>2704</v>
      </c>
      <c r="Q686" s="39">
        <v>2</v>
      </c>
      <c r="R686" s="39" t="s">
        <v>765</v>
      </c>
      <c r="S686" s="39" t="s">
        <v>785</v>
      </c>
      <c r="T686" s="39">
        <v>16</v>
      </c>
      <c r="U686" s="39" t="s">
        <v>3215</v>
      </c>
      <c r="V686" s="39" t="s">
        <v>3215</v>
      </c>
      <c r="W686" s="39">
        <v>1</v>
      </c>
      <c r="X686" s="39">
        <v>5</v>
      </c>
      <c r="Y686" s="39" t="s">
        <v>766</v>
      </c>
    </row>
    <row r="687" spans="1:25" x14ac:dyDescent="0.2">
      <c r="A687" s="39" t="s">
        <v>3217</v>
      </c>
      <c r="B687" s="52" t="s">
        <v>1793</v>
      </c>
      <c r="C687" s="52" t="s">
        <v>614</v>
      </c>
      <c r="D687" s="52">
        <v>2</v>
      </c>
      <c r="E687" s="39" t="s">
        <v>763</v>
      </c>
      <c r="F687" s="39" t="s">
        <v>1794</v>
      </c>
      <c r="G687" s="90" t="s">
        <v>765</v>
      </c>
      <c r="H687" s="90" t="s">
        <v>814</v>
      </c>
      <c r="I687" s="90" t="s">
        <v>766</v>
      </c>
      <c r="J687" s="39" t="s">
        <v>1795</v>
      </c>
      <c r="K687" s="90">
        <v>2</v>
      </c>
      <c r="L687" s="90" t="s">
        <v>765</v>
      </c>
      <c r="M687" s="90" t="s">
        <v>774</v>
      </c>
      <c r="N687" s="90">
        <v>16</v>
      </c>
      <c r="O687" s="52" t="s">
        <v>2436</v>
      </c>
      <c r="P687" s="52" t="s">
        <v>2436</v>
      </c>
      <c r="Q687" s="39">
        <v>2</v>
      </c>
      <c r="R687" s="39" t="s">
        <v>765</v>
      </c>
      <c r="S687" s="39" t="s">
        <v>774</v>
      </c>
      <c r="T687" s="39">
        <v>16</v>
      </c>
      <c r="U687" s="39" t="s">
        <v>3215</v>
      </c>
      <c r="V687" s="39" t="s">
        <v>3215</v>
      </c>
      <c r="W687" s="39">
        <v>1</v>
      </c>
      <c r="X687" s="39">
        <v>5</v>
      </c>
      <c r="Y687" s="39">
        <v>2</v>
      </c>
    </row>
    <row r="688" spans="1:25" x14ac:dyDescent="0.2">
      <c r="A688" s="39" t="s">
        <v>3218</v>
      </c>
      <c r="B688" s="52" t="s">
        <v>1796</v>
      </c>
      <c r="C688" s="52" t="s">
        <v>614</v>
      </c>
      <c r="D688" s="52">
        <v>2</v>
      </c>
      <c r="E688" s="39" t="s">
        <v>763</v>
      </c>
      <c r="F688" s="39" t="s">
        <v>1797</v>
      </c>
      <c r="G688" s="90" t="s">
        <v>765</v>
      </c>
      <c r="H688" s="90" t="s">
        <v>814</v>
      </c>
      <c r="I688" s="90" t="s">
        <v>766</v>
      </c>
      <c r="J688" s="39" t="s">
        <v>1798</v>
      </c>
      <c r="K688" s="90">
        <v>2</v>
      </c>
      <c r="L688" s="90" t="s">
        <v>765</v>
      </c>
      <c r="M688" s="90" t="s">
        <v>785</v>
      </c>
      <c r="N688" s="90">
        <v>16</v>
      </c>
      <c r="O688" s="52" t="s">
        <v>2704</v>
      </c>
      <c r="P688" s="52" t="s">
        <v>2704</v>
      </c>
      <c r="Q688" s="39">
        <v>2</v>
      </c>
      <c r="R688" s="39" t="s">
        <v>765</v>
      </c>
      <c r="S688" s="39" t="s">
        <v>785</v>
      </c>
      <c r="T688" s="39">
        <v>16</v>
      </c>
      <c r="U688" s="39" t="s">
        <v>3215</v>
      </c>
      <c r="V688" s="39" t="s">
        <v>3215</v>
      </c>
      <c r="W688" s="39">
        <v>1</v>
      </c>
      <c r="X688" s="39">
        <v>5</v>
      </c>
      <c r="Y688" s="39">
        <v>2</v>
      </c>
    </row>
    <row r="689" spans="1:25" x14ac:dyDescent="0.2">
      <c r="A689" s="39" t="s">
        <v>3219</v>
      </c>
      <c r="B689" s="52" t="s">
        <v>1799</v>
      </c>
      <c r="C689" s="52" t="s">
        <v>614</v>
      </c>
      <c r="D689" s="52">
        <v>2</v>
      </c>
      <c r="E689" s="39" t="s">
        <v>763</v>
      </c>
      <c r="F689" s="39" t="s">
        <v>781</v>
      </c>
      <c r="G689" s="90" t="s">
        <v>765</v>
      </c>
      <c r="H689" s="90" t="s">
        <v>814</v>
      </c>
      <c r="I689" s="90" t="s">
        <v>766</v>
      </c>
      <c r="J689" s="39" t="s">
        <v>782</v>
      </c>
      <c r="K689" s="90">
        <v>2</v>
      </c>
      <c r="L689" s="90" t="s">
        <v>765</v>
      </c>
      <c r="M689" s="90" t="s">
        <v>785</v>
      </c>
      <c r="N689" s="90" t="s">
        <v>2527</v>
      </c>
      <c r="O689" s="52" t="s">
        <v>2394</v>
      </c>
      <c r="P689" s="52" t="s">
        <v>2394</v>
      </c>
      <c r="Q689" s="39">
        <v>2</v>
      </c>
      <c r="R689" s="39" t="s">
        <v>765</v>
      </c>
      <c r="S689" s="39" t="s">
        <v>785</v>
      </c>
      <c r="T689" s="39" t="s">
        <v>2527</v>
      </c>
      <c r="U689" s="39" t="s">
        <v>3215</v>
      </c>
      <c r="V689" s="39" t="s">
        <v>3215</v>
      </c>
      <c r="W689" s="39">
        <v>1</v>
      </c>
      <c r="X689" s="39" t="s">
        <v>814</v>
      </c>
      <c r="Y689" s="39" t="s">
        <v>766</v>
      </c>
    </row>
    <row r="690" spans="1:25" x14ac:dyDescent="0.2">
      <c r="A690" s="39" t="s">
        <v>3220</v>
      </c>
      <c r="B690" s="52" t="s">
        <v>1800</v>
      </c>
      <c r="C690" s="52" t="s">
        <v>614</v>
      </c>
      <c r="D690" s="52">
        <v>2</v>
      </c>
      <c r="E690" s="39" t="s">
        <v>763</v>
      </c>
      <c r="F690" s="39" t="s">
        <v>1801</v>
      </c>
      <c r="G690" s="90" t="s">
        <v>765</v>
      </c>
      <c r="H690" s="90" t="s">
        <v>814</v>
      </c>
      <c r="I690" s="90" t="s">
        <v>766</v>
      </c>
      <c r="J690" s="39" t="s">
        <v>1802</v>
      </c>
      <c r="K690" s="90">
        <v>2</v>
      </c>
      <c r="L690" s="90" t="s">
        <v>765</v>
      </c>
      <c r="M690" s="90" t="s">
        <v>785</v>
      </c>
      <c r="N690" s="90">
        <v>16</v>
      </c>
      <c r="O690" s="52" t="s">
        <v>2704</v>
      </c>
      <c r="P690" s="52" t="s">
        <v>2704</v>
      </c>
      <c r="Q690" s="39">
        <v>2</v>
      </c>
      <c r="R690" s="39" t="s">
        <v>765</v>
      </c>
      <c r="S690" s="39" t="s">
        <v>785</v>
      </c>
      <c r="T690" s="39">
        <v>16</v>
      </c>
      <c r="U690" s="39" t="s">
        <v>3215</v>
      </c>
      <c r="V690" s="39" t="s">
        <v>3215</v>
      </c>
      <c r="W690" s="39">
        <v>1</v>
      </c>
      <c r="X690" s="39">
        <v>5</v>
      </c>
      <c r="Y690" s="39">
        <v>2</v>
      </c>
    </row>
    <row r="691" spans="1:25" x14ac:dyDescent="0.2">
      <c r="A691" s="39" t="s">
        <v>3221</v>
      </c>
      <c r="B691" s="52" t="s">
        <v>1803</v>
      </c>
      <c r="C691" s="52" t="s">
        <v>614</v>
      </c>
      <c r="D691" s="52">
        <v>2</v>
      </c>
      <c r="E691" s="39" t="s">
        <v>763</v>
      </c>
      <c r="F691" s="39" t="s">
        <v>784</v>
      </c>
      <c r="G691" s="90" t="s">
        <v>765</v>
      </c>
      <c r="H691" s="90" t="s">
        <v>785</v>
      </c>
      <c r="I691" s="90" t="s">
        <v>766</v>
      </c>
      <c r="J691" s="39" t="s">
        <v>786</v>
      </c>
      <c r="K691" s="90">
        <v>2</v>
      </c>
      <c r="L691" s="90" t="s">
        <v>766</v>
      </c>
      <c r="M691" s="90" t="s">
        <v>765</v>
      </c>
      <c r="N691" s="90">
        <v>16</v>
      </c>
      <c r="O691" s="52" t="s">
        <v>2396</v>
      </c>
      <c r="P691" s="52" t="s">
        <v>2396</v>
      </c>
      <c r="Q691" s="39">
        <v>2</v>
      </c>
      <c r="R691" s="39" t="s">
        <v>766</v>
      </c>
      <c r="S691" s="39" t="s">
        <v>765</v>
      </c>
      <c r="T691" s="39">
        <v>16</v>
      </c>
      <c r="U691" s="39" t="s">
        <v>2402</v>
      </c>
      <c r="V691" s="39" t="s">
        <v>2402</v>
      </c>
      <c r="W691" s="39">
        <v>1</v>
      </c>
      <c r="X691" s="39">
        <v>7</v>
      </c>
      <c r="Y691" s="39">
        <v>2</v>
      </c>
    </row>
    <row r="692" spans="1:25" x14ac:dyDescent="0.2">
      <c r="A692" s="39" t="s">
        <v>3222</v>
      </c>
      <c r="B692" s="52" t="s">
        <v>1804</v>
      </c>
      <c r="C692" s="52" t="s">
        <v>614</v>
      </c>
      <c r="D692" s="52">
        <v>2</v>
      </c>
      <c r="E692" s="39" t="s">
        <v>763</v>
      </c>
      <c r="F692" s="39" t="s">
        <v>1805</v>
      </c>
      <c r="G692" s="90" t="s">
        <v>765</v>
      </c>
      <c r="H692" s="90" t="s">
        <v>785</v>
      </c>
      <c r="I692" s="90" t="s">
        <v>766</v>
      </c>
      <c r="J692" s="39" t="s">
        <v>1806</v>
      </c>
      <c r="K692" s="90">
        <v>2</v>
      </c>
      <c r="L692" s="90" t="s">
        <v>765</v>
      </c>
      <c r="M692" s="90" t="s">
        <v>774</v>
      </c>
      <c r="N692" s="90">
        <v>16</v>
      </c>
      <c r="O692" s="52" t="s">
        <v>2436</v>
      </c>
      <c r="P692" s="52" t="s">
        <v>2436</v>
      </c>
      <c r="Q692" s="39">
        <v>2</v>
      </c>
      <c r="R692" s="39" t="s">
        <v>765</v>
      </c>
      <c r="S692" s="39" t="s">
        <v>774</v>
      </c>
      <c r="T692" s="39">
        <v>16</v>
      </c>
      <c r="U692" s="39" t="s">
        <v>2402</v>
      </c>
      <c r="V692" s="39" t="s">
        <v>2402</v>
      </c>
      <c r="W692" s="39">
        <v>1</v>
      </c>
      <c r="X692" s="39" t="s">
        <v>785</v>
      </c>
      <c r="Y692" s="39" t="s">
        <v>766</v>
      </c>
    </row>
    <row r="693" spans="1:25" x14ac:dyDescent="0.2">
      <c r="A693" s="39" t="s">
        <v>3223</v>
      </c>
      <c r="B693" s="52" t="s">
        <v>1807</v>
      </c>
      <c r="C693" s="52" t="s">
        <v>614</v>
      </c>
      <c r="D693" s="52">
        <v>2</v>
      </c>
      <c r="E693" s="39" t="s">
        <v>763</v>
      </c>
      <c r="F693" s="39" t="s">
        <v>1808</v>
      </c>
      <c r="G693" s="90" t="s">
        <v>765</v>
      </c>
      <c r="H693" s="90" t="s">
        <v>793</v>
      </c>
      <c r="I693" s="90" t="s">
        <v>765</v>
      </c>
      <c r="J693" s="39" t="s">
        <v>1809</v>
      </c>
      <c r="K693" s="90">
        <v>2</v>
      </c>
      <c r="L693" s="90" t="s">
        <v>766</v>
      </c>
      <c r="M693" s="90" t="s">
        <v>765</v>
      </c>
      <c r="N693" s="90">
        <v>16</v>
      </c>
      <c r="O693" s="52" t="s">
        <v>2396</v>
      </c>
      <c r="P693" s="52" t="s">
        <v>2396</v>
      </c>
      <c r="Q693" s="39">
        <v>2</v>
      </c>
      <c r="R693" s="39" t="s">
        <v>766</v>
      </c>
      <c r="S693" s="39" t="s">
        <v>765</v>
      </c>
      <c r="T693" s="39">
        <v>16</v>
      </c>
      <c r="U693" s="39" t="s">
        <v>3104</v>
      </c>
      <c r="V693" s="39" t="s">
        <v>3104</v>
      </c>
      <c r="W693" s="39">
        <v>1</v>
      </c>
      <c r="X693" s="39">
        <v>8</v>
      </c>
      <c r="Y693" s="39">
        <v>1</v>
      </c>
    </row>
    <row r="694" spans="1:25" x14ac:dyDescent="0.2">
      <c r="A694" s="39" t="s">
        <v>3224</v>
      </c>
      <c r="B694" s="52" t="s">
        <v>1810</v>
      </c>
      <c r="C694" s="52" t="s">
        <v>614</v>
      </c>
      <c r="D694" s="52">
        <v>2</v>
      </c>
      <c r="E694" s="39" t="s">
        <v>763</v>
      </c>
      <c r="F694" s="39" t="s">
        <v>1811</v>
      </c>
      <c r="G694" s="90" t="s">
        <v>765</v>
      </c>
      <c r="H694" s="90" t="s">
        <v>793</v>
      </c>
      <c r="I694" s="90" t="s">
        <v>774</v>
      </c>
      <c r="J694" s="39" t="s">
        <v>1812</v>
      </c>
      <c r="K694" s="90">
        <v>2</v>
      </c>
      <c r="L694" s="90" t="s">
        <v>765</v>
      </c>
      <c r="M694" s="90" t="s">
        <v>774</v>
      </c>
      <c r="N694" s="90">
        <v>16</v>
      </c>
      <c r="O694" s="52" t="s">
        <v>2436</v>
      </c>
      <c r="P694" s="52" t="s">
        <v>2436</v>
      </c>
      <c r="Q694" s="39">
        <v>2</v>
      </c>
      <c r="R694" s="39" t="s">
        <v>765</v>
      </c>
      <c r="S694" s="39" t="s">
        <v>774</v>
      </c>
      <c r="T694" s="39">
        <v>16</v>
      </c>
      <c r="U694" s="39" t="s">
        <v>3225</v>
      </c>
      <c r="V694" s="39" t="s">
        <v>3225</v>
      </c>
      <c r="W694" s="39">
        <v>1</v>
      </c>
      <c r="X694" s="39">
        <v>8</v>
      </c>
      <c r="Y694" s="39">
        <v>3</v>
      </c>
    </row>
    <row r="695" spans="1:25" x14ac:dyDescent="0.2">
      <c r="A695" s="39" t="s">
        <v>3226</v>
      </c>
      <c r="B695" s="52" t="s">
        <v>1813</v>
      </c>
      <c r="C695" s="52" t="s">
        <v>614</v>
      </c>
      <c r="D695" s="52">
        <v>2</v>
      </c>
      <c r="E695" s="39" t="s">
        <v>763</v>
      </c>
      <c r="F695" s="39" t="s">
        <v>1814</v>
      </c>
      <c r="G695" s="90" t="s">
        <v>765</v>
      </c>
      <c r="H695" s="90" t="s">
        <v>793</v>
      </c>
      <c r="I695" s="90" t="s">
        <v>767</v>
      </c>
      <c r="J695" s="39" t="s">
        <v>810</v>
      </c>
      <c r="K695" s="90">
        <v>2</v>
      </c>
      <c r="L695" s="90" t="s">
        <v>765</v>
      </c>
      <c r="M695" s="90" t="s">
        <v>774</v>
      </c>
      <c r="N695" s="90">
        <v>16</v>
      </c>
      <c r="O695" s="52" t="s">
        <v>2436</v>
      </c>
      <c r="P695" s="52" t="s">
        <v>2436</v>
      </c>
      <c r="Q695" s="39">
        <v>2</v>
      </c>
      <c r="R695" s="39" t="s">
        <v>765</v>
      </c>
      <c r="S695" s="39" t="s">
        <v>774</v>
      </c>
      <c r="T695" s="39">
        <v>16</v>
      </c>
      <c r="U695" s="39" t="s">
        <v>2422</v>
      </c>
      <c r="V695" s="39" t="s">
        <v>2422</v>
      </c>
      <c r="W695" s="39">
        <v>1</v>
      </c>
      <c r="X695" s="39">
        <v>8</v>
      </c>
      <c r="Y695" s="39">
        <v>4</v>
      </c>
    </row>
    <row r="696" spans="1:25" x14ac:dyDescent="0.2">
      <c r="A696" s="39" t="s">
        <v>3227</v>
      </c>
      <c r="B696" s="52" t="s">
        <v>1815</v>
      </c>
      <c r="C696" s="52" t="s">
        <v>614</v>
      </c>
      <c r="D696" s="52">
        <v>2</v>
      </c>
      <c r="E696" s="39" t="s">
        <v>763</v>
      </c>
      <c r="F696" s="39" t="s">
        <v>1816</v>
      </c>
      <c r="G696" s="90" t="s">
        <v>766</v>
      </c>
      <c r="H696" s="90" t="s">
        <v>814</v>
      </c>
      <c r="I696" s="90" t="s">
        <v>774</v>
      </c>
      <c r="J696" s="39" t="s">
        <v>857</v>
      </c>
      <c r="K696" s="90">
        <v>2</v>
      </c>
      <c r="L696" s="90" t="s">
        <v>765</v>
      </c>
      <c r="M696" s="90" t="s">
        <v>785</v>
      </c>
      <c r="N696" s="90">
        <v>16</v>
      </c>
      <c r="O696" s="52" t="s">
        <v>2704</v>
      </c>
      <c r="P696" s="52" t="s">
        <v>2704</v>
      </c>
      <c r="Q696" s="39">
        <v>2</v>
      </c>
      <c r="R696" s="39" t="s">
        <v>765</v>
      </c>
      <c r="S696" s="39" t="s">
        <v>785</v>
      </c>
      <c r="T696" s="39">
        <v>16</v>
      </c>
      <c r="U696" s="39" t="s">
        <v>2471</v>
      </c>
      <c r="V696" s="39" t="s">
        <v>2471</v>
      </c>
      <c r="W696" s="39">
        <v>2</v>
      </c>
      <c r="X696" s="39">
        <v>5</v>
      </c>
      <c r="Y696" s="39">
        <v>3</v>
      </c>
    </row>
    <row r="697" spans="1:25" x14ac:dyDescent="0.2">
      <c r="A697" s="39" t="s">
        <v>3228</v>
      </c>
      <c r="B697" s="52" t="s">
        <v>1817</v>
      </c>
      <c r="C697" s="52" t="s">
        <v>614</v>
      </c>
      <c r="D697" s="52">
        <v>2</v>
      </c>
      <c r="E697" s="39" t="s">
        <v>763</v>
      </c>
      <c r="F697" s="39" t="s">
        <v>791</v>
      </c>
      <c r="G697" s="90" t="s">
        <v>766</v>
      </c>
      <c r="H697" s="90" t="s">
        <v>792</v>
      </c>
      <c r="I697" s="90" t="s">
        <v>793</v>
      </c>
      <c r="J697" s="39" t="s">
        <v>794</v>
      </c>
      <c r="K697" s="90">
        <v>2</v>
      </c>
      <c r="L697" s="90" t="s">
        <v>765</v>
      </c>
      <c r="M697" s="90" t="s">
        <v>785</v>
      </c>
      <c r="N697" s="90" t="s">
        <v>2527</v>
      </c>
      <c r="O697" s="52" t="s">
        <v>2394</v>
      </c>
      <c r="P697" s="52" t="s">
        <v>2394</v>
      </c>
      <c r="Q697" s="39">
        <v>2</v>
      </c>
      <c r="R697" s="39" t="s">
        <v>765</v>
      </c>
      <c r="S697" s="39" t="s">
        <v>785</v>
      </c>
      <c r="T697" s="39" t="s">
        <v>2527</v>
      </c>
      <c r="U697" s="39" t="s">
        <v>2406</v>
      </c>
      <c r="V697" s="39" t="s">
        <v>2406</v>
      </c>
      <c r="W697" s="39" t="s">
        <v>766</v>
      </c>
      <c r="X697" s="39" t="s">
        <v>792</v>
      </c>
      <c r="Y697" s="39" t="s">
        <v>793</v>
      </c>
    </row>
    <row r="698" spans="1:25" x14ac:dyDescent="0.2">
      <c r="A698" s="39" t="s">
        <v>3229</v>
      </c>
      <c r="B698" s="52" t="s">
        <v>1818</v>
      </c>
      <c r="C698" s="52" t="s">
        <v>615</v>
      </c>
      <c r="D698" s="52">
        <v>1</v>
      </c>
      <c r="E698" s="39" t="s">
        <v>828</v>
      </c>
      <c r="F698" s="39" t="s">
        <v>764</v>
      </c>
      <c r="G698" s="90" t="s">
        <v>765</v>
      </c>
      <c r="H698" s="90" t="s">
        <v>766</v>
      </c>
      <c r="I698" s="90" t="s">
        <v>767</v>
      </c>
      <c r="J698" s="39" t="s">
        <v>768</v>
      </c>
      <c r="K698" s="90">
        <v>1</v>
      </c>
      <c r="L698" s="90">
        <v>5</v>
      </c>
      <c r="M698" s="90">
        <v>0</v>
      </c>
      <c r="N698" s="90">
        <v>5</v>
      </c>
      <c r="O698" s="52" t="s">
        <v>2454</v>
      </c>
      <c r="P698" s="52" t="s">
        <v>2454</v>
      </c>
      <c r="Q698" s="39">
        <v>1</v>
      </c>
      <c r="R698" s="39">
        <v>5</v>
      </c>
      <c r="S698" s="39">
        <v>0</v>
      </c>
      <c r="T698" s="39">
        <v>5</v>
      </c>
      <c r="U698" s="39" t="s">
        <v>2392</v>
      </c>
      <c r="V698" s="39" t="s">
        <v>2392</v>
      </c>
      <c r="W698" s="39">
        <v>1</v>
      </c>
      <c r="X698" s="39">
        <v>2</v>
      </c>
      <c r="Y698" s="39">
        <v>4</v>
      </c>
    </row>
    <row r="699" spans="1:25" x14ac:dyDescent="0.2">
      <c r="A699" s="39" t="s">
        <v>3230</v>
      </c>
      <c r="B699" s="52" t="s">
        <v>1819</v>
      </c>
      <c r="C699" s="52" t="s">
        <v>615</v>
      </c>
      <c r="D699" s="52">
        <v>1</v>
      </c>
      <c r="E699" s="39" t="s">
        <v>828</v>
      </c>
      <c r="F699" s="39" t="s">
        <v>770</v>
      </c>
      <c r="G699" s="90" t="s">
        <v>765</v>
      </c>
      <c r="H699" s="90" t="s">
        <v>766</v>
      </c>
      <c r="I699" s="90" t="s">
        <v>767</v>
      </c>
      <c r="J699" s="39" t="s">
        <v>771</v>
      </c>
      <c r="K699" s="90">
        <v>1</v>
      </c>
      <c r="L699" s="90">
        <v>6</v>
      </c>
      <c r="M699" s="90">
        <v>0</v>
      </c>
      <c r="N699" s="90">
        <v>10</v>
      </c>
      <c r="O699" s="52" t="s">
        <v>2456</v>
      </c>
      <c r="P699" s="52" t="s">
        <v>2456</v>
      </c>
      <c r="Q699" s="39">
        <v>1</v>
      </c>
      <c r="R699" s="39">
        <v>6</v>
      </c>
      <c r="S699" s="39">
        <v>0</v>
      </c>
      <c r="T699" s="39">
        <v>10</v>
      </c>
      <c r="U699" s="39" t="s">
        <v>2392</v>
      </c>
      <c r="V699" s="39" t="s">
        <v>2392</v>
      </c>
      <c r="W699" s="39">
        <v>1</v>
      </c>
      <c r="X699" s="39">
        <v>2</v>
      </c>
      <c r="Y699" s="39">
        <v>4</v>
      </c>
    </row>
    <row r="700" spans="1:25" x14ac:dyDescent="0.2">
      <c r="A700" s="39" t="s">
        <v>3231</v>
      </c>
      <c r="B700" s="52" t="s">
        <v>1820</v>
      </c>
      <c r="C700" s="52" t="s">
        <v>615</v>
      </c>
      <c r="D700" s="52">
        <v>1</v>
      </c>
      <c r="E700" s="39" t="s">
        <v>828</v>
      </c>
      <c r="F700" s="39" t="s">
        <v>788</v>
      </c>
      <c r="G700" s="90" t="s">
        <v>765</v>
      </c>
      <c r="H700" s="90" t="s">
        <v>774</v>
      </c>
      <c r="I700" s="90" t="s">
        <v>767</v>
      </c>
      <c r="J700" s="39" t="s">
        <v>789</v>
      </c>
      <c r="K700" s="90">
        <v>1</v>
      </c>
      <c r="L700" s="90" t="s">
        <v>792</v>
      </c>
      <c r="M700" s="90" t="s">
        <v>774</v>
      </c>
      <c r="N700" s="90">
        <v>16</v>
      </c>
      <c r="O700" s="52" t="s">
        <v>3232</v>
      </c>
      <c r="P700" s="52" t="s">
        <v>3232</v>
      </c>
      <c r="Q700" s="39">
        <v>1</v>
      </c>
      <c r="R700" s="39" t="s">
        <v>792</v>
      </c>
      <c r="S700" s="39" t="s">
        <v>774</v>
      </c>
      <c r="T700" s="39">
        <v>16</v>
      </c>
      <c r="U700" s="39" t="s">
        <v>2480</v>
      </c>
      <c r="V700" s="39" t="s">
        <v>2480</v>
      </c>
      <c r="W700" s="39">
        <v>1</v>
      </c>
      <c r="X700" s="39">
        <v>3</v>
      </c>
      <c r="Y700" s="39">
        <v>4</v>
      </c>
    </row>
    <row r="701" spans="1:25" x14ac:dyDescent="0.2">
      <c r="A701" s="39" t="s">
        <v>3233</v>
      </c>
      <c r="B701" s="52" t="s">
        <v>1821</v>
      </c>
      <c r="C701" s="52" t="s">
        <v>615</v>
      </c>
      <c r="D701" s="52">
        <v>1</v>
      </c>
      <c r="E701" s="39" t="s">
        <v>828</v>
      </c>
      <c r="F701" s="39" t="s">
        <v>781</v>
      </c>
      <c r="G701" s="90" t="s">
        <v>765</v>
      </c>
      <c r="H701" s="90" t="s">
        <v>814</v>
      </c>
      <c r="I701" s="90" t="s">
        <v>766</v>
      </c>
      <c r="J701" s="39" t="s">
        <v>782</v>
      </c>
      <c r="K701" s="90">
        <v>1</v>
      </c>
      <c r="L701" s="90" t="s">
        <v>792</v>
      </c>
      <c r="M701" s="90" t="s">
        <v>774</v>
      </c>
      <c r="N701" s="90" t="s">
        <v>2527</v>
      </c>
      <c r="O701" s="52" t="s">
        <v>2711</v>
      </c>
      <c r="P701" s="52" t="s">
        <v>2711</v>
      </c>
      <c r="Q701" s="39">
        <v>1</v>
      </c>
      <c r="R701" s="39" t="s">
        <v>792</v>
      </c>
      <c r="S701" s="39" t="s">
        <v>774</v>
      </c>
      <c r="T701" s="39" t="s">
        <v>2527</v>
      </c>
      <c r="U701" s="39" t="s">
        <v>3215</v>
      </c>
      <c r="V701" s="39" t="s">
        <v>3215</v>
      </c>
      <c r="W701" s="39">
        <v>1</v>
      </c>
      <c r="X701" s="39">
        <v>5</v>
      </c>
      <c r="Y701" s="39" t="s">
        <v>766</v>
      </c>
    </row>
    <row r="702" spans="1:25" x14ac:dyDescent="0.2">
      <c r="A702" s="39" t="s">
        <v>3234</v>
      </c>
      <c r="B702" s="52" t="s">
        <v>1822</v>
      </c>
      <c r="C702" s="52" t="s">
        <v>615</v>
      </c>
      <c r="D702" s="52">
        <v>1</v>
      </c>
      <c r="E702" s="39" t="s">
        <v>828</v>
      </c>
      <c r="F702" s="39" t="s">
        <v>784</v>
      </c>
      <c r="G702" s="90" t="s">
        <v>765</v>
      </c>
      <c r="H702" s="90" t="s">
        <v>785</v>
      </c>
      <c r="I702" s="90" t="s">
        <v>766</v>
      </c>
      <c r="J702" s="39" t="s">
        <v>786</v>
      </c>
      <c r="K702" s="90">
        <v>1</v>
      </c>
      <c r="L702" s="90" t="s">
        <v>792</v>
      </c>
      <c r="M702" s="90" t="s">
        <v>774</v>
      </c>
      <c r="N702" s="90">
        <v>16</v>
      </c>
      <c r="O702" s="52" t="s">
        <v>3232</v>
      </c>
      <c r="P702" s="52" t="s">
        <v>3232</v>
      </c>
      <c r="Q702" s="39">
        <v>1</v>
      </c>
      <c r="R702" s="39" t="s">
        <v>792</v>
      </c>
      <c r="S702" s="39" t="s">
        <v>774</v>
      </c>
      <c r="T702" s="39">
        <v>16</v>
      </c>
      <c r="U702" s="39" t="s">
        <v>2402</v>
      </c>
      <c r="V702" s="39" t="s">
        <v>2402</v>
      </c>
      <c r="W702" s="39">
        <v>1</v>
      </c>
      <c r="X702" s="39">
        <v>7</v>
      </c>
      <c r="Y702" s="39">
        <v>2</v>
      </c>
    </row>
    <row r="703" spans="1:25" x14ac:dyDescent="0.2">
      <c r="A703" s="39" t="s">
        <v>3235</v>
      </c>
      <c r="B703" s="52" t="s">
        <v>1823</v>
      </c>
      <c r="C703" s="52" t="s">
        <v>615</v>
      </c>
      <c r="D703" s="52">
        <v>1</v>
      </c>
      <c r="E703" s="39" t="s">
        <v>828</v>
      </c>
      <c r="F703" s="39" t="s">
        <v>791</v>
      </c>
      <c r="G703" s="90" t="s">
        <v>766</v>
      </c>
      <c r="H703" s="90" t="s">
        <v>792</v>
      </c>
      <c r="I703" s="90" t="s">
        <v>793</v>
      </c>
      <c r="J703" s="39" t="s">
        <v>794</v>
      </c>
      <c r="K703" s="90">
        <v>1</v>
      </c>
      <c r="L703" s="90" t="s">
        <v>792</v>
      </c>
      <c r="M703" s="90" t="s">
        <v>765</v>
      </c>
      <c r="N703" s="90" t="s">
        <v>2527</v>
      </c>
      <c r="O703" s="52" t="s">
        <v>2522</v>
      </c>
      <c r="P703" s="52" t="s">
        <v>2522</v>
      </c>
      <c r="Q703" s="39">
        <v>1</v>
      </c>
      <c r="R703" s="39" t="s">
        <v>792</v>
      </c>
      <c r="S703" s="39" t="s">
        <v>765</v>
      </c>
      <c r="T703" s="39" t="s">
        <v>2527</v>
      </c>
      <c r="U703" s="39" t="s">
        <v>2406</v>
      </c>
      <c r="V703" s="39" t="s">
        <v>2406</v>
      </c>
      <c r="W703" s="39" t="s">
        <v>766</v>
      </c>
      <c r="X703" s="39" t="s">
        <v>792</v>
      </c>
      <c r="Y703" s="39" t="s">
        <v>793</v>
      </c>
    </row>
    <row r="704" spans="1:25" x14ac:dyDescent="0.2">
      <c r="A704" s="39" t="s">
        <v>3236</v>
      </c>
      <c r="B704" s="52" t="s">
        <v>1824</v>
      </c>
      <c r="C704" s="52" t="s">
        <v>615</v>
      </c>
      <c r="D704" s="52">
        <v>1</v>
      </c>
      <c r="E704" s="39" t="s">
        <v>828</v>
      </c>
      <c r="F704" s="39" t="s">
        <v>1825</v>
      </c>
      <c r="G704" s="90" t="s">
        <v>766</v>
      </c>
      <c r="H704" s="90" t="s">
        <v>792</v>
      </c>
      <c r="I704" s="90" t="s">
        <v>778</v>
      </c>
      <c r="J704" s="39" t="s">
        <v>1468</v>
      </c>
      <c r="K704" s="90">
        <v>1</v>
      </c>
      <c r="L704" s="90">
        <v>6</v>
      </c>
      <c r="M704" s="90">
        <v>0</v>
      </c>
      <c r="N704" s="90">
        <v>16</v>
      </c>
      <c r="O704" s="52" t="s">
        <v>2444</v>
      </c>
      <c r="P704" s="52" t="s">
        <v>2444</v>
      </c>
      <c r="Q704" s="39">
        <v>1</v>
      </c>
      <c r="R704" s="39">
        <v>6</v>
      </c>
      <c r="S704" s="39">
        <v>0</v>
      </c>
      <c r="T704" s="39">
        <v>16</v>
      </c>
      <c r="U704" s="39" t="s">
        <v>2573</v>
      </c>
      <c r="V704" s="39" t="s">
        <v>2573</v>
      </c>
      <c r="W704" s="39">
        <v>2</v>
      </c>
      <c r="X704" s="39">
        <v>6</v>
      </c>
      <c r="Y704" s="39">
        <v>9</v>
      </c>
    </row>
    <row r="705" spans="1:25" x14ac:dyDescent="0.2">
      <c r="A705" s="39" t="s">
        <v>3237</v>
      </c>
      <c r="B705" s="52" t="s">
        <v>1826</v>
      </c>
      <c r="C705" s="52" t="s">
        <v>615</v>
      </c>
      <c r="D705" s="52">
        <v>1</v>
      </c>
      <c r="E705" s="39" t="s">
        <v>828</v>
      </c>
      <c r="F705" s="39" t="s">
        <v>1827</v>
      </c>
      <c r="G705" s="90" t="s">
        <v>766</v>
      </c>
      <c r="H705" s="90" t="s">
        <v>792</v>
      </c>
      <c r="I705" s="90" t="s">
        <v>778</v>
      </c>
      <c r="J705" s="39" t="s">
        <v>1828</v>
      </c>
      <c r="K705" s="90">
        <v>1</v>
      </c>
      <c r="L705" s="90">
        <v>6</v>
      </c>
      <c r="M705" s="90">
        <v>3</v>
      </c>
      <c r="N705" s="90">
        <v>16</v>
      </c>
      <c r="O705" s="52" t="s">
        <v>3232</v>
      </c>
      <c r="P705" s="52" t="s">
        <v>3232</v>
      </c>
      <c r="Q705" s="39">
        <v>1</v>
      </c>
      <c r="R705" s="39">
        <v>6</v>
      </c>
      <c r="S705" s="39">
        <v>3</v>
      </c>
      <c r="T705" s="39">
        <v>16</v>
      </c>
      <c r="U705" s="39" t="s">
        <v>2573</v>
      </c>
      <c r="V705" s="39" t="s">
        <v>2573</v>
      </c>
      <c r="W705" s="39">
        <v>2</v>
      </c>
      <c r="X705" s="39">
        <v>6</v>
      </c>
      <c r="Y705" s="39">
        <v>9</v>
      </c>
    </row>
    <row r="706" spans="1:25" x14ac:dyDescent="0.2">
      <c r="A706" s="39" t="s">
        <v>3238</v>
      </c>
      <c r="B706" s="52" t="s">
        <v>1829</v>
      </c>
      <c r="C706" s="52" t="s">
        <v>615</v>
      </c>
      <c r="D706" s="52">
        <v>1</v>
      </c>
      <c r="E706" s="39" t="s">
        <v>828</v>
      </c>
      <c r="F706" s="39" t="s">
        <v>1830</v>
      </c>
      <c r="G706" s="90" t="s">
        <v>766</v>
      </c>
      <c r="H706" s="90" t="s">
        <v>792</v>
      </c>
      <c r="I706" s="90" t="s">
        <v>778</v>
      </c>
      <c r="J706" s="39" t="s">
        <v>1831</v>
      </c>
      <c r="K706" s="90">
        <v>1</v>
      </c>
      <c r="L706" s="90">
        <v>6</v>
      </c>
      <c r="M706" s="90">
        <v>3</v>
      </c>
      <c r="N706" s="90">
        <v>16</v>
      </c>
      <c r="O706" s="52" t="s">
        <v>3232</v>
      </c>
      <c r="P706" s="52" t="s">
        <v>3232</v>
      </c>
      <c r="Q706" s="39">
        <v>1</v>
      </c>
      <c r="R706" s="39">
        <v>6</v>
      </c>
      <c r="S706" s="39">
        <v>3</v>
      </c>
      <c r="T706" s="39">
        <v>16</v>
      </c>
      <c r="U706" s="39" t="s">
        <v>2573</v>
      </c>
      <c r="V706" s="39" t="s">
        <v>2573</v>
      </c>
      <c r="W706" s="39">
        <v>2</v>
      </c>
      <c r="X706" s="39">
        <v>6</v>
      </c>
      <c r="Y706" s="39">
        <v>9</v>
      </c>
    </row>
    <row r="707" spans="1:25" x14ac:dyDescent="0.2">
      <c r="A707" s="39" t="s">
        <v>3239</v>
      </c>
      <c r="B707" s="52" t="s">
        <v>1832</v>
      </c>
      <c r="C707" s="52" t="s">
        <v>616</v>
      </c>
      <c r="D707" s="52">
        <v>1</v>
      </c>
      <c r="E707" s="39" t="s">
        <v>828</v>
      </c>
      <c r="F707" s="39" t="s">
        <v>764</v>
      </c>
      <c r="G707" s="90" t="s">
        <v>765</v>
      </c>
      <c r="H707" s="90" t="s">
        <v>766</v>
      </c>
      <c r="I707" s="90" t="s">
        <v>767</v>
      </c>
      <c r="J707" s="39" t="s">
        <v>768</v>
      </c>
      <c r="K707" s="90">
        <v>1</v>
      </c>
      <c r="L707" s="90">
        <v>5</v>
      </c>
      <c r="M707" s="90">
        <v>0</v>
      </c>
      <c r="N707" s="90">
        <v>5</v>
      </c>
      <c r="O707" s="52" t="s">
        <v>2454</v>
      </c>
      <c r="P707" s="52" t="s">
        <v>2454</v>
      </c>
      <c r="Q707" s="39">
        <v>1</v>
      </c>
      <c r="R707" s="39">
        <v>5</v>
      </c>
      <c r="S707" s="39">
        <v>0</v>
      </c>
      <c r="T707" s="39">
        <v>5</v>
      </c>
      <c r="U707" s="39" t="s">
        <v>2392</v>
      </c>
      <c r="V707" s="39" t="s">
        <v>2392</v>
      </c>
      <c r="W707" s="39">
        <v>1</v>
      </c>
      <c r="X707" s="39">
        <v>2</v>
      </c>
      <c r="Y707" s="39">
        <v>4</v>
      </c>
    </row>
    <row r="708" spans="1:25" x14ac:dyDescent="0.2">
      <c r="A708" s="39" t="s">
        <v>3240</v>
      </c>
      <c r="B708" s="52" t="s">
        <v>1833</v>
      </c>
      <c r="C708" s="52" t="s">
        <v>616</v>
      </c>
      <c r="D708" s="52">
        <v>1</v>
      </c>
      <c r="E708" s="39" t="s">
        <v>828</v>
      </c>
      <c r="F708" s="39" t="s">
        <v>770</v>
      </c>
      <c r="G708" s="90" t="s">
        <v>765</v>
      </c>
      <c r="H708" s="90" t="s">
        <v>766</v>
      </c>
      <c r="I708" s="90" t="s">
        <v>767</v>
      </c>
      <c r="J708" s="39" t="s">
        <v>771</v>
      </c>
      <c r="K708" s="90">
        <v>1</v>
      </c>
      <c r="L708" s="90">
        <v>6</v>
      </c>
      <c r="M708" s="90">
        <v>0</v>
      </c>
      <c r="N708" s="90">
        <v>10</v>
      </c>
      <c r="O708" s="52" t="s">
        <v>2456</v>
      </c>
      <c r="P708" s="52" t="s">
        <v>2456</v>
      </c>
      <c r="Q708" s="39">
        <v>1</v>
      </c>
      <c r="R708" s="39">
        <v>6</v>
      </c>
      <c r="S708" s="39">
        <v>0</v>
      </c>
      <c r="T708" s="39">
        <v>10</v>
      </c>
      <c r="U708" s="39" t="s">
        <v>2392</v>
      </c>
      <c r="V708" s="39" t="s">
        <v>2392</v>
      </c>
      <c r="W708" s="39">
        <v>1</v>
      </c>
      <c r="X708" s="39">
        <v>2</v>
      </c>
      <c r="Y708" s="39">
        <v>4</v>
      </c>
    </row>
    <row r="709" spans="1:25" x14ac:dyDescent="0.2">
      <c r="A709" s="39" t="s">
        <v>3241</v>
      </c>
      <c r="B709" s="52" t="s">
        <v>1834</v>
      </c>
      <c r="C709" s="52" t="s">
        <v>616</v>
      </c>
      <c r="D709" s="52">
        <v>1</v>
      </c>
      <c r="E709" s="39" t="s">
        <v>828</v>
      </c>
      <c r="F709" s="39" t="s">
        <v>788</v>
      </c>
      <c r="G709" s="90" t="s">
        <v>765</v>
      </c>
      <c r="H709" s="90" t="s">
        <v>774</v>
      </c>
      <c r="I709" s="90" t="s">
        <v>767</v>
      </c>
      <c r="J709" s="39" t="s">
        <v>789</v>
      </c>
      <c r="K709" s="90">
        <v>1</v>
      </c>
      <c r="L709" s="90" t="s">
        <v>792</v>
      </c>
      <c r="M709" s="90" t="s">
        <v>774</v>
      </c>
      <c r="N709" s="90">
        <v>16</v>
      </c>
      <c r="O709" s="52" t="s">
        <v>3232</v>
      </c>
      <c r="P709" s="52" t="s">
        <v>3232</v>
      </c>
      <c r="Q709" s="39">
        <v>1</v>
      </c>
      <c r="R709" s="39" t="s">
        <v>792</v>
      </c>
      <c r="S709" s="39" t="s">
        <v>774</v>
      </c>
      <c r="T709" s="39">
        <v>16</v>
      </c>
      <c r="U709" s="39" t="s">
        <v>2480</v>
      </c>
      <c r="V709" s="39" t="s">
        <v>2480</v>
      </c>
      <c r="W709" s="39">
        <v>1</v>
      </c>
      <c r="X709" s="39">
        <v>3</v>
      </c>
      <c r="Y709" s="39">
        <v>4</v>
      </c>
    </row>
    <row r="710" spans="1:25" x14ac:dyDescent="0.2">
      <c r="A710" s="39" t="s">
        <v>3242</v>
      </c>
      <c r="B710" s="52" t="s">
        <v>1835</v>
      </c>
      <c r="C710" s="52" t="s">
        <v>616</v>
      </c>
      <c r="D710" s="52">
        <v>1</v>
      </c>
      <c r="E710" s="39" t="s">
        <v>828</v>
      </c>
      <c r="F710" s="39" t="s">
        <v>781</v>
      </c>
      <c r="G710" s="90" t="s">
        <v>765</v>
      </c>
      <c r="H710" s="90" t="s">
        <v>814</v>
      </c>
      <c r="I710" s="90" t="s">
        <v>766</v>
      </c>
      <c r="J710" s="39" t="s">
        <v>782</v>
      </c>
      <c r="K710" s="90">
        <v>1</v>
      </c>
      <c r="L710" s="90" t="s">
        <v>792</v>
      </c>
      <c r="M710" s="90" t="s">
        <v>774</v>
      </c>
      <c r="N710" s="90" t="s">
        <v>2527</v>
      </c>
      <c r="O710" s="52" t="s">
        <v>2711</v>
      </c>
      <c r="P710" s="52" t="s">
        <v>2711</v>
      </c>
      <c r="Q710" s="39">
        <v>1</v>
      </c>
      <c r="R710" s="39" t="s">
        <v>792</v>
      </c>
      <c r="S710" s="39" t="s">
        <v>774</v>
      </c>
      <c r="T710" s="39" t="s">
        <v>2527</v>
      </c>
      <c r="U710" s="39" t="s">
        <v>3215</v>
      </c>
      <c r="V710" s="39" t="s">
        <v>3215</v>
      </c>
      <c r="W710" s="39">
        <v>1</v>
      </c>
      <c r="X710" s="39">
        <v>5</v>
      </c>
      <c r="Y710" s="39" t="s">
        <v>766</v>
      </c>
    </row>
    <row r="711" spans="1:25" x14ac:dyDescent="0.2">
      <c r="A711" s="39" t="s">
        <v>3243</v>
      </c>
      <c r="B711" s="52" t="s">
        <v>1836</v>
      </c>
      <c r="C711" s="52" t="s">
        <v>616</v>
      </c>
      <c r="D711" s="52">
        <v>1</v>
      </c>
      <c r="E711" s="39" t="s">
        <v>828</v>
      </c>
      <c r="F711" s="39" t="s">
        <v>784</v>
      </c>
      <c r="G711" s="90" t="s">
        <v>765</v>
      </c>
      <c r="H711" s="90" t="s">
        <v>785</v>
      </c>
      <c r="I711" s="90" t="s">
        <v>766</v>
      </c>
      <c r="J711" s="39" t="s">
        <v>786</v>
      </c>
      <c r="K711" s="90">
        <v>1</v>
      </c>
      <c r="L711" s="90" t="s">
        <v>792</v>
      </c>
      <c r="M711" s="90" t="s">
        <v>774</v>
      </c>
      <c r="N711" s="90">
        <v>16</v>
      </c>
      <c r="O711" s="52" t="s">
        <v>3232</v>
      </c>
      <c r="P711" s="52" t="s">
        <v>3232</v>
      </c>
      <c r="Q711" s="39">
        <v>1</v>
      </c>
      <c r="R711" s="39" t="s">
        <v>792</v>
      </c>
      <c r="S711" s="39" t="s">
        <v>774</v>
      </c>
      <c r="T711" s="39">
        <v>16</v>
      </c>
      <c r="U711" s="39" t="s">
        <v>2402</v>
      </c>
      <c r="V711" s="39" t="s">
        <v>2402</v>
      </c>
      <c r="W711" s="39">
        <v>1</v>
      </c>
      <c r="X711" s="39">
        <v>7</v>
      </c>
      <c r="Y711" s="39">
        <v>2</v>
      </c>
    </row>
    <row r="712" spans="1:25" x14ac:dyDescent="0.2">
      <c r="A712" s="39" t="s">
        <v>3244</v>
      </c>
      <c r="B712" s="52" t="s">
        <v>1837</v>
      </c>
      <c r="C712" s="52" t="s">
        <v>616</v>
      </c>
      <c r="D712" s="52">
        <v>1</v>
      </c>
      <c r="E712" s="39" t="s">
        <v>828</v>
      </c>
      <c r="F712" s="39" t="s">
        <v>791</v>
      </c>
      <c r="G712" s="90" t="s">
        <v>766</v>
      </c>
      <c r="H712" s="90" t="s">
        <v>792</v>
      </c>
      <c r="I712" s="90" t="s">
        <v>793</v>
      </c>
      <c r="J712" s="39" t="s">
        <v>794</v>
      </c>
      <c r="K712" s="90">
        <v>1</v>
      </c>
      <c r="L712" s="90" t="s">
        <v>792</v>
      </c>
      <c r="M712" s="90" t="s">
        <v>765</v>
      </c>
      <c r="N712" s="90" t="s">
        <v>2527</v>
      </c>
      <c r="O712" s="52" t="s">
        <v>2522</v>
      </c>
      <c r="P712" s="52" t="s">
        <v>2522</v>
      </c>
      <c r="Q712" s="39">
        <v>1</v>
      </c>
      <c r="R712" s="39" t="s">
        <v>792</v>
      </c>
      <c r="S712" s="39" t="s">
        <v>765</v>
      </c>
      <c r="T712" s="39" t="s">
        <v>2527</v>
      </c>
      <c r="U712" s="39" t="s">
        <v>2406</v>
      </c>
      <c r="V712" s="39" t="s">
        <v>2406</v>
      </c>
      <c r="W712" s="39" t="s">
        <v>766</v>
      </c>
      <c r="X712" s="39" t="s">
        <v>792</v>
      </c>
      <c r="Y712" s="39" t="s">
        <v>793</v>
      </c>
    </row>
    <row r="713" spans="1:25" x14ac:dyDescent="0.2">
      <c r="A713" s="39" t="s">
        <v>3245</v>
      </c>
      <c r="B713" s="52" t="s">
        <v>1838</v>
      </c>
      <c r="C713" s="52" t="s">
        <v>616</v>
      </c>
      <c r="D713" s="52">
        <v>1</v>
      </c>
      <c r="E713" s="39" t="s">
        <v>828</v>
      </c>
      <c r="F713" s="39" t="s">
        <v>1825</v>
      </c>
      <c r="G713" s="90" t="s">
        <v>766</v>
      </c>
      <c r="H713" s="90" t="s">
        <v>792</v>
      </c>
      <c r="I713" s="90" t="s">
        <v>778</v>
      </c>
      <c r="J713" s="39" t="s">
        <v>1468</v>
      </c>
      <c r="K713" s="90">
        <v>1</v>
      </c>
      <c r="L713" s="90">
        <v>6</v>
      </c>
      <c r="M713" s="90">
        <v>0</v>
      </c>
      <c r="N713" s="90">
        <v>16</v>
      </c>
      <c r="O713" s="52" t="s">
        <v>2444</v>
      </c>
      <c r="P713" s="52" t="s">
        <v>2444</v>
      </c>
      <c r="Q713" s="39">
        <v>1</v>
      </c>
      <c r="R713" s="39">
        <v>6</v>
      </c>
      <c r="S713" s="39">
        <v>0</v>
      </c>
      <c r="T713" s="39">
        <v>16</v>
      </c>
      <c r="U713" s="39" t="s">
        <v>2573</v>
      </c>
      <c r="V713" s="39" t="s">
        <v>2573</v>
      </c>
      <c r="W713" s="39">
        <v>2</v>
      </c>
      <c r="X713" s="39">
        <v>6</v>
      </c>
      <c r="Y713" s="39">
        <v>9</v>
      </c>
    </row>
    <row r="714" spans="1:25" x14ac:dyDescent="0.2">
      <c r="A714" s="39" t="s">
        <v>3246</v>
      </c>
      <c r="B714" s="52" t="s">
        <v>1839</v>
      </c>
      <c r="C714" s="52" t="s">
        <v>616</v>
      </c>
      <c r="D714" s="52">
        <v>1</v>
      </c>
      <c r="E714" s="39" t="s">
        <v>828</v>
      </c>
      <c r="F714" s="39" t="s">
        <v>1830</v>
      </c>
      <c r="G714" s="90" t="s">
        <v>766</v>
      </c>
      <c r="H714" s="90" t="s">
        <v>792</v>
      </c>
      <c r="I714" s="90" t="s">
        <v>778</v>
      </c>
      <c r="J714" s="39" t="s">
        <v>1828</v>
      </c>
      <c r="K714" s="90">
        <v>1</v>
      </c>
      <c r="L714" s="90">
        <v>6</v>
      </c>
      <c r="M714" s="90">
        <v>3</v>
      </c>
      <c r="N714" s="90">
        <v>16</v>
      </c>
      <c r="O714" s="52" t="s">
        <v>3232</v>
      </c>
      <c r="P714" s="52" t="s">
        <v>3232</v>
      </c>
      <c r="Q714" s="39">
        <v>1</v>
      </c>
      <c r="R714" s="39">
        <v>6</v>
      </c>
      <c r="S714" s="39">
        <v>3</v>
      </c>
      <c r="T714" s="39">
        <v>16</v>
      </c>
      <c r="U714" s="39" t="s">
        <v>2573</v>
      </c>
      <c r="V714" s="39" t="s">
        <v>2573</v>
      </c>
      <c r="W714" s="39">
        <v>2</v>
      </c>
      <c r="X714" s="39">
        <v>6</v>
      </c>
      <c r="Y714" s="39">
        <v>9</v>
      </c>
    </row>
    <row r="715" spans="1:25" x14ac:dyDescent="0.2">
      <c r="A715" s="39" t="s">
        <v>3247</v>
      </c>
      <c r="B715" s="52" t="s">
        <v>1840</v>
      </c>
      <c r="C715" s="52" t="s">
        <v>616</v>
      </c>
      <c r="D715" s="52">
        <v>1</v>
      </c>
      <c r="E715" s="39" t="s">
        <v>828</v>
      </c>
      <c r="F715" s="39" t="s">
        <v>1827</v>
      </c>
      <c r="G715" s="90" t="s">
        <v>766</v>
      </c>
      <c r="H715" s="90" t="s">
        <v>792</v>
      </c>
      <c r="I715" s="90" t="s">
        <v>778</v>
      </c>
      <c r="J715" s="39" t="s">
        <v>1828</v>
      </c>
      <c r="K715" s="90">
        <v>1</v>
      </c>
      <c r="L715" s="90">
        <v>6</v>
      </c>
      <c r="M715" s="90">
        <v>3</v>
      </c>
      <c r="N715" s="90">
        <v>16</v>
      </c>
      <c r="O715" s="52" t="s">
        <v>3232</v>
      </c>
      <c r="P715" s="52" t="s">
        <v>3232</v>
      </c>
      <c r="Q715" s="39">
        <v>1</v>
      </c>
      <c r="R715" s="39">
        <v>6</v>
      </c>
      <c r="S715" s="39">
        <v>3</v>
      </c>
      <c r="T715" s="39">
        <v>16</v>
      </c>
      <c r="U715" s="39" t="s">
        <v>2573</v>
      </c>
      <c r="V715" s="39" t="s">
        <v>2573</v>
      </c>
      <c r="W715" s="39">
        <v>2</v>
      </c>
      <c r="X715" s="39">
        <v>6</v>
      </c>
      <c r="Y715" s="39">
        <v>9</v>
      </c>
    </row>
    <row r="716" spans="1:25" x14ac:dyDescent="0.2">
      <c r="A716" s="39" t="s">
        <v>3248</v>
      </c>
      <c r="B716" s="52" t="s">
        <v>1841</v>
      </c>
      <c r="C716" s="52" t="s">
        <v>617</v>
      </c>
      <c r="D716" s="52">
        <v>1</v>
      </c>
      <c r="E716" s="39" t="s">
        <v>828</v>
      </c>
      <c r="F716" s="39" t="s">
        <v>764</v>
      </c>
      <c r="G716" s="90" t="s">
        <v>765</v>
      </c>
      <c r="H716" s="90" t="s">
        <v>766</v>
      </c>
      <c r="I716" s="90" t="s">
        <v>767</v>
      </c>
      <c r="J716" s="39" t="s">
        <v>768</v>
      </c>
      <c r="K716" s="90">
        <v>1</v>
      </c>
      <c r="L716" s="90">
        <v>5</v>
      </c>
      <c r="M716" s="90">
        <v>0</v>
      </c>
      <c r="N716" s="90">
        <v>5</v>
      </c>
      <c r="O716" s="52" t="s">
        <v>2454</v>
      </c>
      <c r="P716" s="52" t="s">
        <v>2454</v>
      </c>
      <c r="Q716" s="39">
        <v>1</v>
      </c>
      <c r="R716" s="39">
        <v>5</v>
      </c>
      <c r="S716" s="39">
        <v>0</v>
      </c>
      <c r="T716" s="39">
        <v>5</v>
      </c>
      <c r="U716" s="39" t="s">
        <v>2392</v>
      </c>
      <c r="V716" s="39" t="s">
        <v>2392</v>
      </c>
      <c r="W716" s="39">
        <v>1</v>
      </c>
      <c r="X716" s="39">
        <v>2</v>
      </c>
      <c r="Y716" s="39">
        <v>4</v>
      </c>
    </row>
    <row r="717" spans="1:25" x14ac:dyDescent="0.2">
      <c r="A717" s="39" t="s">
        <v>3249</v>
      </c>
      <c r="B717" s="52" t="s">
        <v>1842</v>
      </c>
      <c r="C717" s="52" t="s">
        <v>617</v>
      </c>
      <c r="D717" s="52">
        <v>1</v>
      </c>
      <c r="E717" s="39" t="s">
        <v>828</v>
      </c>
      <c r="F717" s="39" t="s">
        <v>770</v>
      </c>
      <c r="G717" s="90" t="s">
        <v>765</v>
      </c>
      <c r="H717" s="90" t="s">
        <v>766</v>
      </c>
      <c r="I717" s="90" t="s">
        <v>767</v>
      </c>
      <c r="J717" s="39" t="s">
        <v>771</v>
      </c>
      <c r="K717" s="90">
        <v>1</v>
      </c>
      <c r="L717" s="90">
        <v>6</v>
      </c>
      <c r="M717" s="90">
        <v>0</v>
      </c>
      <c r="N717" s="90">
        <v>10</v>
      </c>
      <c r="O717" s="52" t="s">
        <v>2456</v>
      </c>
      <c r="P717" s="52" t="s">
        <v>2456</v>
      </c>
      <c r="Q717" s="39">
        <v>1</v>
      </c>
      <c r="R717" s="39">
        <v>6</v>
      </c>
      <c r="S717" s="39">
        <v>0</v>
      </c>
      <c r="T717" s="39">
        <v>10</v>
      </c>
      <c r="U717" s="39" t="s">
        <v>2392</v>
      </c>
      <c r="V717" s="39" t="s">
        <v>2392</v>
      </c>
      <c r="W717" s="39">
        <v>1</v>
      </c>
      <c r="X717" s="39">
        <v>2</v>
      </c>
      <c r="Y717" s="39">
        <v>4</v>
      </c>
    </row>
    <row r="718" spans="1:25" x14ac:dyDescent="0.2">
      <c r="A718" s="39" t="s">
        <v>3250</v>
      </c>
      <c r="B718" s="52" t="s">
        <v>1843</v>
      </c>
      <c r="C718" s="52" t="s">
        <v>617</v>
      </c>
      <c r="D718" s="52">
        <v>1</v>
      </c>
      <c r="E718" s="39" t="s">
        <v>828</v>
      </c>
      <c r="F718" s="39" t="s">
        <v>788</v>
      </c>
      <c r="G718" s="90" t="s">
        <v>765</v>
      </c>
      <c r="H718" s="90" t="s">
        <v>774</v>
      </c>
      <c r="I718" s="90" t="s">
        <v>767</v>
      </c>
      <c r="J718" s="39" t="s">
        <v>789</v>
      </c>
      <c r="K718" s="90">
        <v>1</v>
      </c>
      <c r="L718" s="90" t="s">
        <v>792</v>
      </c>
      <c r="M718" s="90" t="s">
        <v>774</v>
      </c>
      <c r="N718" s="90">
        <v>16</v>
      </c>
      <c r="O718" s="52" t="s">
        <v>3232</v>
      </c>
      <c r="P718" s="52" t="s">
        <v>3232</v>
      </c>
      <c r="Q718" s="39">
        <v>1</v>
      </c>
      <c r="R718" s="39" t="s">
        <v>792</v>
      </c>
      <c r="S718" s="39" t="s">
        <v>774</v>
      </c>
      <c r="T718" s="39">
        <v>16</v>
      </c>
      <c r="U718" s="39" t="s">
        <v>2480</v>
      </c>
      <c r="V718" s="39" t="s">
        <v>2480</v>
      </c>
      <c r="W718" s="39">
        <v>1</v>
      </c>
      <c r="X718" s="39">
        <v>3</v>
      </c>
      <c r="Y718" s="39">
        <v>4</v>
      </c>
    </row>
    <row r="719" spans="1:25" x14ac:dyDescent="0.2">
      <c r="A719" s="39" t="s">
        <v>3251</v>
      </c>
      <c r="B719" s="52" t="s">
        <v>1844</v>
      </c>
      <c r="C719" s="52" t="s">
        <v>617</v>
      </c>
      <c r="D719" s="52">
        <v>1</v>
      </c>
      <c r="E719" s="39" t="s">
        <v>828</v>
      </c>
      <c r="F719" s="39" t="s">
        <v>781</v>
      </c>
      <c r="G719" s="90" t="s">
        <v>765</v>
      </c>
      <c r="H719" s="90" t="s">
        <v>814</v>
      </c>
      <c r="I719" s="90" t="s">
        <v>766</v>
      </c>
      <c r="J719" s="39" t="s">
        <v>782</v>
      </c>
      <c r="K719" s="90">
        <v>1</v>
      </c>
      <c r="L719" s="90" t="s">
        <v>792</v>
      </c>
      <c r="M719" s="90" t="s">
        <v>774</v>
      </c>
      <c r="N719" s="90" t="s">
        <v>2527</v>
      </c>
      <c r="O719" s="52" t="s">
        <v>2711</v>
      </c>
      <c r="P719" s="52" t="s">
        <v>2711</v>
      </c>
      <c r="Q719" s="39">
        <v>1</v>
      </c>
      <c r="R719" s="39" t="s">
        <v>792</v>
      </c>
      <c r="S719" s="39" t="s">
        <v>774</v>
      </c>
      <c r="T719" s="39" t="s">
        <v>2527</v>
      </c>
      <c r="U719" s="39" t="s">
        <v>3215</v>
      </c>
      <c r="V719" s="39" t="s">
        <v>3215</v>
      </c>
      <c r="W719" s="39">
        <v>1</v>
      </c>
      <c r="X719" s="39">
        <v>5</v>
      </c>
      <c r="Y719" s="39" t="s">
        <v>766</v>
      </c>
    </row>
    <row r="720" spans="1:25" x14ac:dyDescent="0.2">
      <c r="A720" s="39" t="s">
        <v>3252</v>
      </c>
      <c r="B720" s="52" t="s">
        <v>1845</v>
      </c>
      <c r="C720" s="52" t="s">
        <v>617</v>
      </c>
      <c r="D720" s="52">
        <v>1</v>
      </c>
      <c r="E720" s="39" t="s">
        <v>828</v>
      </c>
      <c r="F720" s="39" t="s">
        <v>784</v>
      </c>
      <c r="G720" s="90" t="s">
        <v>765</v>
      </c>
      <c r="H720" s="90" t="s">
        <v>785</v>
      </c>
      <c r="I720" s="90" t="s">
        <v>766</v>
      </c>
      <c r="J720" s="39" t="s">
        <v>786</v>
      </c>
      <c r="K720" s="90">
        <v>1</v>
      </c>
      <c r="L720" s="90" t="s">
        <v>792</v>
      </c>
      <c r="M720" s="90" t="s">
        <v>774</v>
      </c>
      <c r="N720" s="90">
        <v>16</v>
      </c>
      <c r="O720" s="52" t="s">
        <v>3232</v>
      </c>
      <c r="P720" s="52" t="s">
        <v>3232</v>
      </c>
      <c r="Q720" s="39">
        <v>1</v>
      </c>
      <c r="R720" s="39" t="s">
        <v>792</v>
      </c>
      <c r="S720" s="39" t="s">
        <v>774</v>
      </c>
      <c r="T720" s="39">
        <v>16</v>
      </c>
      <c r="U720" s="39" t="s">
        <v>2402</v>
      </c>
      <c r="V720" s="39" t="s">
        <v>2402</v>
      </c>
      <c r="W720" s="39">
        <v>1</v>
      </c>
      <c r="X720" s="39">
        <v>7</v>
      </c>
      <c r="Y720" s="39">
        <v>2</v>
      </c>
    </row>
    <row r="721" spans="1:25" x14ac:dyDescent="0.2">
      <c r="A721" s="39" t="s">
        <v>3253</v>
      </c>
      <c r="B721" s="52" t="s">
        <v>1846</v>
      </c>
      <c r="C721" s="52" t="s">
        <v>617</v>
      </c>
      <c r="D721" s="52">
        <v>1</v>
      </c>
      <c r="E721" s="39" t="s">
        <v>828</v>
      </c>
      <c r="F721" s="39" t="s">
        <v>791</v>
      </c>
      <c r="G721" s="90" t="s">
        <v>766</v>
      </c>
      <c r="H721" s="90" t="s">
        <v>792</v>
      </c>
      <c r="I721" s="90" t="s">
        <v>793</v>
      </c>
      <c r="J721" s="39" t="s">
        <v>794</v>
      </c>
      <c r="K721" s="90">
        <v>1</v>
      </c>
      <c r="L721" s="90" t="s">
        <v>792</v>
      </c>
      <c r="M721" s="90" t="s">
        <v>765</v>
      </c>
      <c r="N721" s="90" t="s">
        <v>2527</v>
      </c>
      <c r="O721" s="52" t="s">
        <v>2522</v>
      </c>
      <c r="P721" s="52" t="s">
        <v>2522</v>
      </c>
      <c r="Q721" s="39">
        <v>1</v>
      </c>
      <c r="R721" s="39" t="s">
        <v>792</v>
      </c>
      <c r="S721" s="39" t="s">
        <v>765</v>
      </c>
      <c r="T721" s="39" t="s">
        <v>2527</v>
      </c>
      <c r="U721" s="39" t="s">
        <v>2406</v>
      </c>
      <c r="V721" s="39" t="s">
        <v>2406</v>
      </c>
      <c r="W721" s="39" t="s">
        <v>766</v>
      </c>
      <c r="X721" s="39" t="s">
        <v>792</v>
      </c>
      <c r="Y721" s="39" t="s">
        <v>793</v>
      </c>
    </row>
    <row r="722" spans="1:25" x14ac:dyDescent="0.2">
      <c r="A722" s="39" t="s">
        <v>3254</v>
      </c>
      <c r="B722" s="52" t="s">
        <v>1847</v>
      </c>
      <c r="C722" s="52" t="s">
        <v>617</v>
      </c>
      <c r="D722" s="52">
        <v>1</v>
      </c>
      <c r="E722" s="39" t="s">
        <v>828</v>
      </c>
      <c r="F722" s="39" t="s">
        <v>1825</v>
      </c>
      <c r="G722" s="90" t="s">
        <v>766</v>
      </c>
      <c r="H722" s="90" t="s">
        <v>792</v>
      </c>
      <c r="I722" s="90" t="s">
        <v>778</v>
      </c>
      <c r="J722" s="39" t="s">
        <v>1468</v>
      </c>
      <c r="K722" s="90">
        <v>1</v>
      </c>
      <c r="L722" s="90">
        <v>6</v>
      </c>
      <c r="M722" s="90" t="s">
        <v>2465</v>
      </c>
      <c r="N722" s="90">
        <v>16</v>
      </c>
      <c r="O722" s="52" t="s">
        <v>2444</v>
      </c>
      <c r="P722" s="52" t="s">
        <v>2444</v>
      </c>
      <c r="Q722" s="39">
        <v>1</v>
      </c>
      <c r="R722" s="39">
        <v>6</v>
      </c>
      <c r="S722" s="39" t="s">
        <v>2465</v>
      </c>
      <c r="T722" s="39">
        <v>16</v>
      </c>
      <c r="U722" s="39" t="s">
        <v>2573</v>
      </c>
      <c r="V722" s="39" t="s">
        <v>2573</v>
      </c>
      <c r="W722" s="39">
        <v>2</v>
      </c>
      <c r="X722" s="39">
        <v>6</v>
      </c>
      <c r="Y722" s="39">
        <v>9</v>
      </c>
    </row>
    <row r="723" spans="1:25" x14ac:dyDescent="0.2">
      <c r="A723" s="39" t="s">
        <v>3255</v>
      </c>
      <c r="B723" s="52" t="s">
        <v>1848</v>
      </c>
      <c r="C723" s="52" t="s">
        <v>617</v>
      </c>
      <c r="D723" s="52">
        <v>1</v>
      </c>
      <c r="E723" s="39" t="s">
        <v>828</v>
      </c>
      <c r="F723" s="39" t="s">
        <v>1830</v>
      </c>
      <c r="G723" s="90" t="s">
        <v>766</v>
      </c>
      <c r="H723" s="90" t="s">
        <v>792</v>
      </c>
      <c r="I723" s="90" t="s">
        <v>778</v>
      </c>
      <c r="J723" s="39" t="s">
        <v>1849</v>
      </c>
      <c r="K723" s="90">
        <v>1</v>
      </c>
      <c r="L723" s="90">
        <v>6</v>
      </c>
      <c r="M723" s="90">
        <v>3</v>
      </c>
      <c r="N723" s="90">
        <v>16</v>
      </c>
      <c r="O723" s="52" t="s">
        <v>3232</v>
      </c>
      <c r="P723" s="52" t="s">
        <v>3232</v>
      </c>
      <c r="Q723" s="39">
        <v>1</v>
      </c>
      <c r="R723" s="39">
        <v>6</v>
      </c>
      <c r="S723" s="39">
        <v>3</v>
      </c>
      <c r="T723" s="39">
        <v>16</v>
      </c>
      <c r="U723" s="39" t="s">
        <v>2573</v>
      </c>
      <c r="V723" s="39" t="s">
        <v>2573</v>
      </c>
      <c r="W723" s="39">
        <v>2</v>
      </c>
      <c r="X723" s="39">
        <v>6</v>
      </c>
      <c r="Y723" s="39">
        <v>9</v>
      </c>
    </row>
    <row r="724" spans="1:25" x14ac:dyDescent="0.2">
      <c r="A724" s="39" t="s">
        <v>3256</v>
      </c>
      <c r="B724" s="52" t="s">
        <v>1850</v>
      </c>
      <c r="C724" s="52" t="s">
        <v>617</v>
      </c>
      <c r="D724" s="52">
        <v>1</v>
      </c>
      <c r="E724" s="39" t="s">
        <v>828</v>
      </c>
      <c r="F724" s="39" t="s">
        <v>1827</v>
      </c>
      <c r="G724" s="90" t="s">
        <v>766</v>
      </c>
      <c r="H724" s="90" t="s">
        <v>792</v>
      </c>
      <c r="I724" s="90" t="s">
        <v>778</v>
      </c>
      <c r="J724" s="39" t="s">
        <v>1828</v>
      </c>
      <c r="K724" s="90">
        <v>1</v>
      </c>
      <c r="L724" s="90">
        <v>6</v>
      </c>
      <c r="M724" s="90">
        <v>3</v>
      </c>
      <c r="N724" s="90">
        <v>16</v>
      </c>
      <c r="O724" s="52" t="s">
        <v>3232</v>
      </c>
      <c r="P724" s="52" t="s">
        <v>3232</v>
      </c>
      <c r="Q724" s="39">
        <v>1</v>
      </c>
      <c r="R724" s="39">
        <v>6</v>
      </c>
      <c r="S724" s="39">
        <v>3</v>
      </c>
      <c r="T724" s="39">
        <v>16</v>
      </c>
      <c r="U724" s="39" t="s">
        <v>2573</v>
      </c>
      <c r="V724" s="39" t="s">
        <v>2573</v>
      </c>
      <c r="W724" s="39">
        <v>2</v>
      </c>
      <c r="X724" s="39">
        <v>6</v>
      </c>
      <c r="Y724" s="39">
        <v>9</v>
      </c>
    </row>
    <row r="725" spans="1:25" x14ac:dyDescent="0.2">
      <c r="A725" s="39" t="s">
        <v>3257</v>
      </c>
      <c r="B725" s="52" t="s">
        <v>1851</v>
      </c>
      <c r="C725" s="52" t="s">
        <v>618</v>
      </c>
      <c r="D725" s="52">
        <v>2</v>
      </c>
      <c r="E725" s="39" t="s">
        <v>763</v>
      </c>
      <c r="F725" s="39" t="s">
        <v>764</v>
      </c>
      <c r="G725" s="90" t="s">
        <v>765</v>
      </c>
      <c r="H725" s="90" t="s">
        <v>766</v>
      </c>
      <c r="I725" s="90" t="s">
        <v>767</v>
      </c>
      <c r="J725" s="39" t="s">
        <v>768</v>
      </c>
      <c r="K725" s="90">
        <v>2</v>
      </c>
      <c r="L725" s="90" t="s">
        <v>765</v>
      </c>
      <c r="M725" s="90" t="s">
        <v>785</v>
      </c>
      <c r="N725" s="90">
        <v>5</v>
      </c>
      <c r="O725" s="52" t="s">
        <v>2391</v>
      </c>
      <c r="P725" s="52" t="s">
        <v>2391</v>
      </c>
      <c r="Q725" s="39">
        <v>2</v>
      </c>
      <c r="R725" s="39" t="s">
        <v>765</v>
      </c>
      <c r="S725" s="39" t="s">
        <v>785</v>
      </c>
      <c r="T725" s="39">
        <v>5</v>
      </c>
      <c r="U725" s="39" t="s">
        <v>2392</v>
      </c>
      <c r="V725" s="39" t="s">
        <v>2392</v>
      </c>
      <c r="W725" s="39">
        <v>1</v>
      </c>
      <c r="X725" s="39">
        <v>2</v>
      </c>
      <c r="Y725" s="39">
        <v>4</v>
      </c>
    </row>
    <row r="726" spans="1:25" x14ac:dyDescent="0.2">
      <c r="A726" s="39" t="s">
        <v>3258</v>
      </c>
      <c r="B726" s="52" t="s">
        <v>1852</v>
      </c>
      <c r="C726" s="52" t="s">
        <v>618</v>
      </c>
      <c r="D726" s="52">
        <v>2</v>
      </c>
      <c r="E726" s="39" t="s">
        <v>763</v>
      </c>
      <c r="F726" s="39" t="s">
        <v>770</v>
      </c>
      <c r="G726" s="90" t="s">
        <v>765</v>
      </c>
      <c r="H726" s="90" t="s">
        <v>766</v>
      </c>
      <c r="I726" s="90" t="s">
        <v>767</v>
      </c>
      <c r="J726" s="39" t="s">
        <v>771</v>
      </c>
      <c r="K726" s="90">
        <v>2</v>
      </c>
      <c r="L726" s="90" t="s">
        <v>765</v>
      </c>
      <c r="M726" s="90" t="s">
        <v>785</v>
      </c>
      <c r="N726" s="90">
        <v>10</v>
      </c>
      <c r="O726" s="52" t="s">
        <v>2394</v>
      </c>
      <c r="P726" s="52" t="s">
        <v>2394</v>
      </c>
      <c r="Q726" s="39">
        <v>2</v>
      </c>
      <c r="R726" s="39" t="s">
        <v>765</v>
      </c>
      <c r="S726" s="39" t="s">
        <v>785</v>
      </c>
      <c r="T726" s="39">
        <v>10</v>
      </c>
      <c r="U726" s="39" t="s">
        <v>2392</v>
      </c>
      <c r="V726" s="39" t="s">
        <v>2392</v>
      </c>
      <c r="W726" s="39">
        <v>1</v>
      </c>
      <c r="X726" s="39">
        <v>2</v>
      </c>
      <c r="Y726" s="39">
        <v>4</v>
      </c>
    </row>
    <row r="727" spans="1:25" x14ac:dyDescent="0.2">
      <c r="A727" s="39" t="s">
        <v>3259</v>
      </c>
      <c r="B727" s="52" t="s">
        <v>1853</v>
      </c>
      <c r="C727" s="52" t="s">
        <v>618</v>
      </c>
      <c r="D727" s="52">
        <v>2</v>
      </c>
      <c r="E727" s="39" t="s">
        <v>763</v>
      </c>
      <c r="F727" s="39" t="s">
        <v>788</v>
      </c>
      <c r="G727" s="90" t="s">
        <v>765</v>
      </c>
      <c r="H727" s="90" t="s">
        <v>774</v>
      </c>
      <c r="I727" s="90" t="s">
        <v>767</v>
      </c>
      <c r="J727" s="39" t="s">
        <v>789</v>
      </c>
      <c r="K727" s="90">
        <v>2</v>
      </c>
      <c r="L727" s="90" t="s">
        <v>765</v>
      </c>
      <c r="M727" s="90" t="s">
        <v>774</v>
      </c>
      <c r="N727" s="90">
        <v>16</v>
      </c>
      <c r="O727" s="52" t="s">
        <v>2436</v>
      </c>
      <c r="P727" s="52" t="s">
        <v>2436</v>
      </c>
      <c r="Q727" s="39">
        <v>2</v>
      </c>
      <c r="R727" s="39" t="s">
        <v>765</v>
      </c>
      <c r="S727" s="39" t="s">
        <v>774</v>
      </c>
      <c r="T727" s="39">
        <v>16</v>
      </c>
      <c r="U727" s="39" t="s">
        <v>2480</v>
      </c>
      <c r="V727" s="39" t="s">
        <v>2480</v>
      </c>
      <c r="W727" s="39">
        <v>1</v>
      </c>
      <c r="X727" s="39">
        <v>3</v>
      </c>
      <c r="Y727" s="39">
        <v>4</v>
      </c>
    </row>
    <row r="728" spans="1:25" x14ac:dyDescent="0.2">
      <c r="A728" s="39" t="s">
        <v>3260</v>
      </c>
      <c r="B728" s="52" t="s">
        <v>1854</v>
      </c>
      <c r="C728" s="52" t="s">
        <v>618</v>
      </c>
      <c r="D728" s="52">
        <v>2</v>
      </c>
      <c r="E728" s="39" t="s">
        <v>763</v>
      </c>
      <c r="F728" s="39" t="s">
        <v>781</v>
      </c>
      <c r="G728" s="90" t="s">
        <v>765</v>
      </c>
      <c r="H728" s="90" t="s">
        <v>814</v>
      </c>
      <c r="I728" s="90" t="s">
        <v>766</v>
      </c>
      <c r="J728" s="39" t="s">
        <v>782</v>
      </c>
      <c r="K728" s="90">
        <v>2</v>
      </c>
      <c r="L728" s="90" t="s">
        <v>765</v>
      </c>
      <c r="M728" s="90" t="s">
        <v>785</v>
      </c>
      <c r="N728" s="90" t="s">
        <v>2527</v>
      </c>
      <c r="O728" s="52" t="s">
        <v>2394</v>
      </c>
      <c r="P728" s="52" t="s">
        <v>2394</v>
      </c>
      <c r="Q728" s="39">
        <v>2</v>
      </c>
      <c r="R728" s="39" t="s">
        <v>765</v>
      </c>
      <c r="S728" s="39" t="s">
        <v>785</v>
      </c>
      <c r="T728" s="39" t="s">
        <v>2527</v>
      </c>
      <c r="U728" s="39" t="s">
        <v>3215</v>
      </c>
      <c r="V728" s="39" t="s">
        <v>3215</v>
      </c>
      <c r="W728" s="39">
        <v>1</v>
      </c>
      <c r="X728" s="39">
        <v>5</v>
      </c>
      <c r="Y728" s="39" t="s">
        <v>766</v>
      </c>
    </row>
    <row r="729" spans="1:25" x14ac:dyDescent="0.2">
      <c r="A729" s="39" t="s">
        <v>3261</v>
      </c>
      <c r="B729" s="52" t="s">
        <v>1855</v>
      </c>
      <c r="C729" s="52" t="s">
        <v>618</v>
      </c>
      <c r="D729" s="52">
        <v>2</v>
      </c>
      <c r="E729" s="39" t="s">
        <v>763</v>
      </c>
      <c r="F729" s="39" t="s">
        <v>784</v>
      </c>
      <c r="G729" s="90" t="s">
        <v>765</v>
      </c>
      <c r="H729" s="90" t="s">
        <v>785</v>
      </c>
      <c r="I729" s="90" t="s">
        <v>766</v>
      </c>
      <c r="J729" s="39" t="s">
        <v>786</v>
      </c>
      <c r="K729" s="90">
        <v>2</v>
      </c>
      <c r="L729" s="90" t="s">
        <v>766</v>
      </c>
      <c r="M729" s="90" t="s">
        <v>765</v>
      </c>
      <c r="N729" s="90">
        <v>16</v>
      </c>
      <c r="O729" s="52" t="s">
        <v>2396</v>
      </c>
      <c r="P729" s="52" t="s">
        <v>2396</v>
      </c>
      <c r="Q729" s="39">
        <v>2</v>
      </c>
      <c r="R729" s="39" t="s">
        <v>766</v>
      </c>
      <c r="S729" s="39" t="s">
        <v>765</v>
      </c>
      <c r="T729" s="39">
        <v>16</v>
      </c>
      <c r="U729" s="39" t="s">
        <v>2402</v>
      </c>
      <c r="V729" s="39" t="s">
        <v>2402</v>
      </c>
      <c r="W729" s="39">
        <v>1</v>
      </c>
      <c r="X729" s="39">
        <v>7</v>
      </c>
      <c r="Y729" s="39">
        <v>2</v>
      </c>
    </row>
    <row r="730" spans="1:25" x14ac:dyDescent="0.2">
      <c r="A730" s="39" t="s">
        <v>3262</v>
      </c>
      <c r="B730" s="52" t="s">
        <v>1856</v>
      </c>
      <c r="C730" s="52" t="s">
        <v>618</v>
      </c>
      <c r="D730" s="52">
        <v>2</v>
      </c>
      <c r="E730" s="39" t="s">
        <v>763</v>
      </c>
      <c r="F730" s="39" t="s">
        <v>791</v>
      </c>
      <c r="G730" s="90" t="s">
        <v>766</v>
      </c>
      <c r="H730" s="90" t="s">
        <v>792</v>
      </c>
      <c r="I730" s="90" t="s">
        <v>793</v>
      </c>
      <c r="J730" s="39" t="s">
        <v>794</v>
      </c>
      <c r="K730" s="90">
        <v>2</v>
      </c>
      <c r="L730" s="90" t="s">
        <v>765</v>
      </c>
      <c r="M730" s="90" t="s">
        <v>785</v>
      </c>
      <c r="N730" s="90" t="s">
        <v>2527</v>
      </c>
      <c r="O730" s="52" t="s">
        <v>2394</v>
      </c>
      <c r="P730" s="52" t="s">
        <v>2394</v>
      </c>
      <c r="Q730" s="39">
        <v>2</v>
      </c>
      <c r="R730" s="39" t="s">
        <v>765</v>
      </c>
      <c r="S730" s="39" t="s">
        <v>785</v>
      </c>
      <c r="T730" s="39" t="s">
        <v>2527</v>
      </c>
      <c r="U730" s="39" t="s">
        <v>2406</v>
      </c>
      <c r="V730" s="39" t="s">
        <v>2406</v>
      </c>
      <c r="W730" s="39" t="s">
        <v>766</v>
      </c>
      <c r="X730" s="39" t="s">
        <v>792</v>
      </c>
      <c r="Y730" s="39" t="s">
        <v>793</v>
      </c>
    </row>
    <row r="731" spans="1:25" x14ac:dyDescent="0.2">
      <c r="A731" s="39" t="s">
        <v>3263</v>
      </c>
      <c r="B731" s="52" t="s">
        <v>1857</v>
      </c>
      <c r="C731" s="52" t="s">
        <v>618</v>
      </c>
      <c r="D731" s="52">
        <v>2</v>
      </c>
      <c r="E731" s="39" t="s">
        <v>763</v>
      </c>
      <c r="F731" s="39" t="s">
        <v>1858</v>
      </c>
      <c r="G731" s="90" t="s">
        <v>774</v>
      </c>
      <c r="H731" s="90" t="s">
        <v>778</v>
      </c>
      <c r="I731" s="90" t="s">
        <v>766</v>
      </c>
      <c r="J731" s="39" t="s">
        <v>1859</v>
      </c>
      <c r="K731" s="90">
        <v>2</v>
      </c>
      <c r="L731" s="90" t="s">
        <v>765</v>
      </c>
      <c r="M731" s="90" t="s">
        <v>767</v>
      </c>
      <c r="N731" s="90">
        <v>9</v>
      </c>
      <c r="O731" s="52" t="s">
        <v>3264</v>
      </c>
      <c r="P731" s="52" t="s">
        <v>3264</v>
      </c>
      <c r="Q731" s="39">
        <v>2</v>
      </c>
      <c r="R731" s="39" t="s">
        <v>765</v>
      </c>
      <c r="S731" s="39" t="s">
        <v>767</v>
      </c>
      <c r="T731" s="39">
        <v>9</v>
      </c>
      <c r="U731" s="39" t="s">
        <v>3265</v>
      </c>
      <c r="V731" s="39" t="s">
        <v>3265</v>
      </c>
      <c r="W731" s="39">
        <v>3</v>
      </c>
      <c r="X731" s="39">
        <v>9</v>
      </c>
      <c r="Y731" s="39">
        <v>2</v>
      </c>
    </row>
    <row r="732" spans="1:25" x14ac:dyDescent="0.2">
      <c r="A732" s="39" t="s">
        <v>3266</v>
      </c>
      <c r="B732" s="52" t="s">
        <v>1860</v>
      </c>
      <c r="C732" s="52" t="s">
        <v>619</v>
      </c>
      <c r="D732" s="52">
        <v>2</v>
      </c>
      <c r="E732" s="39" t="s">
        <v>763</v>
      </c>
      <c r="F732" s="39" t="s">
        <v>764</v>
      </c>
      <c r="G732" s="90" t="s">
        <v>765</v>
      </c>
      <c r="H732" s="90" t="s">
        <v>766</v>
      </c>
      <c r="I732" s="90" t="s">
        <v>767</v>
      </c>
      <c r="J732" s="39" t="s">
        <v>768</v>
      </c>
      <c r="K732" s="90">
        <v>2</v>
      </c>
      <c r="L732" s="90" t="s">
        <v>765</v>
      </c>
      <c r="M732" s="90" t="s">
        <v>785</v>
      </c>
      <c r="N732" s="90">
        <v>5</v>
      </c>
      <c r="O732" s="52" t="s">
        <v>2391</v>
      </c>
      <c r="P732" s="52" t="s">
        <v>2391</v>
      </c>
      <c r="Q732" s="39">
        <v>2</v>
      </c>
      <c r="R732" s="39" t="s">
        <v>765</v>
      </c>
      <c r="S732" s="39" t="s">
        <v>785</v>
      </c>
      <c r="T732" s="39">
        <v>5</v>
      </c>
      <c r="U732" s="39" t="s">
        <v>2392</v>
      </c>
      <c r="V732" s="39" t="s">
        <v>2392</v>
      </c>
      <c r="W732" s="39">
        <v>1</v>
      </c>
      <c r="X732" s="39">
        <v>2</v>
      </c>
      <c r="Y732" s="39">
        <v>4</v>
      </c>
    </row>
    <row r="733" spans="1:25" x14ac:dyDescent="0.2">
      <c r="A733" s="39" t="s">
        <v>3267</v>
      </c>
      <c r="B733" s="52" t="s">
        <v>1861</v>
      </c>
      <c r="C733" s="52" t="s">
        <v>619</v>
      </c>
      <c r="D733" s="52">
        <v>2</v>
      </c>
      <c r="E733" s="39" t="s">
        <v>763</v>
      </c>
      <c r="F733" s="39" t="s">
        <v>770</v>
      </c>
      <c r="G733" s="90" t="s">
        <v>765</v>
      </c>
      <c r="H733" s="90" t="s">
        <v>766</v>
      </c>
      <c r="I733" s="90" t="s">
        <v>767</v>
      </c>
      <c r="J733" s="39" t="s">
        <v>771</v>
      </c>
      <c r="K733" s="90">
        <v>2</v>
      </c>
      <c r="L733" s="90" t="s">
        <v>765</v>
      </c>
      <c r="M733" s="90" t="s">
        <v>785</v>
      </c>
      <c r="N733" s="90">
        <v>10</v>
      </c>
      <c r="O733" s="52" t="s">
        <v>2394</v>
      </c>
      <c r="P733" s="52" t="s">
        <v>2394</v>
      </c>
      <c r="Q733" s="39">
        <v>2</v>
      </c>
      <c r="R733" s="39" t="s">
        <v>765</v>
      </c>
      <c r="S733" s="39" t="s">
        <v>785</v>
      </c>
      <c r="T733" s="39">
        <v>10</v>
      </c>
      <c r="U733" s="39" t="s">
        <v>2392</v>
      </c>
      <c r="V733" s="39" t="s">
        <v>2392</v>
      </c>
      <c r="W733" s="39">
        <v>1</v>
      </c>
      <c r="X733" s="39">
        <v>2</v>
      </c>
      <c r="Y733" s="39">
        <v>4</v>
      </c>
    </row>
    <row r="734" spans="1:25" x14ac:dyDescent="0.2">
      <c r="A734" s="39" t="s">
        <v>3268</v>
      </c>
      <c r="B734" s="52" t="s">
        <v>1862</v>
      </c>
      <c r="C734" s="52" t="s">
        <v>619</v>
      </c>
      <c r="D734" s="52">
        <v>2</v>
      </c>
      <c r="E734" s="39" t="s">
        <v>763</v>
      </c>
      <c r="F734" s="39" t="s">
        <v>788</v>
      </c>
      <c r="G734" s="90" t="s">
        <v>765</v>
      </c>
      <c r="H734" s="90" t="s">
        <v>774</v>
      </c>
      <c r="I734" s="90" t="s">
        <v>767</v>
      </c>
      <c r="J734" s="39" t="s">
        <v>789</v>
      </c>
      <c r="K734" s="90">
        <v>2</v>
      </c>
      <c r="L734" s="90" t="s">
        <v>765</v>
      </c>
      <c r="M734" s="90" t="s">
        <v>774</v>
      </c>
      <c r="N734" s="90">
        <v>16</v>
      </c>
      <c r="O734" s="52" t="s">
        <v>2436</v>
      </c>
      <c r="P734" s="52" t="s">
        <v>2436</v>
      </c>
      <c r="Q734" s="39">
        <v>2</v>
      </c>
      <c r="R734" s="39" t="s">
        <v>765</v>
      </c>
      <c r="S734" s="39" t="s">
        <v>774</v>
      </c>
      <c r="T734" s="39">
        <v>16</v>
      </c>
      <c r="U734" s="39" t="s">
        <v>2480</v>
      </c>
      <c r="V734" s="39" t="s">
        <v>2480</v>
      </c>
      <c r="W734" s="39">
        <v>1</v>
      </c>
      <c r="X734" s="39">
        <v>3</v>
      </c>
      <c r="Y734" s="39">
        <v>4</v>
      </c>
    </row>
    <row r="735" spans="1:25" x14ac:dyDescent="0.2">
      <c r="A735" s="39" t="s">
        <v>3269</v>
      </c>
      <c r="B735" s="52" t="s">
        <v>1863</v>
      </c>
      <c r="C735" s="52" t="s">
        <v>619</v>
      </c>
      <c r="D735" s="52">
        <v>2</v>
      </c>
      <c r="E735" s="39" t="s">
        <v>763</v>
      </c>
      <c r="F735" s="39" t="s">
        <v>781</v>
      </c>
      <c r="G735" s="90" t="s">
        <v>765</v>
      </c>
      <c r="H735" s="90" t="s">
        <v>814</v>
      </c>
      <c r="I735" s="90" t="s">
        <v>766</v>
      </c>
      <c r="J735" s="39" t="s">
        <v>782</v>
      </c>
      <c r="K735" s="90">
        <v>2</v>
      </c>
      <c r="L735" s="90" t="s">
        <v>765</v>
      </c>
      <c r="M735" s="90" t="s">
        <v>785</v>
      </c>
      <c r="N735" s="90" t="s">
        <v>2527</v>
      </c>
      <c r="O735" s="52" t="s">
        <v>2394</v>
      </c>
      <c r="P735" s="52" t="s">
        <v>2394</v>
      </c>
      <c r="Q735" s="39">
        <v>2</v>
      </c>
      <c r="R735" s="39" t="s">
        <v>765</v>
      </c>
      <c r="S735" s="39" t="s">
        <v>785</v>
      </c>
      <c r="T735" s="39" t="s">
        <v>2527</v>
      </c>
      <c r="U735" s="39" t="s">
        <v>3215</v>
      </c>
      <c r="V735" s="39" t="s">
        <v>3215</v>
      </c>
      <c r="W735" s="39">
        <v>1</v>
      </c>
      <c r="X735" s="39">
        <v>5</v>
      </c>
      <c r="Y735" s="39" t="s">
        <v>766</v>
      </c>
    </row>
    <row r="736" spans="1:25" x14ac:dyDescent="0.2">
      <c r="A736" s="39" t="s">
        <v>3270</v>
      </c>
      <c r="B736" s="52" t="s">
        <v>1864</v>
      </c>
      <c r="C736" s="52" t="s">
        <v>619</v>
      </c>
      <c r="D736" s="52">
        <v>2</v>
      </c>
      <c r="E736" s="39" t="s">
        <v>763</v>
      </c>
      <c r="F736" s="39" t="s">
        <v>784</v>
      </c>
      <c r="G736" s="90" t="s">
        <v>765</v>
      </c>
      <c r="H736" s="90" t="s">
        <v>785</v>
      </c>
      <c r="I736" s="90" t="s">
        <v>766</v>
      </c>
      <c r="J736" s="39" t="s">
        <v>786</v>
      </c>
      <c r="K736" s="90">
        <v>2</v>
      </c>
      <c r="L736" s="90" t="s">
        <v>766</v>
      </c>
      <c r="M736" s="90" t="s">
        <v>765</v>
      </c>
      <c r="N736" s="90">
        <v>16</v>
      </c>
      <c r="O736" s="52" t="s">
        <v>2396</v>
      </c>
      <c r="P736" s="52" t="s">
        <v>2396</v>
      </c>
      <c r="Q736" s="39">
        <v>2</v>
      </c>
      <c r="R736" s="39" t="s">
        <v>766</v>
      </c>
      <c r="S736" s="39" t="s">
        <v>765</v>
      </c>
      <c r="T736" s="39">
        <v>16</v>
      </c>
      <c r="U736" s="39" t="s">
        <v>2402</v>
      </c>
      <c r="V736" s="39" t="s">
        <v>2402</v>
      </c>
      <c r="W736" s="39">
        <v>1</v>
      </c>
      <c r="X736" s="39">
        <v>7</v>
      </c>
      <c r="Y736" s="39">
        <v>2</v>
      </c>
    </row>
    <row r="737" spans="1:25" x14ac:dyDescent="0.2">
      <c r="A737" s="39" t="s">
        <v>3271</v>
      </c>
      <c r="B737" s="52" t="s">
        <v>1865</v>
      </c>
      <c r="C737" s="52" t="s">
        <v>619</v>
      </c>
      <c r="D737" s="52">
        <v>2</v>
      </c>
      <c r="E737" s="39" t="s">
        <v>763</v>
      </c>
      <c r="F737" s="39" t="s">
        <v>1866</v>
      </c>
      <c r="G737" s="90" t="s">
        <v>766</v>
      </c>
      <c r="H737" s="90" t="s">
        <v>766</v>
      </c>
      <c r="I737" s="90" t="s">
        <v>765</v>
      </c>
      <c r="J737" s="39" t="s">
        <v>1867</v>
      </c>
      <c r="K737" s="90">
        <v>2</v>
      </c>
      <c r="L737" s="90">
        <v>2</v>
      </c>
      <c r="M737" s="90">
        <v>1</v>
      </c>
      <c r="N737" s="90" t="s">
        <v>2916</v>
      </c>
      <c r="O737" s="52" t="s">
        <v>2501</v>
      </c>
      <c r="P737" s="52" t="s">
        <v>2501</v>
      </c>
      <c r="Q737" s="39">
        <v>2</v>
      </c>
      <c r="R737" s="39">
        <v>2</v>
      </c>
      <c r="S737" s="39">
        <v>1</v>
      </c>
      <c r="T737" s="39" t="s">
        <v>2916</v>
      </c>
      <c r="U737" s="39" t="s">
        <v>2468</v>
      </c>
      <c r="V737" s="39" t="s">
        <v>2468</v>
      </c>
      <c r="W737" s="39">
        <v>2</v>
      </c>
      <c r="X737" s="39">
        <v>2</v>
      </c>
      <c r="Y737" s="39">
        <v>1</v>
      </c>
    </row>
    <row r="738" spans="1:25" x14ac:dyDescent="0.2">
      <c r="A738" s="39" t="s">
        <v>3272</v>
      </c>
      <c r="B738" s="52" t="s">
        <v>1868</v>
      </c>
      <c r="C738" s="52" t="s">
        <v>619</v>
      </c>
      <c r="D738" s="52">
        <v>2</v>
      </c>
      <c r="E738" s="39" t="s">
        <v>763</v>
      </c>
      <c r="F738" s="39" t="s">
        <v>791</v>
      </c>
      <c r="G738" s="90" t="s">
        <v>766</v>
      </c>
      <c r="H738" s="90" t="s">
        <v>792</v>
      </c>
      <c r="I738" s="90" t="s">
        <v>793</v>
      </c>
      <c r="J738" s="39" t="s">
        <v>794</v>
      </c>
      <c r="K738" s="90">
        <v>2</v>
      </c>
      <c r="L738" s="90" t="s">
        <v>765</v>
      </c>
      <c r="M738" s="90" t="s">
        <v>785</v>
      </c>
      <c r="N738" s="90" t="s">
        <v>2527</v>
      </c>
      <c r="O738" s="52" t="s">
        <v>2394</v>
      </c>
      <c r="P738" s="52" t="s">
        <v>2394</v>
      </c>
      <c r="Q738" s="39">
        <v>2</v>
      </c>
      <c r="R738" s="39" t="s">
        <v>765</v>
      </c>
      <c r="S738" s="39" t="s">
        <v>785</v>
      </c>
      <c r="T738" s="39" t="s">
        <v>2527</v>
      </c>
      <c r="U738" s="39" t="s">
        <v>2406</v>
      </c>
      <c r="V738" s="39" t="s">
        <v>2406</v>
      </c>
      <c r="W738" s="39" t="s">
        <v>766</v>
      </c>
      <c r="X738" s="39" t="s">
        <v>792</v>
      </c>
      <c r="Y738" s="39" t="s">
        <v>793</v>
      </c>
    </row>
    <row r="739" spans="1:25" x14ac:dyDescent="0.2">
      <c r="A739" s="39" t="s">
        <v>3273</v>
      </c>
      <c r="B739" s="52" t="s">
        <v>1869</v>
      </c>
      <c r="C739" s="52" t="s">
        <v>620</v>
      </c>
      <c r="D739" s="52">
        <v>2</v>
      </c>
      <c r="E739" s="39" t="s">
        <v>763</v>
      </c>
      <c r="F739" s="39" t="s">
        <v>764</v>
      </c>
      <c r="G739" s="90" t="s">
        <v>765</v>
      </c>
      <c r="H739" s="90" t="s">
        <v>766</v>
      </c>
      <c r="I739" s="90" t="s">
        <v>767</v>
      </c>
      <c r="J739" s="39" t="s">
        <v>768</v>
      </c>
      <c r="K739" s="90">
        <v>2</v>
      </c>
      <c r="L739" s="90" t="s">
        <v>765</v>
      </c>
      <c r="M739" s="90" t="s">
        <v>785</v>
      </c>
      <c r="N739" s="90">
        <v>5</v>
      </c>
      <c r="O739" s="52" t="s">
        <v>2391</v>
      </c>
      <c r="P739" s="52" t="s">
        <v>2391</v>
      </c>
      <c r="Q739" s="39">
        <v>2</v>
      </c>
      <c r="R739" s="39" t="s">
        <v>765</v>
      </c>
      <c r="S739" s="39" t="s">
        <v>785</v>
      </c>
      <c r="T739" s="39">
        <v>5</v>
      </c>
      <c r="U739" s="39" t="s">
        <v>2392</v>
      </c>
      <c r="V739" s="39" t="s">
        <v>2392</v>
      </c>
      <c r="W739" s="39">
        <v>1</v>
      </c>
      <c r="X739" s="39">
        <v>2</v>
      </c>
      <c r="Y739" s="39">
        <v>4</v>
      </c>
    </row>
    <row r="740" spans="1:25" x14ac:dyDescent="0.2">
      <c r="A740" s="39" t="s">
        <v>3274</v>
      </c>
      <c r="B740" s="52" t="s">
        <v>1870</v>
      </c>
      <c r="C740" s="52" t="s">
        <v>620</v>
      </c>
      <c r="D740" s="52">
        <v>2</v>
      </c>
      <c r="E740" s="39" t="s">
        <v>763</v>
      </c>
      <c r="F740" s="39" t="s">
        <v>770</v>
      </c>
      <c r="G740" s="90" t="s">
        <v>765</v>
      </c>
      <c r="H740" s="90" t="s">
        <v>766</v>
      </c>
      <c r="I740" s="90" t="s">
        <v>767</v>
      </c>
      <c r="J740" s="39" t="s">
        <v>771</v>
      </c>
      <c r="K740" s="90">
        <v>2</v>
      </c>
      <c r="L740" s="90" t="s">
        <v>765</v>
      </c>
      <c r="M740" s="90" t="s">
        <v>785</v>
      </c>
      <c r="N740" s="90">
        <v>10</v>
      </c>
      <c r="O740" s="52" t="s">
        <v>2394</v>
      </c>
      <c r="P740" s="52" t="s">
        <v>2394</v>
      </c>
      <c r="Q740" s="39">
        <v>2</v>
      </c>
      <c r="R740" s="39" t="s">
        <v>765</v>
      </c>
      <c r="S740" s="39" t="s">
        <v>785</v>
      </c>
      <c r="T740" s="39">
        <v>10</v>
      </c>
      <c r="U740" s="39" t="s">
        <v>2392</v>
      </c>
      <c r="V740" s="39" t="s">
        <v>2392</v>
      </c>
      <c r="W740" s="39">
        <v>1</v>
      </c>
      <c r="X740" s="39">
        <v>2</v>
      </c>
      <c r="Y740" s="39">
        <v>4</v>
      </c>
    </row>
    <row r="741" spans="1:25" x14ac:dyDescent="0.2">
      <c r="A741" s="39" t="s">
        <v>3275</v>
      </c>
      <c r="B741" s="52" t="s">
        <v>1871</v>
      </c>
      <c r="C741" s="52" t="s">
        <v>620</v>
      </c>
      <c r="D741" s="52">
        <v>2</v>
      </c>
      <c r="E741" s="39" t="s">
        <v>763</v>
      </c>
      <c r="F741" s="39" t="s">
        <v>788</v>
      </c>
      <c r="G741" s="90" t="s">
        <v>765</v>
      </c>
      <c r="H741" s="90" t="s">
        <v>774</v>
      </c>
      <c r="I741" s="90" t="s">
        <v>767</v>
      </c>
      <c r="J741" s="39" t="s">
        <v>789</v>
      </c>
      <c r="K741" s="90">
        <v>2</v>
      </c>
      <c r="L741" s="90" t="s">
        <v>765</v>
      </c>
      <c r="M741" s="90" t="s">
        <v>774</v>
      </c>
      <c r="N741" s="90">
        <v>16</v>
      </c>
      <c r="O741" s="52" t="s">
        <v>2436</v>
      </c>
      <c r="P741" s="52" t="s">
        <v>2436</v>
      </c>
      <c r="Q741" s="39">
        <v>2</v>
      </c>
      <c r="R741" s="39" t="s">
        <v>765</v>
      </c>
      <c r="S741" s="39" t="s">
        <v>774</v>
      </c>
      <c r="T741" s="39">
        <v>16</v>
      </c>
      <c r="U741" s="39" t="s">
        <v>2480</v>
      </c>
      <c r="V741" s="39" t="s">
        <v>2480</v>
      </c>
      <c r="W741" s="39">
        <v>1</v>
      </c>
      <c r="X741" s="39">
        <v>3</v>
      </c>
      <c r="Y741" s="39">
        <v>4</v>
      </c>
    </row>
    <row r="742" spans="1:25" x14ac:dyDescent="0.2">
      <c r="A742" s="39" t="s">
        <v>3276</v>
      </c>
      <c r="B742" s="52" t="s">
        <v>1872</v>
      </c>
      <c r="C742" s="52" t="s">
        <v>620</v>
      </c>
      <c r="D742" s="52">
        <v>2</v>
      </c>
      <c r="E742" s="39" t="s">
        <v>763</v>
      </c>
      <c r="F742" s="39" t="s">
        <v>781</v>
      </c>
      <c r="G742" s="90" t="s">
        <v>765</v>
      </c>
      <c r="H742" s="90" t="s">
        <v>814</v>
      </c>
      <c r="I742" s="90" t="s">
        <v>766</v>
      </c>
      <c r="J742" s="39" t="s">
        <v>782</v>
      </c>
      <c r="K742" s="90">
        <v>2</v>
      </c>
      <c r="L742" s="90" t="s">
        <v>765</v>
      </c>
      <c r="M742" s="90" t="s">
        <v>785</v>
      </c>
      <c r="N742" s="90" t="s">
        <v>2527</v>
      </c>
      <c r="O742" s="52" t="s">
        <v>2394</v>
      </c>
      <c r="P742" s="52" t="s">
        <v>2394</v>
      </c>
      <c r="Q742" s="39">
        <v>2</v>
      </c>
      <c r="R742" s="39" t="s">
        <v>765</v>
      </c>
      <c r="S742" s="39" t="s">
        <v>785</v>
      </c>
      <c r="T742" s="39" t="s">
        <v>2527</v>
      </c>
      <c r="U742" s="39" t="s">
        <v>3215</v>
      </c>
      <c r="V742" s="39" t="s">
        <v>3215</v>
      </c>
      <c r="W742" s="39">
        <v>1</v>
      </c>
      <c r="X742" s="39">
        <v>5</v>
      </c>
      <c r="Y742" s="39" t="s">
        <v>766</v>
      </c>
    </row>
    <row r="743" spans="1:25" x14ac:dyDescent="0.2">
      <c r="A743" s="39" t="s">
        <v>3277</v>
      </c>
      <c r="B743" s="52" t="s">
        <v>1873</v>
      </c>
      <c r="C743" s="52" t="s">
        <v>620</v>
      </c>
      <c r="D743" s="52">
        <v>2</v>
      </c>
      <c r="E743" s="39" t="s">
        <v>763</v>
      </c>
      <c r="F743" s="39" t="s">
        <v>784</v>
      </c>
      <c r="G743" s="90" t="s">
        <v>765</v>
      </c>
      <c r="H743" s="90" t="s">
        <v>785</v>
      </c>
      <c r="I743" s="90" t="s">
        <v>766</v>
      </c>
      <c r="J743" s="39" t="s">
        <v>786</v>
      </c>
      <c r="K743" s="90">
        <v>2</v>
      </c>
      <c r="L743" s="90" t="s">
        <v>766</v>
      </c>
      <c r="M743" s="90" t="s">
        <v>765</v>
      </c>
      <c r="N743" s="90">
        <v>16</v>
      </c>
      <c r="O743" s="52" t="s">
        <v>2396</v>
      </c>
      <c r="P743" s="52" t="s">
        <v>2396</v>
      </c>
      <c r="Q743" s="39">
        <v>2</v>
      </c>
      <c r="R743" s="39" t="s">
        <v>766</v>
      </c>
      <c r="S743" s="39" t="s">
        <v>765</v>
      </c>
      <c r="T743" s="39">
        <v>16</v>
      </c>
      <c r="U743" s="39" t="s">
        <v>2402</v>
      </c>
      <c r="V743" s="39" t="s">
        <v>2402</v>
      </c>
      <c r="W743" s="39">
        <v>1</v>
      </c>
      <c r="X743" s="39">
        <v>7</v>
      </c>
      <c r="Y743" s="39">
        <v>2</v>
      </c>
    </row>
    <row r="744" spans="1:25" x14ac:dyDescent="0.2">
      <c r="A744" s="39" t="s">
        <v>3278</v>
      </c>
      <c r="B744" s="52" t="s">
        <v>1874</v>
      </c>
      <c r="C744" s="52" t="s">
        <v>620</v>
      </c>
      <c r="D744" s="52">
        <v>2</v>
      </c>
      <c r="E744" s="39" t="s">
        <v>763</v>
      </c>
      <c r="F744" s="39" t="s">
        <v>791</v>
      </c>
      <c r="G744" s="90" t="s">
        <v>766</v>
      </c>
      <c r="H744" s="90" t="s">
        <v>792</v>
      </c>
      <c r="I744" s="90" t="s">
        <v>793</v>
      </c>
      <c r="J744" s="39" t="s">
        <v>794</v>
      </c>
      <c r="K744" s="90">
        <v>2</v>
      </c>
      <c r="L744" s="90">
        <v>1</v>
      </c>
      <c r="M744" s="90" t="s">
        <v>785</v>
      </c>
      <c r="N744" s="90" t="s">
        <v>2527</v>
      </c>
      <c r="O744" s="52" t="s">
        <v>2394</v>
      </c>
      <c r="P744" s="52" t="s">
        <v>2394</v>
      </c>
      <c r="Q744" s="39">
        <v>2</v>
      </c>
      <c r="R744" s="39">
        <v>1</v>
      </c>
      <c r="S744" s="39" t="s">
        <v>785</v>
      </c>
      <c r="T744" s="39" t="s">
        <v>2527</v>
      </c>
      <c r="U744" s="39" t="s">
        <v>2406</v>
      </c>
      <c r="V744" s="39" t="s">
        <v>2406</v>
      </c>
      <c r="W744" s="39" t="s">
        <v>766</v>
      </c>
      <c r="X744" s="39" t="s">
        <v>792</v>
      </c>
      <c r="Y744" s="39" t="s">
        <v>793</v>
      </c>
    </row>
    <row r="745" spans="1:25" x14ac:dyDescent="0.2">
      <c r="A745" s="39" t="s">
        <v>3279</v>
      </c>
      <c r="B745" s="52" t="s">
        <v>1875</v>
      </c>
      <c r="C745" s="52" t="s">
        <v>620</v>
      </c>
      <c r="D745" s="52">
        <v>2</v>
      </c>
      <c r="E745" s="39" t="s">
        <v>763</v>
      </c>
      <c r="F745" s="39" t="s">
        <v>1876</v>
      </c>
      <c r="G745" s="90" t="s">
        <v>774</v>
      </c>
      <c r="H745" s="90" t="s">
        <v>765</v>
      </c>
      <c r="I745" s="90" t="s">
        <v>765</v>
      </c>
      <c r="J745" s="39" t="s">
        <v>825</v>
      </c>
      <c r="K745" s="90">
        <v>2</v>
      </c>
      <c r="L745" s="90">
        <v>2</v>
      </c>
      <c r="M745" s="90">
        <v>1</v>
      </c>
      <c r="N745" s="90" t="s">
        <v>2916</v>
      </c>
      <c r="O745" s="52" t="s">
        <v>2501</v>
      </c>
      <c r="P745" s="52" t="s">
        <v>2501</v>
      </c>
      <c r="Q745" s="39">
        <v>2</v>
      </c>
      <c r="R745" s="39">
        <v>2</v>
      </c>
      <c r="S745" s="39">
        <v>1</v>
      </c>
      <c r="T745" s="39" t="s">
        <v>2916</v>
      </c>
      <c r="U745" s="39" t="s">
        <v>2440</v>
      </c>
      <c r="V745" s="39" t="s">
        <v>2440</v>
      </c>
      <c r="W745" s="39">
        <v>3</v>
      </c>
      <c r="X745" s="39">
        <v>1</v>
      </c>
      <c r="Y745" s="39">
        <v>1</v>
      </c>
    </row>
    <row r="746" spans="1:25" x14ac:dyDescent="0.2">
      <c r="A746" s="39" t="s">
        <v>3280</v>
      </c>
      <c r="B746" s="52" t="s">
        <v>1877</v>
      </c>
      <c r="C746" s="52" t="s">
        <v>622</v>
      </c>
      <c r="D746" s="52">
        <v>2</v>
      </c>
      <c r="E746" s="39" t="s">
        <v>763</v>
      </c>
      <c r="F746" s="39" t="s">
        <v>764</v>
      </c>
      <c r="G746" s="90" t="s">
        <v>765</v>
      </c>
      <c r="H746" s="90" t="s">
        <v>766</v>
      </c>
      <c r="I746" s="90" t="s">
        <v>767</v>
      </c>
      <c r="J746" s="39" t="s">
        <v>768</v>
      </c>
      <c r="K746" s="90">
        <v>2</v>
      </c>
      <c r="L746" s="90">
        <v>1</v>
      </c>
      <c r="M746" s="90" t="s">
        <v>785</v>
      </c>
      <c r="N746" s="90">
        <v>5</v>
      </c>
      <c r="O746" s="52" t="s">
        <v>2391</v>
      </c>
      <c r="P746" s="52" t="s">
        <v>2391</v>
      </c>
      <c r="Q746" s="39">
        <v>2</v>
      </c>
      <c r="R746" s="39">
        <v>1</v>
      </c>
      <c r="S746" s="39" t="s">
        <v>785</v>
      </c>
      <c r="T746" s="39">
        <v>5</v>
      </c>
      <c r="U746" s="39" t="s">
        <v>2392</v>
      </c>
      <c r="V746" s="39" t="s">
        <v>2392</v>
      </c>
      <c r="W746" s="39">
        <v>1</v>
      </c>
      <c r="X746" s="39">
        <v>2</v>
      </c>
      <c r="Y746" s="39">
        <v>4</v>
      </c>
    </row>
    <row r="747" spans="1:25" x14ac:dyDescent="0.2">
      <c r="A747" s="39" t="s">
        <v>3281</v>
      </c>
      <c r="B747" s="52" t="s">
        <v>1878</v>
      </c>
      <c r="C747" s="52" t="s">
        <v>622</v>
      </c>
      <c r="D747" s="52">
        <v>2</v>
      </c>
      <c r="E747" s="39" t="s">
        <v>763</v>
      </c>
      <c r="F747" s="39" t="s">
        <v>770</v>
      </c>
      <c r="G747" s="90" t="s">
        <v>765</v>
      </c>
      <c r="H747" s="90" t="s">
        <v>766</v>
      </c>
      <c r="I747" s="90" t="s">
        <v>767</v>
      </c>
      <c r="J747" s="39" t="s">
        <v>771</v>
      </c>
      <c r="K747" s="90">
        <v>2</v>
      </c>
      <c r="L747" s="90">
        <v>1</v>
      </c>
      <c r="M747" s="90" t="s">
        <v>785</v>
      </c>
      <c r="N747" s="90">
        <v>10</v>
      </c>
      <c r="O747" s="52" t="s">
        <v>2394</v>
      </c>
      <c r="P747" s="52" t="s">
        <v>2394</v>
      </c>
      <c r="Q747" s="39">
        <v>2</v>
      </c>
      <c r="R747" s="39">
        <v>1</v>
      </c>
      <c r="S747" s="39" t="s">
        <v>785</v>
      </c>
      <c r="T747" s="39">
        <v>10</v>
      </c>
      <c r="U747" s="39" t="s">
        <v>2392</v>
      </c>
      <c r="V747" s="39" t="s">
        <v>2392</v>
      </c>
      <c r="W747" s="39">
        <v>1</v>
      </c>
      <c r="X747" s="39">
        <v>2</v>
      </c>
      <c r="Y747" s="39">
        <v>4</v>
      </c>
    </row>
    <row r="748" spans="1:25" x14ac:dyDescent="0.2">
      <c r="A748" s="39" t="s">
        <v>3282</v>
      </c>
      <c r="B748" s="52" t="s">
        <v>1879</v>
      </c>
      <c r="C748" s="52" t="s">
        <v>622</v>
      </c>
      <c r="D748" s="52">
        <v>2</v>
      </c>
      <c r="E748" s="39" t="s">
        <v>763</v>
      </c>
      <c r="F748" s="39" t="s">
        <v>1880</v>
      </c>
      <c r="G748" s="90" t="s">
        <v>765</v>
      </c>
      <c r="H748" s="90" t="s">
        <v>774</v>
      </c>
      <c r="I748" s="90" t="s">
        <v>774</v>
      </c>
      <c r="J748" s="39" t="s">
        <v>1529</v>
      </c>
      <c r="K748" s="90">
        <v>2</v>
      </c>
      <c r="L748" s="90">
        <v>1</v>
      </c>
      <c r="M748" s="90" t="s">
        <v>814</v>
      </c>
      <c r="N748" s="90" t="s">
        <v>2916</v>
      </c>
      <c r="O748" s="52" t="s">
        <v>2910</v>
      </c>
      <c r="P748" s="52" t="s">
        <v>2910</v>
      </c>
      <c r="Q748" s="39">
        <v>2</v>
      </c>
      <c r="R748" s="39">
        <v>1</v>
      </c>
      <c r="S748" s="39" t="s">
        <v>814</v>
      </c>
      <c r="T748" s="39" t="s">
        <v>2916</v>
      </c>
      <c r="U748" s="39" t="s">
        <v>3013</v>
      </c>
      <c r="V748" s="39" t="s">
        <v>3013</v>
      </c>
      <c r="W748" s="39">
        <v>1</v>
      </c>
      <c r="X748" s="39">
        <v>3</v>
      </c>
      <c r="Y748" s="39">
        <v>3</v>
      </c>
    </row>
    <row r="749" spans="1:25" x14ac:dyDescent="0.2">
      <c r="A749" s="39" t="s">
        <v>3283</v>
      </c>
      <c r="B749" s="52" t="s">
        <v>1881</v>
      </c>
      <c r="C749" s="52" t="s">
        <v>622</v>
      </c>
      <c r="D749" s="52">
        <v>2</v>
      </c>
      <c r="E749" s="39" t="s">
        <v>763</v>
      </c>
      <c r="F749" s="39" t="s">
        <v>788</v>
      </c>
      <c r="G749" s="90" t="s">
        <v>765</v>
      </c>
      <c r="H749" s="90" t="s">
        <v>774</v>
      </c>
      <c r="I749" s="90" t="s">
        <v>767</v>
      </c>
      <c r="J749" s="39" t="s">
        <v>789</v>
      </c>
      <c r="K749" s="90">
        <v>2</v>
      </c>
      <c r="L749" s="90">
        <v>1</v>
      </c>
      <c r="M749" s="90" t="s">
        <v>785</v>
      </c>
      <c r="N749" s="90">
        <v>16</v>
      </c>
      <c r="O749" s="52" t="s">
        <v>2704</v>
      </c>
      <c r="P749" s="52" t="s">
        <v>2704</v>
      </c>
      <c r="Q749" s="39">
        <v>2</v>
      </c>
      <c r="R749" s="39">
        <v>1</v>
      </c>
      <c r="S749" s="39" t="s">
        <v>785</v>
      </c>
      <c r="T749" s="39">
        <v>16</v>
      </c>
      <c r="U749" s="39" t="s">
        <v>2480</v>
      </c>
      <c r="V749" s="39" t="s">
        <v>2480</v>
      </c>
      <c r="W749" s="39">
        <v>1</v>
      </c>
      <c r="X749" s="39">
        <v>3</v>
      </c>
      <c r="Y749" s="39">
        <v>4</v>
      </c>
    </row>
    <row r="750" spans="1:25" x14ac:dyDescent="0.2">
      <c r="A750" s="39" t="s">
        <v>3284</v>
      </c>
      <c r="B750" s="52" t="s">
        <v>1882</v>
      </c>
      <c r="C750" s="52" t="s">
        <v>622</v>
      </c>
      <c r="D750" s="52">
        <v>2</v>
      </c>
      <c r="E750" s="39" t="s">
        <v>763</v>
      </c>
      <c r="F750" s="39" t="s">
        <v>784</v>
      </c>
      <c r="G750" s="90" t="s">
        <v>765</v>
      </c>
      <c r="H750" s="90" t="s">
        <v>785</v>
      </c>
      <c r="I750" s="90" t="s">
        <v>766</v>
      </c>
      <c r="J750" s="39" t="s">
        <v>786</v>
      </c>
      <c r="K750" s="90">
        <v>2</v>
      </c>
      <c r="L750" s="90">
        <v>1</v>
      </c>
      <c r="M750" s="90" t="s">
        <v>785</v>
      </c>
      <c r="N750" s="90">
        <v>16</v>
      </c>
      <c r="O750" s="52" t="s">
        <v>2704</v>
      </c>
      <c r="P750" s="52" t="s">
        <v>2704</v>
      </c>
      <c r="Q750" s="39">
        <v>2</v>
      </c>
      <c r="R750" s="39">
        <v>1</v>
      </c>
      <c r="S750" s="39" t="s">
        <v>785</v>
      </c>
      <c r="T750" s="39">
        <v>16</v>
      </c>
      <c r="U750" s="39" t="s">
        <v>2402</v>
      </c>
      <c r="V750" s="39" t="s">
        <v>2402</v>
      </c>
      <c r="W750" s="39">
        <v>1</v>
      </c>
      <c r="X750" s="39">
        <v>7</v>
      </c>
      <c r="Y750" s="39">
        <v>2</v>
      </c>
    </row>
    <row r="751" spans="1:25" x14ac:dyDescent="0.2">
      <c r="A751" s="39" t="s">
        <v>3285</v>
      </c>
      <c r="B751" s="52" t="s">
        <v>1883</v>
      </c>
      <c r="C751" s="52" t="s">
        <v>622</v>
      </c>
      <c r="D751" s="52">
        <v>2</v>
      </c>
      <c r="E751" s="39" t="s">
        <v>763</v>
      </c>
      <c r="F751" s="39" t="s">
        <v>791</v>
      </c>
      <c r="G751" s="90" t="s">
        <v>766</v>
      </c>
      <c r="H751" s="90" t="s">
        <v>792</v>
      </c>
      <c r="I751" s="90" t="s">
        <v>793</v>
      </c>
      <c r="J751" s="39" t="s">
        <v>794</v>
      </c>
      <c r="K751" s="90">
        <v>2</v>
      </c>
      <c r="L751" s="90">
        <v>1</v>
      </c>
      <c r="M751" s="90" t="s">
        <v>785</v>
      </c>
      <c r="N751" s="90" t="s">
        <v>2527</v>
      </c>
      <c r="O751" s="52" t="s">
        <v>2394</v>
      </c>
      <c r="P751" s="52" t="s">
        <v>2394</v>
      </c>
      <c r="Q751" s="39">
        <v>2</v>
      </c>
      <c r="R751" s="39">
        <v>1</v>
      </c>
      <c r="S751" s="39" t="s">
        <v>785</v>
      </c>
      <c r="T751" s="39" t="s">
        <v>2527</v>
      </c>
      <c r="U751" s="39" t="s">
        <v>2406</v>
      </c>
      <c r="V751" s="39" t="s">
        <v>2406</v>
      </c>
      <c r="W751" s="39" t="s">
        <v>766</v>
      </c>
      <c r="X751" s="39" t="s">
        <v>792</v>
      </c>
      <c r="Y751" s="39" t="s">
        <v>793</v>
      </c>
    </row>
    <row r="752" spans="1:25" x14ac:dyDescent="0.2">
      <c r="A752" s="39" t="s">
        <v>3286</v>
      </c>
      <c r="B752" s="52" t="s">
        <v>1884</v>
      </c>
      <c r="C752" s="52" t="s">
        <v>622</v>
      </c>
      <c r="D752" s="52">
        <v>2</v>
      </c>
      <c r="E752" s="39" t="s">
        <v>763</v>
      </c>
      <c r="F752" s="39" t="s">
        <v>781</v>
      </c>
      <c r="G752" s="90" t="s">
        <v>774</v>
      </c>
      <c r="H752" s="90" t="s">
        <v>785</v>
      </c>
      <c r="I752" s="90" t="s">
        <v>765</v>
      </c>
      <c r="J752" s="39" t="s">
        <v>782</v>
      </c>
      <c r="K752" s="90">
        <v>2</v>
      </c>
      <c r="L752" s="90" t="s">
        <v>765</v>
      </c>
      <c r="M752" s="90" t="s">
        <v>814</v>
      </c>
      <c r="N752" s="90" t="s">
        <v>2527</v>
      </c>
      <c r="O752" s="52" t="s">
        <v>2790</v>
      </c>
      <c r="P752" s="52" t="s">
        <v>2790</v>
      </c>
      <c r="Q752" s="39">
        <v>2</v>
      </c>
      <c r="R752" s="39" t="s">
        <v>765</v>
      </c>
      <c r="S752" s="39" t="s">
        <v>814</v>
      </c>
      <c r="T752" s="39" t="s">
        <v>2527</v>
      </c>
      <c r="U752" s="39" t="s">
        <v>2791</v>
      </c>
      <c r="V752" s="39" t="s">
        <v>2791</v>
      </c>
      <c r="W752" s="39" t="s">
        <v>774</v>
      </c>
      <c r="X752" s="39" t="s">
        <v>785</v>
      </c>
      <c r="Y752" s="39">
        <v>1</v>
      </c>
    </row>
    <row r="753" spans="1:25" x14ac:dyDescent="0.2">
      <c r="A753" s="39" t="s">
        <v>3287</v>
      </c>
      <c r="B753" s="52" t="s">
        <v>1885</v>
      </c>
      <c r="C753" s="52" t="s">
        <v>623</v>
      </c>
      <c r="D753" s="52">
        <v>2</v>
      </c>
      <c r="E753" s="39" t="s">
        <v>763</v>
      </c>
      <c r="F753" s="39" t="s">
        <v>764</v>
      </c>
      <c r="G753" s="90" t="s">
        <v>765</v>
      </c>
      <c r="H753" s="90" t="s">
        <v>766</v>
      </c>
      <c r="I753" s="90" t="s">
        <v>767</v>
      </c>
      <c r="J753" s="39" t="s">
        <v>768</v>
      </c>
      <c r="K753" s="90">
        <v>2</v>
      </c>
      <c r="L753" s="90">
        <v>1</v>
      </c>
      <c r="M753" s="90" t="s">
        <v>785</v>
      </c>
      <c r="N753" s="90">
        <v>5</v>
      </c>
      <c r="O753" s="52" t="s">
        <v>2391</v>
      </c>
      <c r="P753" s="52" t="s">
        <v>2391</v>
      </c>
      <c r="Q753" s="39">
        <v>2</v>
      </c>
      <c r="R753" s="39">
        <v>1</v>
      </c>
      <c r="S753" s="39" t="s">
        <v>785</v>
      </c>
      <c r="T753" s="39">
        <v>5</v>
      </c>
      <c r="U753" s="39" t="s">
        <v>2392</v>
      </c>
      <c r="V753" s="39" t="s">
        <v>2392</v>
      </c>
      <c r="W753" s="39">
        <v>1</v>
      </c>
      <c r="X753" s="39">
        <v>2</v>
      </c>
      <c r="Y753" s="39">
        <v>4</v>
      </c>
    </row>
    <row r="754" spans="1:25" x14ac:dyDescent="0.2">
      <c r="A754" s="39" t="s">
        <v>3288</v>
      </c>
      <c r="B754" s="52" t="s">
        <v>1886</v>
      </c>
      <c r="C754" s="52" t="s">
        <v>623</v>
      </c>
      <c r="D754" s="52">
        <v>2</v>
      </c>
      <c r="E754" s="39" t="s">
        <v>763</v>
      </c>
      <c r="F754" s="39" t="s">
        <v>770</v>
      </c>
      <c r="G754" s="90" t="s">
        <v>765</v>
      </c>
      <c r="H754" s="90" t="s">
        <v>766</v>
      </c>
      <c r="I754" s="90" t="s">
        <v>767</v>
      </c>
      <c r="J754" s="39" t="s">
        <v>771</v>
      </c>
      <c r="K754" s="90">
        <v>2</v>
      </c>
      <c r="L754" s="90">
        <v>1</v>
      </c>
      <c r="M754" s="90" t="s">
        <v>785</v>
      </c>
      <c r="N754" s="90">
        <v>10</v>
      </c>
      <c r="O754" s="52" t="s">
        <v>2394</v>
      </c>
      <c r="P754" s="52" t="s">
        <v>2394</v>
      </c>
      <c r="Q754" s="39">
        <v>2</v>
      </c>
      <c r="R754" s="39">
        <v>1</v>
      </c>
      <c r="S754" s="39" t="s">
        <v>785</v>
      </c>
      <c r="T754" s="39">
        <v>10</v>
      </c>
      <c r="U754" s="39" t="s">
        <v>2392</v>
      </c>
      <c r="V754" s="39" t="s">
        <v>2392</v>
      </c>
      <c r="W754" s="39">
        <v>1</v>
      </c>
      <c r="X754" s="39">
        <v>2</v>
      </c>
      <c r="Y754" s="39">
        <v>4</v>
      </c>
    </row>
    <row r="755" spans="1:25" x14ac:dyDescent="0.2">
      <c r="A755" s="39" t="s">
        <v>3289</v>
      </c>
      <c r="B755" s="52" t="s">
        <v>1887</v>
      </c>
      <c r="C755" s="52" t="s">
        <v>623</v>
      </c>
      <c r="D755" s="52">
        <v>2</v>
      </c>
      <c r="E755" s="39" t="s">
        <v>763</v>
      </c>
      <c r="F755" s="39" t="s">
        <v>788</v>
      </c>
      <c r="G755" s="90" t="s">
        <v>765</v>
      </c>
      <c r="H755" s="90" t="s">
        <v>774</v>
      </c>
      <c r="I755" s="90" t="s">
        <v>767</v>
      </c>
      <c r="J755" s="39" t="s">
        <v>789</v>
      </c>
      <c r="K755" s="90">
        <v>2</v>
      </c>
      <c r="L755" s="90">
        <v>1</v>
      </c>
      <c r="M755" s="90" t="s">
        <v>785</v>
      </c>
      <c r="N755" s="90">
        <v>16</v>
      </c>
      <c r="O755" s="52" t="s">
        <v>2704</v>
      </c>
      <c r="P755" s="52" t="s">
        <v>2704</v>
      </c>
      <c r="Q755" s="39">
        <v>2</v>
      </c>
      <c r="R755" s="39">
        <v>1</v>
      </c>
      <c r="S755" s="39" t="s">
        <v>785</v>
      </c>
      <c r="T755" s="39">
        <v>16</v>
      </c>
      <c r="U755" s="39" t="s">
        <v>2480</v>
      </c>
      <c r="V755" s="39" t="s">
        <v>2480</v>
      </c>
      <c r="W755" s="39">
        <v>1</v>
      </c>
      <c r="X755" s="39">
        <v>3</v>
      </c>
      <c r="Y755" s="39">
        <v>4</v>
      </c>
    </row>
    <row r="756" spans="1:25" x14ac:dyDescent="0.2">
      <c r="A756" s="39" t="s">
        <v>3290</v>
      </c>
      <c r="B756" s="52" t="s">
        <v>1888</v>
      </c>
      <c r="C756" s="52" t="s">
        <v>623</v>
      </c>
      <c r="D756" s="52">
        <v>2</v>
      </c>
      <c r="E756" s="39" t="s">
        <v>763</v>
      </c>
      <c r="F756" s="39" t="s">
        <v>781</v>
      </c>
      <c r="G756" s="90" t="s">
        <v>765</v>
      </c>
      <c r="H756" s="90" t="s">
        <v>814</v>
      </c>
      <c r="I756" s="90" t="s">
        <v>766</v>
      </c>
      <c r="J756" s="39" t="s">
        <v>782</v>
      </c>
      <c r="K756" s="90">
        <v>2</v>
      </c>
      <c r="L756" s="90" t="s">
        <v>766</v>
      </c>
      <c r="M756" s="90" t="s">
        <v>765</v>
      </c>
      <c r="N756" s="90" t="s">
        <v>2527</v>
      </c>
      <c r="O756" s="52" t="s">
        <v>2528</v>
      </c>
      <c r="P756" s="52" t="s">
        <v>2528</v>
      </c>
      <c r="Q756" s="39">
        <v>2</v>
      </c>
      <c r="R756" s="39" t="s">
        <v>766</v>
      </c>
      <c r="S756" s="39" t="s">
        <v>765</v>
      </c>
      <c r="T756" s="39" t="s">
        <v>2527</v>
      </c>
      <c r="U756" s="39" t="s">
        <v>3215</v>
      </c>
      <c r="V756" s="39" t="s">
        <v>3215</v>
      </c>
      <c r="W756" s="39">
        <v>1</v>
      </c>
      <c r="X756" s="39">
        <v>5</v>
      </c>
      <c r="Y756" s="39" t="s">
        <v>766</v>
      </c>
    </row>
    <row r="757" spans="1:25" x14ac:dyDescent="0.2">
      <c r="A757" s="39" t="s">
        <v>3291</v>
      </c>
      <c r="B757" s="52" t="s">
        <v>1889</v>
      </c>
      <c r="C757" s="52" t="s">
        <v>623</v>
      </c>
      <c r="D757" s="52">
        <v>2</v>
      </c>
      <c r="E757" s="39" t="s">
        <v>763</v>
      </c>
      <c r="F757" s="39" t="s">
        <v>1890</v>
      </c>
      <c r="G757" s="90" t="s">
        <v>765</v>
      </c>
      <c r="H757" s="90" t="s">
        <v>814</v>
      </c>
      <c r="I757" s="90" t="s">
        <v>766</v>
      </c>
      <c r="J757" s="39" t="s">
        <v>1891</v>
      </c>
      <c r="K757" s="90">
        <v>2</v>
      </c>
      <c r="L757" s="90">
        <v>1</v>
      </c>
      <c r="M757" s="90" t="s">
        <v>766</v>
      </c>
      <c r="N757" s="90" t="s">
        <v>3292</v>
      </c>
      <c r="O757" s="52" t="s">
        <v>3293</v>
      </c>
      <c r="P757" s="52" t="s">
        <v>3293</v>
      </c>
      <c r="Q757" s="39">
        <v>2</v>
      </c>
      <c r="R757" s="39">
        <v>1</v>
      </c>
      <c r="S757" s="39" t="s">
        <v>766</v>
      </c>
      <c r="T757" s="39" t="s">
        <v>3292</v>
      </c>
      <c r="U757" s="39" t="s">
        <v>3215</v>
      </c>
      <c r="V757" s="39" t="s">
        <v>3215</v>
      </c>
      <c r="W757" s="39">
        <v>1</v>
      </c>
      <c r="X757" s="39">
        <v>5</v>
      </c>
      <c r="Y757" s="39" t="s">
        <v>766</v>
      </c>
    </row>
    <row r="758" spans="1:25" x14ac:dyDescent="0.2">
      <c r="A758" s="39" t="s">
        <v>3294</v>
      </c>
      <c r="B758" s="52" t="s">
        <v>1892</v>
      </c>
      <c r="C758" s="52" t="s">
        <v>623</v>
      </c>
      <c r="D758" s="52">
        <v>2</v>
      </c>
      <c r="E758" s="39" t="s">
        <v>763</v>
      </c>
      <c r="F758" s="39" t="s">
        <v>784</v>
      </c>
      <c r="G758" s="90" t="s">
        <v>765</v>
      </c>
      <c r="H758" s="90" t="s">
        <v>785</v>
      </c>
      <c r="I758" s="90" t="s">
        <v>766</v>
      </c>
      <c r="J758" s="39" t="s">
        <v>786</v>
      </c>
      <c r="K758" s="90">
        <v>2</v>
      </c>
      <c r="L758" s="90">
        <v>1</v>
      </c>
      <c r="M758" s="90" t="s">
        <v>785</v>
      </c>
      <c r="N758" s="90">
        <v>16</v>
      </c>
      <c r="O758" s="52" t="s">
        <v>2704</v>
      </c>
      <c r="P758" s="52" t="s">
        <v>2704</v>
      </c>
      <c r="Q758" s="39">
        <v>2</v>
      </c>
      <c r="R758" s="39">
        <v>1</v>
      </c>
      <c r="S758" s="39" t="s">
        <v>785</v>
      </c>
      <c r="T758" s="39">
        <v>16</v>
      </c>
      <c r="U758" s="39" t="s">
        <v>2402</v>
      </c>
      <c r="V758" s="39" t="s">
        <v>2402</v>
      </c>
      <c r="W758" s="39">
        <v>1</v>
      </c>
      <c r="X758" s="39">
        <v>7</v>
      </c>
      <c r="Y758" s="39">
        <v>2</v>
      </c>
    </row>
    <row r="759" spans="1:25" x14ac:dyDescent="0.2">
      <c r="A759" s="39" t="s">
        <v>3295</v>
      </c>
      <c r="B759" s="52" t="s">
        <v>1893</v>
      </c>
      <c r="C759" s="52" t="s">
        <v>623</v>
      </c>
      <c r="D759" s="52">
        <v>2</v>
      </c>
      <c r="E759" s="39" t="s">
        <v>763</v>
      </c>
      <c r="F759" s="39" t="s">
        <v>791</v>
      </c>
      <c r="G759" s="90" t="s">
        <v>766</v>
      </c>
      <c r="H759" s="90" t="s">
        <v>792</v>
      </c>
      <c r="I759" s="90" t="s">
        <v>793</v>
      </c>
      <c r="J759" s="39" t="s">
        <v>794</v>
      </c>
      <c r="K759" s="90">
        <v>2</v>
      </c>
      <c r="L759" s="90">
        <v>1</v>
      </c>
      <c r="M759" s="90" t="s">
        <v>785</v>
      </c>
      <c r="N759" s="90" t="s">
        <v>2527</v>
      </c>
      <c r="O759" s="52" t="s">
        <v>2394</v>
      </c>
      <c r="P759" s="52" t="s">
        <v>2394</v>
      </c>
      <c r="Q759" s="39">
        <v>2</v>
      </c>
      <c r="R759" s="39">
        <v>1</v>
      </c>
      <c r="S759" s="39" t="s">
        <v>785</v>
      </c>
      <c r="T759" s="39" t="s">
        <v>2527</v>
      </c>
      <c r="U759" s="39" t="s">
        <v>2406</v>
      </c>
      <c r="V759" s="39" t="s">
        <v>2406</v>
      </c>
      <c r="W759" s="39" t="s">
        <v>766</v>
      </c>
      <c r="X759" s="39" t="s">
        <v>792</v>
      </c>
      <c r="Y759" s="39" t="s">
        <v>793</v>
      </c>
    </row>
    <row r="760" spans="1:25" x14ac:dyDescent="0.2">
      <c r="A760" s="39" t="s">
        <v>3296</v>
      </c>
      <c r="B760" s="52" t="s">
        <v>1894</v>
      </c>
      <c r="C760" s="59" t="s">
        <v>624</v>
      </c>
      <c r="D760" s="59">
        <v>3</v>
      </c>
      <c r="E760" s="39" t="s">
        <v>939</v>
      </c>
      <c r="F760" s="75" t="s">
        <v>1895</v>
      </c>
      <c r="G760" s="98" t="s">
        <v>774</v>
      </c>
      <c r="H760" s="98" t="s">
        <v>814</v>
      </c>
      <c r="I760" s="98" t="s">
        <v>792</v>
      </c>
      <c r="J760" s="75" t="s">
        <v>1896</v>
      </c>
      <c r="K760" s="98">
        <v>3</v>
      </c>
      <c r="L760" s="98">
        <v>1</v>
      </c>
      <c r="M760" s="98">
        <v>4</v>
      </c>
      <c r="N760" s="98">
        <v>11</v>
      </c>
      <c r="O760" s="52" t="s">
        <v>3297</v>
      </c>
      <c r="P760" s="52" t="s">
        <v>3297</v>
      </c>
      <c r="Q760" s="39">
        <v>3</v>
      </c>
      <c r="R760" s="39">
        <v>1</v>
      </c>
      <c r="S760" s="39">
        <v>4</v>
      </c>
      <c r="T760" s="39">
        <v>11</v>
      </c>
      <c r="U760" s="39" t="s">
        <v>2705</v>
      </c>
      <c r="V760" s="39" t="s">
        <v>2705</v>
      </c>
      <c r="W760" s="39">
        <v>3</v>
      </c>
      <c r="X760" s="39">
        <v>5</v>
      </c>
      <c r="Y760" s="39">
        <v>6</v>
      </c>
    </row>
    <row r="761" spans="1:25" x14ac:dyDescent="0.2">
      <c r="A761" s="39" t="s">
        <v>3298</v>
      </c>
      <c r="B761" s="52" t="s">
        <v>1897</v>
      </c>
      <c r="C761" s="63" t="s">
        <v>624</v>
      </c>
      <c r="D761" s="63">
        <v>3</v>
      </c>
      <c r="E761" s="39" t="s">
        <v>939</v>
      </c>
      <c r="F761" s="76" t="s">
        <v>1898</v>
      </c>
      <c r="G761" s="99" t="s">
        <v>774</v>
      </c>
      <c r="H761" s="99" t="s">
        <v>814</v>
      </c>
      <c r="I761" s="99" t="s">
        <v>792</v>
      </c>
      <c r="J761" s="76" t="s">
        <v>1899</v>
      </c>
      <c r="K761" s="99">
        <v>3</v>
      </c>
      <c r="L761" s="99">
        <v>3</v>
      </c>
      <c r="M761" s="99">
        <v>2</v>
      </c>
      <c r="N761" s="99">
        <v>11</v>
      </c>
      <c r="O761" s="52" t="s">
        <v>2849</v>
      </c>
      <c r="P761" s="52" t="s">
        <v>2849</v>
      </c>
      <c r="Q761" s="39">
        <v>3</v>
      </c>
      <c r="R761" s="39">
        <v>3</v>
      </c>
      <c r="S761" s="39">
        <v>2</v>
      </c>
      <c r="T761" s="39">
        <v>11</v>
      </c>
      <c r="U761" s="39" t="s">
        <v>2705</v>
      </c>
      <c r="V761" s="39" t="s">
        <v>2705</v>
      </c>
      <c r="W761" s="39">
        <v>3</v>
      </c>
      <c r="X761" s="39">
        <v>5</v>
      </c>
      <c r="Y761" s="39">
        <v>6</v>
      </c>
    </row>
    <row r="762" spans="1:25" x14ac:dyDescent="0.2">
      <c r="A762" s="39" t="s">
        <v>3299</v>
      </c>
      <c r="B762" s="52" t="s">
        <v>1900</v>
      </c>
      <c r="C762" s="63" t="s">
        <v>624</v>
      </c>
      <c r="D762" s="63">
        <v>3</v>
      </c>
      <c r="E762" s="39" t="s">
        <v>939</v>
      </c>
      <c r="F762" s="76" t="s">
        <v>1901</v>
      </c>
      <c r="G762" s="99" t="s">
        <v>774</v>
      </c>
      <c r="H762" s="99" t="s">
        <v>814</v>
      </c>
      <c r="I762" s="99" t="s">
        <v>792</v>
      </c>
      <c r="J762" s="76" t="s">
        <v>1902</v>
      </c>
      <c r="K762" s="99">
        <v>3</v>
      </c>
      <c r="L762" s="99">
        <v>2</v>
      </c>
      <c r="M762" s="99">
        <v>1</v>
      </c>
      <c r="N762" s="99">
        <v>11</v>
      </c>
      <c r="O762" s="52" t="s">
        <v>3080</v>
      </c>
      <c r="P762" s="52" t="s">
        <v>3080</v>
      </c>
      <c r="Q762" s="39">
        <v>3</v>
      </c>
      <c r="R762" s="39">
        <v>2</v>
      </c>
      <c r="S762" s="39">
        <v>1</v>
      </c>
      <c r="T762" s="39">
        <v>11</v>
      </c>
      <c r="U762" s="39" t="s">
        <v>2705</v>
      </c>
      <c r="V762" s="39" t="s">
        <v>2705</v>
      </c>
      <c r="W762" s="39">
        <v>3</v>
      </c>
      <c r="X762" s="39">
        <v>5</v>
      </c>
      <c r="Y762" s="39">
        <v>6</v>
      </c>
    </row>
    <row r="763" spans="1:25" x14ac:dyDescent="0.2">
      <c r="A763" s="39" t="s">
        <v>3300</v>
      </c>
      <c r="B763" s="52" t="s">
        <v>1903</v>
      </c>
      <c r="C763" s="63" t="s">
        <v>624</v>
      </c>
      <c r="D763" s="63">
        <v>3</v>
      </c>
      <c r="E763" s="39" t="s">
        <v>939</v>
      </c>
      <c r="F763" s="76" t="s">
        <v>1904</v>
      </c>
      <c r="G763" s="99" t="s">
        <v>774</v>
      </c>
      <c r="H763" s="99" t="s">
        <v>814</v>
      </c>
      <c r="I763" s="99" t="s">
        <v>792</v>
      </c>
      <c r="J763" s="76" t="s">
        <v>1905</v>
      </c>
      <c r="K763" s="99">
        <v>3</v>
      </c>
      <c r="L763" s="99">
        <v>2</v>
      </c>
      <c r="M763" s="99">
        <v>6</v>
      </c>
      <c r="N763" s="99">
        <v>11</v>
      </c>
      <c r="O763" s="52" t="s">
        <v>3301</v>
      </c>
      <c r="P763" s="52" t="s">
        <v>3301</v>
      </c>
      <c r="Q763" s="39">
        <v>3</v>
      </c>
      <c r="R763" s="39">
        <v>2</v>
      </c>
      <c r="S763" s="39">
        <v>6</v>
      </c>
      <c r="T763" s="39">
        <v>11</v>
      </c>
      <c r="U763" s="39" t="s">
        <v>2705</v>
      </c>
      <c r="V763" s="39" t="s">
        <v>2705</v>
      </c>
      <c r="W763" s="39">
        <v>3</v>
      </c>
      <c r="X763" s="39">
        <v>5</v>
      </c>
      <c r="Y763" s="39">
        <v>6</v>
      </c>
    </row>
    <row r="764" spans="1:25" x14ac:dyDescent="0.2">
      <c r="A764" s="39" t="s">
        <v>3302</v>
      </c>
      <c r="B764" s="52" t="s">
        <v>1906</v>
      </c>
      <c r="C764" s="63" t="s">
        <v>624</v>
      </c>
      <c r="D764" s="63">
        <v>3</v>
      </c>
      <c r="E764" s="39" t="s">
        <v>939</v>
      </c>
      <c r="F764" s="76" t="s">
        <v>781</v>
      </c>
      <c r="G764" s="99" t="s">
        <v>774</v>
      </c>
      <c r="H764" s="99" t="s">
        <v>765</v>
      </c>
      <c r="I764" s="99" t="s">
        <v>766</v>
      </c>
      <c r="J764" s="76" t="s">
        <v>782</v>
      </c>
      <c r="K764" s="99">
        <v>3</v>
      </c>
      <c r="L764" s="99">
        <v>1</v>
      </c>
      <c r="M764" s="99">
        <v>1</v>
      </c>
      <c r="N764" s="99">
        <v>16</v>
      </c>
      <c r="O764" s="52" t="s">
        <v>3303</v>
      </c>
      <c r="P764" s="52" t="s">
        <v>3303</v>
      </c>
      <c r="Q764" s="39">
        <v>3</v>
      </c>
      <c r="R764" s="39">
        <v>1</v>
      </c>
      <c r="S764" s="39">
        <v>1</v>
      </c>
      <c r="T764" s="39">
        <v>16</v>
      </c>
      <c r="U764" s="39" t="s">
        <v>3177</v>
      </c>
      <c r="V764" s="39" t="s">
        <v>3177</v>
      </c>
      <c r="W764" s="39">
        <v>3</v>
      </c>
      <c r="X764" s="39">
        <v>1</v>
      </c>
      <c r="Y764" s="39">
        <v>2</v>
      </c>
    </row>
    <row r="765" spans="1:25" x14ac:dyDescent="0.2">
      <c r="A765" s="39" t="s">
        <v>3304</v>
      </c>
      <c r="B765" s="52" t="s">
        <v>1907</v>
      </c>
      <c r="C765" s="63" t="s">
        <v>624</v>
      </c>
      <c r="D765" s="63">
        <v>3</v>
      </c>
      <c r="E765" s="39" t="s">
        <v>939</v>
      </c>
      <c r="F765" s="76" t="s">
        <v>784</v>
      </c>
      <c r="G765" s="99" t="s">
        <v>765</v>
      </c>
      <c r="H765" s="99" t="s">
        <v>785</v>
      </c>
      <c r="I765" s="99" t="s">
        <v>766</v>
      </c>
      <c r="J765" s="76" t="s">
        <v>786</v>
      </c>
      <c r="K765" s="99">
        <v>3</v>
      </c>
      <c r="L765" s="99">
        <v>3</v>
      </c>
      <c r="M765" s="99">
        <v>2</v>
      </c>
      <c r="N765" s="99">
        <v>16</v>
      </c>
      <c r="O765" s="52" t="s">
        <v>3305</v>
      </c>
      <c r="P765" s="52" t="s">
        <v>3305</v>
      </c>
      <c r="Q765" s="39">
        <v>3</v>
      </c>
      <c r="R765" s="39">
        <v>3</v>
      </c>
      <c r="S765" s="39">
        <v>2</v>
      </c>
      <c r="T765" s="39">
        <v>16</v>
      </c>
      <c r="U765" s="39" t="s">
        <v>2402</v>
      </c>
      <c r="V765" s="39" t="s">
        <v>2402</v>
      </c>
      <c r="W765" s="39">
        <v>1</v>
      </c>
      <c r="X765" s="39">
        <v>7</v>
      </c>
      <c r="Y765" s="39">
        <v>2</v>
      </c>
    </row>
    <row r="766" spans="1:25" x14ac:dyDescent="0.2">
      <c r="A766" s="39" t="s">
        <v>3306</v>
      </c>
      <c r="B766" s="52" t="s">
        <v>1908</v>
      </c>
      <c r="C766" s="63" t="s">
        <v>624</v>
      </c>
      <c r="D766" s="63">
        <v>3</v>
      </c>
      <c r="E766" s="39" t="s">
        <v>939</v>
      </c>
      <c r="F766" s="76" t="s">
        <v>788</v>
      </c>
      <c r="G766" s="99" t="s">
        <v>774</v>
      </c>
      <c r="H766" s="99" t="s">
        <v>814</v>
      </c>
      <c r="I766" s="99" t="s">
        <v>792</v>
      </c>
      <c r="J766" s="76" t="s">
        <v>789</v>
      </c>
      <c r="K766" s="99">
        <v>3</v>
      </c>
      <c r="L766" s="99" t="s">
        <v>774</v>
      </c>
      <c r="M766" s="99" t="s">
        <v>766</v>
      </c>
      <c r="N766" s="99">
        <v>16</v>
      </c>
      <c r="O766" s="52" t="s">
        <v>3305</v>
      </c>
      <c r="P766" s="52" t="s">
        <v>3305</v>
      </c>
      <c r="Q766" s="39">
        <v>3</v>
      </c>
      <c r="R766" s="39" t="s">
        <v>774</v>
      </c>
      <c r="S766" s="39" t="s">
        <v>766</v>
      </c>
      <c r="T766" s="39">
        <v>16</v>
      </c>
      <c r="U766" s="39" t="s">
        <v>2705</v>
      </c>
      <c r="V766" s="39" t="s">
        <v>2705</v>
      </c>
      <c r="W766" s="39" t="s">
        <v>774</v>
      </c>
      <c r="X766" s="39" t="s">
        <v>814</v>
      </c>
      <c r="Y766" s="39" t="s">
        <v>792</v>
      </c>
    </row>
    <row r="767" spans="1:25" x14ac:dyDescent="0.2">
      <c r="A767" s="39" t="s">
        <v>3307</v>
      </c>
      <c r="B767" s="52" t="s">
        <v>1909</v>
      </c>
      <c r="C767" s="63" t="s">
        <v>624</v>
      </c>
      <c r="D767" s="63">
        <v>3</v>
      </c>
      <c r="E767" s="39" t="s">
        <v>939</v>
      </c>
      <c r="F767" s="76" t="s">
        <v>764</v>
      </c>
      <c r="G767" s="99" t="s">
        <v>765</v>
      </c>
      <c r="H767" s="99" t="s">
        <v>766</v>
      </c>
      <c r="I767" s="99" t="s">
        <v>767</v>
      </c>
      <c r="J767" s="76" t="s">
        <v>768</v>
      </c>
      <c r="K767" s="99">
        <v>3</v>
      </c>
      <c r="L767" s="99">
        <v>3</v>
      </c>
      <c r="M767" s="99">
        <v>1</v>
      </c>
      <c r="N767" s="99">
        <v>5</v>
      </c>
      <c r="O767" s="52" t="s">
        <v>3308</v>
      </c>
      <c r="P767" s="52" t="s">
        <v>3308</v>
      </c>
      <c r="Q767" s="39">
        <v>3</v>
      </c>
      <c r="R767" s="39">
        <v>3</v>
      </c>
      <c r="S767" s="39">
        <v>1</v>
      </c>
      <c r="T767" s="39">
        <v>5</v>
      </c>
      <c r="U767" s="39" t="s">
        <v>2392</v>
      </c>
      <c r="V767" s="39" t="s">
        <v>2392</v>
      </c>
      <c r="W767" s="39">
        <v>1</v>
      </c>
      <c r="X767" s="39">
        <v>2</v>
      </c>
      <c r="Y767" s="39">
        <v>4</v>
      </c>
    </row>
    <row r="768" spans="1:25" x14ac:dyDescent="0.2">
      <c r="A768" s="39" t="s">
        <v>3309</v>
      </c>
      <c r="B768" s="52" t="s">
        <v>1910</v>
      </c>
      <c r="C768" s="63" t="s">
        <v>624</v>
      </c>
      <c r="D768" s="63">
        <v>3</v>
      </c>
      <c r="E768" s="39" t="s">
        <v>939</v>
      </c>
      <c r="F768" s="76" t="s">
        <v>791</v>
      </c>
      <c r="G768" s="99" t="s">
        <v>766</v>
      </c>
      <c r="H768" s="99" t="s">
        <v>792</v>
      </c>
      <c r="I768" s="99" t="s">
        <v>793</v>
      </c>
      <c r="J768" s="76" t="s">
        <v>794</v>
      </c>
      <c r="K768" s="99">
        <v>3</v>
      </c>
      <c r="L768" s="99" t="s">
        <v>774</v>
      </c>
      <c r="M768" s="99" t="s">
        <v>765</v>
      </c>
      <c r="N768" s="99" t="s">
        <v>2527</v>
      </c>
      <c r="O768" s="52" t="s">
        <v>3310</v>
      </c>
      <c r="P768" s="52" t="s">
        <v>3310</v>
      </c>
      <c r="Q768" s="39">
        <v>3</v>
      </c>
      <c r="R768" s="39" t="s">
        <v>774</v>
      </c>
      <c r="S768" s="39" t="s">
        <v>765</v>
      </c>
      <c r="T768" s="39" t="s">
        <v>2527</v>
      </c>
      <c r="U768" s="39" t="s">
        <v>2406</v>
      </c>
      <c r="V768" s="39" t="s">
        <v>2406</v>
      </c>
      <c r="W768" s="39" t="s">
        <v>766</v>
      </c>
      <c r="X768" s="39" t="s">
        <v>792</v>
      </c>
      <c r="Y768" s="39" t="s">
        <v>793</v>
      </c>
    </row>
    <row r="769" spans="1:25" x14ac:dyDescent="0.2">
      <c r="A769" s="39" t="s">
        <v>3311</v>
      </c>
      <c r="B769" s="52" t="s">
        <v>1911</v>
      </c>
      <c r="C769" s="63" t="s">
        <v>624</v>
      </c>
      <c r="D769" s="63">
        <v>3</v>
      </c>
      <c r="E769" s="39" t="s">
        <v>939</v>
      </c>
      <c r="F769" s="76" t="s">
        <v>1912</v>
      </c>
      <c r="G769" s="99" t="s">
        <v>774</v>
      </c>
      <c r="H769" s="99" t="s">
        <v>814</v>
      </c>
      <c r="I769" s="99" t="s">
        <v>792</v>
      </c>
      <c r="J769" s="76" t="s">
        <v>1913</v>
      </c>
      <c r="K769" s="99">
        <v>3</v>
      </c>
      <c r="L769" s="99">
        <v>1</v>
      </c>
      <c r="M769" s="99">
        <v>1</v>
      </c>
      <c r="N769" s="99">
        <v>11</v>
      </c>
      <c r="O769" s="52" t="s">
        <v>2543</v>
      </c>
      <c r="P769" s="52" t="s">
        <v>2543</v>
      </c>
      <c r="Q769" s="39">
        <v>3</v>
      </c>
      <c r="R769" s="39">
        <v>1</v>
      </c>
      <c r="S769" s="39">
        <v>1</v>
      </c>
      <c r="T769" s="39">
        <v>11</v>
      </c>
      <c r="U769" s="39" t="s">
        <v>2705</v>
      </c>
      <c r="V769" s="39" t="s">
        <v>2705</v>
      </c>
      <c r="W769" s="39">
        <v>3</v>
      </c>
      <c r="X769" s="39">
        <v>5</v>
      </c>
      <c r="Y769" s="39">
        <v>6</v>
      </c>
    </row>
    <row r="770" spans="1:25" x14ac:dyDescent="0.2">
      <c r="A770" s="39" t="s">
        <v>3312</v>
      </c>
      <c r="B770" s="52" t="s">
        <v>1914</v>
      </c>
      <c r="C770" s="63" t="s">
        <v>624</v>
      </c>
      <c r="D770" s="63">
        <v>3</v>
      </c>
      <c r="E770" s="39" t="s">
        <v>939</v>
      </c>
      <c r="F770" s="76" t="s">
        <v>1915</v>
      </c>
      <c r="G770" s="99" t="s">
        <v>774</v>
      </c>
      <c r="H770" s="99" t="s">
        <v>814</v>
      </c>
      <c r="I770" s="99" t="s">
        <v>792</v>
      </c>
      <c r="J770" s="76" t="s">
        <v>1916</v>
      </c>
      <c r="K770" s="99">
        <v>3</v>
      </c>
      <c r="L770" s="99">
        <v>3</v>
      </c>
      <c r="M770" s="99">
        <v>1</v>
      </c>
      <c r="N770" s="99">
        <v>11</v>
      </c>
      <c r="O770" s="52" t="s">
        <v>3062</v>
      </c>
      <c r="P770" s="52" t="s">
        <v>3062</v>
      </c>
      <c r="Q770" s="39">
        <v>3</v>
      </c>
      <c r="R770" s="39">
        <v>3</v>
      </c>
      <c r="S770" s="39">
        <v>1</v>
      </c>
      <c r="T770" s="39">
        <v>11</v>
      </c>
      <c r="U770" s="39" t="s">
        <v>2705</v>
      </c>
      <c r="V770" s="39" t="s">
        <v>2705</v>
      </c>
      <c r="W770" s="39">
        <v>3</v>
      </c>
      <c r="X770" s="39">
        <v>5</v>
      </c>
      <c r="Y770" s="39">
        <v>6</v>
      </c>
    </row>
    <row r="771" spans="1:25" s="60" customFormat="1" x14ac:dyDescent="0.2">
      <c r="A771" s="60" t="s">
        <v>3313</v>
      </c>
      <c r="B771" s="52" t="s">
        <v>1917</v>
      </c>
      <c r="C771" s="62" t="s">
        <v>625</v>
      </c>
      <c r="D771" s="63">
        <v>3</v>
      </c>
      <c r="E771" s="39" t="s">
        <v>939</v>
      </c>
      <c r="F771" s="61" t="s">
        <v>1918</v>
      </c>
      <c r="G771" s="93" t="s">
        <v>766</v>
      </c>
      <c r="H771" s="93" t="s">
        <v>766</v>
      </c>
      <c r="I771" s="93" t="s">
        <v>766</v>
      </c>
      <c r="J771" s="61" t="s">
        <v>1919</v>
      </c>
      <c r="K771" s="93">
        <v>3</v>
      </c>
      <c r="L771" s="93">
        <v>1</v>
      </c>
      <c r="M771" s="93">
        <v>3</v>
      </c>
      <c r="N771" s="93">
        <v>11</v>
      </c>
      <c r="O771" s="52" t="s">
        <v>3314</v>
      </c>
      <c r="P771" s="52" t="s">
        <v>3314</v>
      </c>
      <c r="Q771" s="39">
        <v>3</v>
      </c>
      <c r="R771" s="39">
        <v>1</v>
      </c>
      <c r="S771" s="39">
        <v>3</v>
      </c>
      <c r="T771" s="39">
        <v>11</v>
      </c>
      <c r="U771" s="39" t="s">
        <v>2549</v>
      </c>
      <c r="V771" s="39" t="s">
        <v>2549</v>
      </c>
      <c r="W771" s="39" t="s">
        <v>766</v>
      </c>
      <c r="X771" s="39" t="s">
        <v>766</v>
      </c>
      <c r="Y771" s="39" t="s">
        <v>766</v>
      </c>
    </row>
    <row r="772" spans="1:25" s="60" customFormat="1" x14ac:dyDescent="0.2">
      <c r="A772" s="60" t="s">
        <v>3315</v>
      </c>
      <c r="B772" s="52" t="s">
        <v>1920</v>
      </c>
      <c r="C772" s="62" t="s">
        <v>625</v>
      </c>
      <c r="D772" s="63">
        <v>3</v>
      </c>
      <c r="E772" s="39" t="s">
        <v>939</v>
      </c>
      <c r="F772" s="61" t="s">
        <v>1591</v>
      </c>
      <c r="G772" s="93" t="s">
        <v>766</v>
      </c>
      <c r="H772" s="93" t="s">
        <v>766</v>
      </c>
      <c r="I772" s="93" t="s">
        <v>766</v>
      </c>
      <c r="J772" s="61" t="s">
        <v>1594</v>
      </c>
      <c r="K772" s="93">
        <v>3</v>
      </c>
      <c r="L772" s="93">
        <v>2</v>
      </c>
      <c r="M772" s="93">
        <v>1</v>
      </c>
      <c r="N772" s="93">
        <v>11</v>
      </c>
      <c r="O772" s="52" t="s">
        <v>3080</v>
      </c>
      <c r="P772" s="52" t="s">
        <v>3080</v>
      </c>
      <c r="Q772" s="39">
        <v>3</v>
      </c>
      <c r="R772" s="39">
        <v>2</v>
      </c>
      <c r="S772" s="39">
        <v>1</v>
      </c>
      <c r="T772" s="39">
        <v>11</v>
      </c>
      <c r="U772" s="39" t="s">
        <v>2549</v>
      </c>
      <c r="V772" s="39" t="s">
        <v>2549</v>
      </c>
      <c r="W772" s="39" t="s">
        <v>766</v>
      </c>
      <c r="X772" s="39" t="s">
        <v>766</v>
      </c>
      <c r="Y772" s="39" t="s">
        <v>766</v>
      </c>
    </row>
    <row r="773" spans="1:25" s="60" customFormat="1" x14ac:dyDescent="0.2">
      <c r="A773" s="60" t="s">
        <v>3316</v>
      </c>
      <c r="B773" s="52" t="s">
        <v>1921</v>
      </c>
      <c r="C773" s="62" t="s">
        <v>625</v>
      </c>
      <c r="D773" s="63">
        <v>3</v>
      </c>
      <c r="E773" s="39" t="s">
        <v>939</v>
      </c>
      <c r="F773" s="61" t="s">
        <v>1593</v>
      </c>
      <c r="G773" s="93" t="s">
        <v>766</v>
      </c>
      <c r="H773" s="93" t="s">
        <v>766</v>
      </c>
      <c r="I773" s="93" t="s">
        <v>766</v>
      </c>
      <c r="J773" s="61" t="s">
        <v>1594</v>
      </c>
      <c r="K773" s="93">
        <v>3</v>
      </c>
      <c r="L773" s="93">
        <v>1</v>
      </c>
      <c r="M773" s="93">
        <v>2</v>
      </c>
      <c r="N773" s="93">
        <v>11</v>
      </c>
      <c r="O773" s="52" t="s">
        <v>3066</v>
      </c>
      <c r="P773" s="52" t="s">
        <v>3066</v>
      </c>
      <c r="Q773" s="39">
        <v>3</v>
      </c>
      <c r="R773" s="39">
        <v>1</v>
      </c>
      <c r="S773" s="39">
        <v>2</v>
      </c>
      <c r="T773" s="39">
        <v>11</v>
      </c>
      <c r="U773" s="39" t="s">
        <v>2549</v>
      </c>
      <c r="V773" s="39" t="s">
        <v>2549</v>
      </c>
      <c r="W773" s="39" t="s">
        <v>766</v>
      </c>
      <c r="X773" s="39" t="s">
        <v>766</v>
      </c>
      <c r="Y773" s="39" t="s">
        <v>766</v>
      </c>
    </row>
    <row r="774" spans="1:25" s="60" customFormat="1" x14ac:dyDescent="0.2">
      <c r="A774" s="60" t="s">
        <v>3317</v>
      </c>
      <c r="B774" s="52" t="s">
        <v>1922</v>
      </c>
      <c r="C774" s="62" t="s">
        <v>625</v>
      </c>
      <c r="D774" s="63">
        <v>3</v>
      </c>
      <c r="E774" s="39" t="s">
        <v>939</v>
      </c>
      <c r="F774" s="61" t="s">
        <v>781</v>
      </c>
      <c r="G774" s="93" t="s">
        <v>766</v>
      </c>
      <c r="H774" s="93" t="s">
        <v>766</v>
      </c>
      <c r="I774" s="93" t="s">
        <v>792</v>
      </c>
      <c r="J774" s="61" t="s">
        <v>782</v>
      </c>
      <c r="K774" s="93">
        <v>3</v>
      </c>
      <c r="L774" s="93" t="s">
        <v>765</v>
      </c>
      <c r="M774" s="93" t="s">
        <v>765</v>
      </c>
      <c r="N774" s="93">
        <v>16</v>
      </c>
      <c r="O774" s="52" t="s">
        <v>3303</v>
      </c>
      <c r="P774" s="52" t="s">
        <v>3303</v>
      </c>
      <c r="Q774" s="39">
        <v>3</v>
      </c>
      <c r="R774" s="39" t="s">
        <v>765</v>
      </c>
      <c r="S774" s="39" t="s">
        <v>765</v>
      </c>
      <c r="T774" s="39">
        <v>16</v>
      </c>
      <c r="U774" s="39" t="s">
        <v>2502</v>
      </c>
      <c r="V774" s="39" t="s">
        <v>2502</v>
      </c>
      <c r="W774" s="39" t="s">
        <v>766</v>
      </c>
      <c r="X774" s="39" t="s">
        <v>766</v>
      </c>
      <c r="Y774" s="39" t="s">
        <v>792</v>
      </c>
    </row>
    <row r="775" spans="1:25" s="60" customFormat="1" x14ac:dyDescent="0.2">
      <c r="A775" s="60" t="s">
        <v>3318</v>
      </c>
      <c r="B775" s="52" t="s">
        <v>1923</v>
      </c>
      <c r="C775" s="62" t="s">
        <v>625</v>
      </c>
      <c r="D775" s="63">
        <v>3</v>
      </c>
      <c r="E775" s="39" t="s">
        <v>939</v>
      </c>
      <c r="F775" s="61" t="s">
        <v>784</v>
      </c>
      <c r="G775" s="93" t="s">
        <v>765</v>
      </c>
      <c r="H775" s="93" t="s">
        <v>785</v>
      </c>
      <c r="I775" s="93" t="s">
        <v>766</v>
      </c>
      <c r="J775" s="61" t="s">
        <v>786</v>
      </c>
      <c r="K775" s="93">
        <v>3</v>
      </c>
      <c r="L775" s="93" t="s">
        <v>766</v>
      </c>
      <c r="M775" s="93" t="s">
        <v>767</v>
      </c>
      <c r="N775" s="93">
        <v>16</v>
      </c>
      <c r="O775" s="52" t="s">
        <v>3319</v>
      </c>
      <c r="P775" s="52" t="s">
        <v>3319</v>
      </c>
      <c r="Q775" s="39">
        <v>3</v>
      </c>
      <c r="R775" s="39" t="s">
        <v>766</v>
      </c>
      <c r="S775" s="39" t="s">
        <v>767</v>
      </c>
      <c r="T775" s="39">
        <v>16</v>
      </c>
      <c r="U775" s="39" t="s">
        <v>2402</v>
      </c>
      <c r="V775" s="39" t="s">
        <v>2402</v>
      </c>
      <c r="W775" s="39">
        <v>1</v>
      </c>
      <c r="X775" s="39">
        <v>7</v>
      </c>
      <c r="Y775" s="39">
        <v>2</v>
      </c>
    </row>
    <row r="776" spans="1:25" s="60" customFormat="1" x14ac:dyDescent="0.2">
      <c r="A776" s="60" t="s">
        <v>3320</v>
      </c>
      <c r="B776" s="52" t="s">
        <v>1924</v>
      </c>
      <c r="C776" s="62" t="s">
        <v>625</v>
      </c>
      <c r="D776" s="63">
        <v>3</v>
      </c>
      <c r="E776" s="39" t="s">
        <v>939</v>
      </c>
      <c r="F776" s="61" t="s">
        <v>788</v>
      </c>
      <c r="G776" s="93" t="s">
        <v>765</v>
      </c>
      <c r="H776" s="93" t="s">
        <v>774</v>
      </c>
      <c r="I776" s="93" t="s">
        <v>767</v>
      </c>
      <c r="J776" s="61" t="s">
        <v>789</v>
      </c>
      <c r="K776" s="93">
        <v>3</v>
      </c>
      <c r="L776" s="93" t="s">
        <v>766</v>
      </c>
      <c r="M776" s="93" t="s">
        <v>792</v>
      </c>
      <c r="N776" s="93">
        <v>16</v>
      </c>
      <c r="O776" s="52" t="s">
        <v>3321</v>
      </c>
      <c r="P776" s="52" t="s">
        <v>3321</v>
      </c>
      <c r="Q776" s="39">
        <v>3</v>
      </c>
      <c r="R776" s="39" t="s">
        <v>766</v>
      </c>
      <c r="S776" s="39" t="s">
        <v>792</v>
      </c>
      <c r="T776" s="39">
        <v>16</v>
      </c>
      <c r="U776" s="39" t="s">
        <v>2480</v>
      </c>
      <c r="V776" s="39" t="s">
        <v>2480</v>
      </c>
      <c r="W776" s="39">
        <v>1</v>
      </c>
      <c r="X776" s="39">
        <v>3</v>
      </c>
      <c r="Y776" s="39">
        <v>4</v>
      </c>
    </row>
    <row r="777" spans="1:25" s="60" customFormat="1" x14ac:dyDescent="0.2">
      <c r="A777" s="60" t="s">
        <v>3322</v>
      </c>
      <c r="B777" s="52" t="s">
        <v>1925</v>
      </c>
      <c r="C777" s="62" t="s">
        <v>625</v>
      </c>
      <c r="D777" s="63">
        <v>3</v>
      </c>
      <c r="E777" s="39" t="s">
        <v>939</v>
      </c>
      <c r="F777" s="61" t="s">
        <v>764</v>
      </c>
      <c r="G777" s="93" t="s">
        <v>765</v>
      </c>
      <c r="H777" s="93" t="s">
        <v>766</v>
      </c>
      <c r="I777" s="93" t="s">
        <v>767</v>
      </c>
      <c r="J777" s="61" t="s">
        <v>768</v>
      </c>
      <c r="K777" s="93">
        <v>3</v>
      </c>
      <c r="L777" s="93" t="s">
        <v>774</v>
      </c>
      <c r="M777" s="93" t="s">
        <v>765</v>
      </c>
      <c r="N777" s="93">
        <v>5</v>
      </c>
      <c r="O777" s="52" t="s">
        <v>3308</v>
      </c>
      <c r="P777" s="52" t="s">
        <v>3308</v>
      </c>
      <c r="Q777" s="39">
        <v>3</v>
      </c>
      <c r="R777" s="39" t="s">
        <v>774</v>
      </c>
      <c r="S777" s="39" t="s">
        <v>765</v>
      </c>
      <c r="T777" s="39">
        <v>5</v>
      </c>
      <c r="U777" s="39" t="s">
        <v>2392</v>
      </c>
      <c r="V777" s="39" t="s">
        <v>2392</v>
      </c>
      <c r="W777" s="39">
        <v>1</v>
      </c>
      <c r="X777" s="39">
        <v>2</v>
      </c>
      <c r="Y777" s="39">
        <v>4</v>
      </c>
    </row>
    <row r="778" spans="1:25" s="60" customFormat="1" x14ac:dyDescent="0.2">
      <c r="A778" s="60" t="s">
        <v>3323</v>
      </c>
      <c r="B778" s="52" t="s">
        <v>1926</v>
      </c>
      <c r="C778" s="62" t="s">
        <v>625</v>
      </c>
      <c r="D778" s="63">
        <v>3</v>
      </c>
      <c r="E778" s="39" t="s">
        <v>939</v>
      </c>
      <c r="F778" s="61" t="s">
        <v>770</v>
      </c>
      <c r="G778" s="93" t="s">
        <v>765</v>
      </c>
      <c r="H778" s="93" t="s">
        <v>766</v>
      </c>
      <c r="I778" s="93" t="s">
        <v>767</v>
      </c>
      <c r="J778" s="61" t="s">
        <v>771</v>
      </c>
      <c r="K778" s="93">
        <v>3</v>
      </c>
      <c r="L778" s="93" t="s">
        <v>774</v>
      </c>
      <c r="M778" s="93" t="s">
        <v>765</v>
      </c>
      <c r="N778" s="93">
        <v>10</v>
      </c>
      <c r="O778" s="52" t="s">
        <v>3310</v>
      </c>
      <c r="P778" s="52" t="s">
        <v>3310</v>
      </c>
      <c r="Q778" s="39">
        <v>3</v>
      </c>
      <c r="R778" s="39" t="s">
        <v>774</v>
      </c>
      <c r="S778" s="39" t="s">
        <v>765</v>
      </c>
      <c r="T778" s="39">
        <v>10</v>
      </c>
      <c r="U778" s="39" t="s">
        <v>2392</v>
      </c>
      <c r="V778" s="39" t="s">
        <v>2392</v>
      </c>
      <c r="W778" s="39">
        <v>1</v>
      </c>
      <c r="X778" s="39">
        <v>2</v>
      </c>
      <c r="Y778" s="39">
        <v>4</v>
      </c>
    </row>
    <row r="779" spans="1:25" s="60" customFormat="1" x14ac:dyDescent="0.2">
      <c r="A779" s="60" t="s">
        <v>3324</v>
      </c>
      <c r="B779" s="52" t="s">
        <v>1927</v>
      </c>
      <c r="C779" s="62" t="s">
        <v>625</v>
      </c>
      <c r="D779" s="63">
        <v>3</v>
      </c>
      <c r="E779" s="39" t="s">
        <v>939</v>
      </c>
      <c r="F779" s="61" t="s">
        <v>791</v>
      </c>
      <c r="G779" s="93" t="s">
        <v>766</v>
      </c>
      <c r="H779" s="93" t="s">
        <v>792</v>
      </c>
      <c r="I779" s="93" t="s">
        <v>793</v>
      </c>
      <c r="J779" s="61" t="s">
        <v>794</v>
      </c>
      <c r="K779" s="93">
        <v>3</v>
      </c>
      <c r="L779" s="93" t="s">
        <v>774</v>
      </c>
      <c r="M779" s="93" t="s">
        <v>765</v>
      </c>
      <c r="N779" s="93" t="s">
        <v>2527</v>
      </c>
      <c r="O779" s="52" t="s">
        <v>3310</v>
      </c>
      <c r="P779" s="52" t="s">
        <v>3310</v>
      </c>
      <c r="Q779" s="39">
        <v>3</v>
      </c>
      <c r="R779" s="39" t="s">
        <v>774</v>
      </c>
      <c r="S779" s="39" t="s">
        <v>765</v>
      </c>
      <c r="T779" s="39" t="s">
        <v>2527</v>
      </c>
      <c r="U779" s="39" t="s">
        <v>2406</v>
      </c>
      <c r="V779" s="39" t="s">
        <v>2406</v>
      </c>
      <c r="W779" s="39" t="s">
        <v>766</v>
      </c>
      <c r="X779" s="39" t="s">
        <v>792</v>
      </c>
      <c r="Y779" s="39" t="s">
        <v>793</v>
      </c>
    </row>
    <row r="780" spans="1:25" x14ac:dyDescent="0.2">
      <c r="A780" s="39" t="s">
        <v>3325</v>
      </c>
      <c r="B780" s="52" t="s">
        <v>1928</v>
      </c>
      <c r="C780" s="63" t="s">
        <v>626</v>
      </c>
      <c r="D780" s="63">
        <v>3</v>
      </c>
      <c r="E780" s="39" t="s">
        <v>939</v>
      </c>
      <c r="F780" s="76" t="s">
        <v>1929</v>
      </c>
      <c r="G780" s="99" t="s">
        <v>774</v>
      </c>
      <c r="H780" s="99" t="s">
        <v>814</v>
      </c>
      <c r="I780" s="99" t="s">
        <v>792</v>
      </c>
      <c r="J780" s="76" t="s">
        <v>1930</v>
      </c>
      <c r="K780" s="99">
        <v>3</v>
      </c>
      <c r="L780" s="99">
        <v>3</v>
      </c>
      <c r="M780" s="99">
        <v>1</v>
      </c>
      <c r="N780" s="99">
        <v>11</v>
      </c>
      <c r="O780" s="52" t="s">
        <v>3062</v>
      </c>
      <c r="P780" s="52" t="s">
        <v>3062</v>
      </c>
      <c r="Q780" s="39">
        <v>3</v>
      </c>
      <c r="R780" s="39">
        <v>3</v>
      </c>
      <c r="S780" s="39">
        <v>1</v>
      </c>
      <c r="T780" s="39">
        <v>11</v>
      </c>
      <c r="U780" s="39" t="s">
        <v>2705</v>
      </c>
      <c r="V780" s="39" t="s">
        <v>2705</v>
      </c>
      <c r="W780" s="39">
        <v>3</v>
      </c>
      <c r="X780" s="39">
        <v>5</v>
      </c>
      <c r="Y780" s="39">
        <v>6</v>
      </c>
    </row>
    <row r="781" spans="1:25" x14ac:dyDescent="0.2">
      <c r="A781" s="39" t="s">
        <v>3326</v>
      </c>
      <c r="B781" s="52" t="s">
        <v>1931</v>
      </c>
      <c r="C781" s="66" t="s">
        <v>627</v>
      </c>
      <c r="D781" s="66">
        <v>3</v>
      </c>
      <c r="E781" s="39" t="s">
        <v>939</v>
      </c>
      <c r="F781" s="77" t="s">
        <v>1932</v>
      </c>
      <c r="G781" s="100" t="s">
        <v>774</v>
      </c>
      <c r="H781" s="100" t="s">
        <v>814</v>
      </c>
      <c r="I781" s="100" t="s">
        <v>792</v>
      </c>
      <c r="J781" s="77" t="s">
        <v>1933</v>
      </c>
      <c r="K781" s="100">
        <v>3</v>
      </c>
      <c r="L781" s="100">
        <v>2</v>
      </c>
      <c r="M781" s="100">
        <v>1</v>
      </c>
      <c r="N781" s="100">
        <v>11</v>
      </c>
      <c r="O781" s="52" t="s">
        <v>3080</v>
      </c>
      <c r="P781" s="52" t="s">
        <v>3080</v>
      </c>
      <c r="Q781" s="39">
        <v>3</v>
      </c>
      <c r="R781" s="39">
        <v>2</v>
      </c>
      <c r="S781" s="39">
        <v>1</v>
      </c>
      <c r="T781" s="39">
        <v>11</v>
      </c>
      <c r="U781" s="39" t="s">
        <v>2705</v>
      </c>
      <c r="V781" s="39" t="s">
        <v>2705</v>
      </c>
      <c r="W781" s="39">
        <v>3</v>
      </c>
      <c r="X781" s="39">
        <v>5</v>
      </c>
      <c r="Y781" s="39">
        <v>6</v>
      </c>
    </row>
    <row r="782" spans="1:25" s="67" customFormat="1" x14ac:dyDescent="0.2">
      <c r="A782" s="67" t="s">
        <v>3327</v>
      </c>
      <c r="B782" s="52" t="s">
        <v>1934</v>
      </c>
      <c r="C782" s="78" t="s">
        <v>628</v>
      </c>
      <c r="D782" s="52">
        <v>3</v>
      </c>
      <c r="E782" s="39" t="s">
        <v>939</v>
      </c>
      <c r="F782" s="67" t="s">
        <v>1610</v>
      </c>
      <c r="G782" s="101" t="s">
        <v>774</v>
      </c>
      <c r="H782" s="101" t="s">
        <v>814</v>
      </c>
      <c r="I782" s="101" t="s">
        <v>792</v>
      </c>
      <c r="J782" s="67" t="s">
        <v>1935</v>
      </c>
      <c r="K782" s="101">
        <v>3</v>
      </c>
      <c r="L782" s="101">
        <v>2</v>
      </c>
      <c r="M782" s="101">
        <v>1</v>
      </c>
      <c r="N782" s="101">
        <v>11</v>
      </c>
      <c r="O782" s="52" t="s">
        <v>3080</v>
      </c>
      <c r="P782" s="52" t="s">
        <v>3080</v>
      </c>
      <c r="Q782" s="39">
        <v>3</v>
      </c>
      <c r="R782" s="39">
        <v>2</v>
      </c>
      <c r="S782" s="39">
        <v>1</v>
      </c>
      <c r="T782" s="39">
        <v>11</v>
      </c>
      <c r="U782" s="39" t="s">
        <v>2705</v>
      </c>
      <c r="V782" s="39" t="s">
        <v>2705</v>
      </c>
      <c r="W782" s="39">
        <v>3</v>
      </c>
      <c r="X782" s="39">
        <v>5</v>
      </c>
      <c r="Y782" s="39">
        <v>6</v>
      </c>
    </row>
    <row r="783" spans="1:25" s="67" customFormat="1" x14ac:dyDescent="0.2">
      <c r="A783" s="67" t="s">
        <v>3328</v>
      </c>
      <c r="B783" s="52" t="s">
        <v>1936</v>
      </c>
      <c r="C783" s="78" t="s">
        <v>628</v>
      </c>
      <c r="D783" s="52">
        <v>3</v>
      </c>
      <c r="E783" s="39" t="s">
        <v>939</v>
      </c>
      <c r="F783" s="67" t="s">
        <v>781</v>
      </c>
      <c r="G783" s="101" t="s">
        <v>774</v>
      </c>
      <c r="H783" s="101" t="s">
        <v>814</v>
      </c>
      <c r="I783" s="101" t="s">
        <v>792</v>
      </c>
      <c r="J783" s="67" t="s">
        <v>782</v>
      </c>
      <c r="K783" s="101">
        <v>3</v>
      </c>
      <c r="L783" s="101">
        <v>2</v>
      </c>
      <c r="M783" s="101">
        <v>1</v>
      </c>
      <c r="N783" s="101">
        <v>16</v>
      </c>
      <c r="O783" s="52" t="s">
        <v>3329</v>
      </c>
      <c r="P783" s="52" t="s">
        <v>3329</v>
      </c>
      <c r="Q783" s="39">
        <v>3</v>
      </c>
      <c r="R783" s="39">
        <v>2</v>
      </c>
      <c r="S783" s="39">
        <v>1</v>
      </c>
      <c r="T783" s="39">
        <v>16</v>
      </c>
      <c r="U783" s="39" t="s">
        <v>2705</v>
      </c>
      <c r="V783" s="39" t="s">
        <v>2705</v>
      </c>
      <c r="W783" s="39">
        <v>3</v>
      </c>
      <c r="X783" s="39">
        <v>5</v>
      </c>
      <c r="Y783" s="39">
        <v>6</v>
      </c>
    </row>
    <row r="784" spans="1:25" s="67" customFormat="1" x14ac:dyDescent="0.2">
      <c r="A784" s="67" t="s">
        <v>3330</v>
      </c>
      <c r="B784" s="52" t="s">
        <v>1937</v>
      </c>
      <c r="C784" s="78" t="s">
        <v>628</v>
      </c>
      <c r="D784" s="52">
        <v>3</v>
      </c>
      <c r="E784" s="39" t="s">
        <v>939</v>
      </c>
      <c r="F784" s="67" t="s">
        <v>784</v>
      </c>
      <c r="G784" s="101" t="s">
        <v>765</v>
      </c>
      <c r="H784" s="101" t="s">
        <v>785</v>
      </c>
      <c r="I784" s="101" t="s">
        <v>766</v>
      </c>
      <c r="J784" s="67" t="s">
        <v>786</v>
      </c>
      <c r="K784" s="101">
        <v>3</v>
      </c>
      <c r="L784" s="101" t="s">
        <v>766</v>
      </c>
      <c r="M784" s="101" t="s">
        <v>767</v>
      </c>
      <c r="N784" s="101">
        <v>16</v>
      </c>
      <c r="O784" s="52" t="s">
        <v>3319</v>
      </c>
      <c r="P784" s="52" t="s">
        <v>3319</v>
      </c>
      <c r="Q784" s="39">
        <v>3</v>
      </c>
      <c r="R784" s="39" t="s">
        <v>766</v>
      </c>
      <c r="S784" s="39" t="s">
        <v>767</v>
      </c>
      <c r="T784" s="39">
        <v>16</v>
      </c>
      <c r="U784" s="39" t="s">
        <v>2402</v>
      </c>
      <c r="V784" s="39" t="s">
        <v>2402</v>
      </c>
      <c r="W784" s="39">
        <v>1</v>
      </c>
      <c r="X784" s="39">
        <v>7</v>
      </c>
      <c r="Y784" s="39">
        <v>2</v>
      </c>
    </row>
    <row r="785" spans="1:25" s="67" customFormat="1" x14ac:dyDescent="0.2">
      <c r="A785" s="67" t="s">
        <v>3331</v>
      </c>
      <c r="B785" s="52" t="s">
        <v>1938</v>
      </c>
      <c r="C785" s="78" t="s">
        <v>628</v>
      </c>
      <c r="D785" s="52">
        <v>3</v>
      </c>
      <c r="E785" s="39" t="s">
        <v>939</v>
      </c>
      <c r="F785" s="67" t="s">
        <v>788</v>
      </c>
      <c r="G785" s="101" t="s">
        <v>774</v>
      </c>
      <c r="H785" s="101" t="s">
        <v>814</v>
      </c>
      <c r="I785" s="101" t="s">
        <v>792</v>
      </c>
      <c r="J785" s="67" t="s">
        <v>789</v>
      </c>
      <c r="K785" s="101">
        <v>3</v>
      </c>
      <c r="L785" s="101" t="s">
        <v>766</v>
      </c>
      <c r="M785" s="101" t="s">
        <v>792</v>
      </c>
      <c r="N785" s="101">
        <v>16</v>
      </c>
      <c r="O785" s="52" t="s">
        <v>3321</v>
      </c>
      <c r="P785" s="52" t="s">
        <v>3321</v>
      </c>
      <c r="Q785" s="39">
        <v>3</v>
      </c>
      <c r="R785" s="39" t="s">
        <v>766</v>
      </c>
      <c r="S785" s="39" t="s">
        <v>792</v>
      </c>
      <c r="T785" s="39">
        <v>16</v>
      </c>
      <c r="U785" s="39" t="s">
        <v>2705</v>
      </c>
      <c r="V785" s="39" t="s">
        <v>2705</v>
      </c>
      <c r="W785" s="39" t="s">
        <v>774</v>
      </c>
      <c r="X785" s="39" t="s">
        <v>814</v>
      </c>
      <c r="Y785" s="39" t="s">
        <v>792</v>
      </c>
    </row>
    <row r="786" spans="1:25" s="67" customFormat="1" x14ac:dyDescent="0.2">
      <c r="A786" s="67" t="s">
        <v>3332</v>
      </c>
      <c r="B786" s="52" t="s">
        <v>1939</v>
      </c>
      <c r="C786" s="78" t="s">
        <v>628</v>
      </c>
      <c r="D786" s="52">
        <v>3</v>
      </c>
      <c r="E786" s="39" t="s">
        <v>939</v>
      </c>
      <c r="F786" s="67" t="s">
        <v>764</v>
      </c>
      <c r="G786" s="101" t="s">
        <v>765</v>
      </c>
      <c r="H786" s="101" t="s">
        <v>766</v>
      </c>
      <c r="I786" s="101" t="s">
        <v>767</v>
      </c>
      <c r="J786" s="67" t="s">
        <v>768</v>
      </c>
      <c r="K786" s="101">
        <v>3</v>
      </c>
      <c r="L786" s="101" t="s">
        <v>774</v>
      </c>
      <c r="M786" s="101" t="s">
        <v>765</v>
      </c>
      <c r="N786" s="101">
        <v>5</v>
      </c>
      <c r="O786" s="52" t="s">
        <v>3308</v>
      </c>
      <c r="P786" s="52" t="s">
        <v>3308</v>
      </c>
      <c r="Q786" s="39">
        <v>3</v>
      </c>
      <c r="R786" s="39" t="s">
        <v>774</v>
      </c>
      <c r="S786" s="39" t="s">
        <v>765</v>
      </c>
      <c r="T786" s="39">
        <v>5</v>
      </c>
      <c r="U786" s="39" t="s">
        <v>2392</v>
      </c>
      <c r="V786" s="39" t="s">
        <v>2392</v>
      </c>
      <c r="W786" s="39">
        <v>1</v>
      </c>
      <c r="X786" s="39">
        <v>2</v>
      </c>
      <c r="Y786" s="39">
        <v>4</v>
      </c>
    </row>
    <row r="787" spans="1:25" s="67" customFormat="1" x14ac:dyDescent="0.2">
      <c r="A787" s="67" t="s">
        <v>3333</v>
      </c>
      <c r="B787" s="52" t="s">
        <v>1940</v>
      </c>
      <c r="C787" s="78" t="s">
        <v>628</v>
      </c>
      <c r="D787" s="52">
        <v>3</v>
      </c>
      <c r="E787" s="39" t="s">
        <v>939</v>
      </c>
      <c r="F787" s="67" t="s">
        <v>770</v>
      </c>
      <c r="G787" s="101" t="s">
        <v>765</v>
      </c>
      <c r="H787" s="101" t="s">
        <v>766</v>
      </c>
      <c r="I787" s="101" t="s">
        <v>767</v>
      </c>
      <c r="J787" s="67" t="s">
        <v>771</v>
      </c>
      <c r="K787" s="101">
        <v>3</v>
      </c>
      <c r="L787" s="101" t="s">
        <v>774</v>
      </c>
      <c r="M787" s="101" t="s">
        <v>765</v>
      </c>
      <c r="N787" s="101">
        <v>10</v>
      </c>
      <c r="O787" s="52" t="s">
        <v>3310</v>
      </c>
      <c r="P787" s="52" t="s">
        <v>3310</v>
      </c>
      <c r="Q787" s="39">
        <v>3</v>
      </c>
      <c r="R787" s="39" t="s">
        <v>774</v>
      </c>
      <c r="S787" s="39" t="s">
        <v>765</v>
      </c>
      <c r="T787" s="39">
        <v>10</v>
      </c>
      <c r="U787" s="39" t="s">
        <v>2392</v>
      </c>
      <c r="V787" s="39" t="s">
        <v>2392</v>
      </c>
      <c r="W787" s="39">
        <v>1</v>
      </c>
      <c r="X787" s="39">
        <v>2</v>
      </c>
      <c r="Y787" s="39">
        <v>4</v>
      </c>
    </row>
    <row r="788" spans="1:25" s="67" customFormat="1" x14ac:dyDescent="0.2">
      <c r="A788" s="67" t="s">
        <v>3334</v>
      </c>
      <c r="B788" s="52" t="s">
        <v>1941</v>
      </c>
      <c r="C788" s="78" t="s">
        <v>628</v>
      </c>
      <c r="D788" s="52">
        <v>3</v>
      </c>
      <c r="E788" s="39" t="s">
        <v>939</v>
      </c>
      <c r="F788" s="67" t="s">
        <v>791</v>
      </c>
      <c r="G788" s="101" t="s">
        <v>766</v>
      </c>
      <c r="H788" s="101" t="s">
        <v>792</v>
      </c>
      <c r="I788" s="101" t="s">
        <v>793</v>
      </c>
      <c r="J788" s="67" t="s">
        <v>794</v>
      </c>
      <c r="K788" s="101">
        <v>3</v>
      </c>
      <c r="L788" s="101" t="s">
        <v>774</v>
      </c>
      <c r="M788" s="101" t="s">
        <v>765</v>
      </c>
      <c r="N788" s="101" t="s">
        <v>2527</v>
      </c>
      <c r="O788" s="52" t="s">
        <v>3310</v>
      </c>
      <c r="P788" s="52" t="s">
        <v>3310</v>
      </c>
      <c r="Q788" s="39">
        <v>3</v>
      </c>
      <c r="R788" s="39" t="s">
        <v>774</v>
      </c>
      <c r="S788" s="39" t="s">
        <v>765</v>
      </c>
      <c r="T788" s="39" t="s">
        <v>2527</v>
      </c>
      <c r="U788" s="39" t="s">
        <v>2406</v>
      </c>
      <c r="V788" s="39" t="s">
        <v>2406</v>
      </c>
      <c r="W788" s="39" t="s">
        <v>766</v>
      </c>
      <c r="X788" s="39" t="s">
        <v>792</v>
      </c>
      <c r="Y788" s="39" t="s">
        <v>793</v>
      </c>
    </row>
    <row r="789" spans="1:25" s="60" customFormat="1" x14ac:dyDescent="0.2">
      <c r="A789" s="60" t="s">
        <v>3335</v>
      </c>
      <c r="B789" s="52" t="s">
        <v>1942</v>
      </c>
      <c r="C789" s="79" t="s">
        <v>629</v>
      </c>
      <c r="D789" s="52">
        <v>3</v>
      </c>
      <c r="E789" s="39" t="s">
        <v>939</v>
      </c>
      <c r="F789" s="60" t="s">
        <v>1610</v>
      </c>
      <c r="G789" s="102" t="s">
        <v>774</v>
      </c>
      <c r="H789" s="102" t="s">
        <v>814</v>
      </c>
      <c r="I789" s="102" t="s">
        <v>792</v>
      </c>
      <c r="J789" s="60" t="s">
        <v>1935</v>
      </c>
      <c r="K789" s="102">
        <v>3</v>
      </c>
      <c r="L789" s="102">
        <v>2</v>
      </c>
      <c r="M789" s="102">
        <v>1</v>
      </c>
      <c r="N789" s="102">
        <v>11</v>
      </c>
      <c r="O789" s="52" t="s">
        <v>3080</v>
      </c>
      <c r="P789" s="52" t="s">
        <v>3080</v>
      </c>
      <c r="Q789" s="39">
        <v>3</v>
      </c>
      <c r="R789" s="39">
        <v>2</v>
      </c>
      <c r="S789" s="39">
        <v>1</v>
      </c>
      <c r="T789" s="39">
        <v>11</v>
      </c>
      <c r="U789" s="39" t="s">
        <v>2705</v>
      </c>
      <c r="V789" s="39" t="s">
        <v>2705</v>
      </c>
      <c r="W789" s="39">
        <v>3</v>
      </c>
      <c r="X789" s="39">
        <v>5</v>
      </c>
      <c r="Y789" s="39">
        <v>6</v>
      </c>
    </row>
    <row r="790" spans="1:25" s="60" customFormat="1" x14ac:dyDescent="0.2">
      <c r="A790" s="60" t="s">
        <v>3336</v>
      </c>
      <c r="B790" s="52" t="s">
        <v>1943</v>
      </c>
      <c r="C790" s="79" t="s">
        <v>629</v>
      </c>
      <c r="D790" s="52">
        <v>3</v>
      </c>
      <c r="E790" s="39" t="s">
        <v>939</v>
      </c>
      <c r="F790" s="60" t="s">
        <v>1591</v>
      </c>
      <c r="G790" s="102" t="s">
        <v>766</v>
      </c>
      <c r="H790" s="102" t="s">
        <v>766</v>
      </c>
      <c r="I790" s="102" t="s">
        <v>766</v>
      </c>
      <c r="J790" s="60" t="s">
        <v>1594</v>
      </c>
      <c r="K790" s="102">
        <v>3</v>
      </c>
      <c r="L790" s="102">
        <v>1</v>
      </c>
      <c r="M790" s="102">
        <v>2</v>
      </c>
      <c r="N790" s="102">
        <v>11</v>
      </c>
      <c r="O790" s="52" t="s">
        <v>3066</v>
      </c>
      <c r="P790" s="52" t="s">
        <v>3066</v>
      </c>
      <c r="Q790" s="39">
        <v>3</v>
      </c>
      <c r="R790" s="39">
        <v>1</v>
      </c>
      <c r="S790" s="39">
        <v>2</v>
      </c>
      <c r="T790" s="39">
        <v>11</v>
      </c>
      <c r="U790" s="39" t="s">
        <v>2549</v>
      </c>
      <c r="V790" s="39" t="s">
        <v>2549</v>
      </c>
      <c r="W790" s="39" t="s">
        <v>766</v>
      </c>
      <c r="X790" s="39" t="s">
        <v>766</v>
      </c>
      <c r="Y790" s="39" t="s">
        <v>766</v>
      </c>
    </row>
    <row r="791" spans="1:25" s="60" customFormat="1" x14ac:dyDescent="0.2">
      <c r="A791" s="60" t="s">
        <v>3337</v>
      </c>
      <c r="B791" s="52" t="s">
        <v>1944</v>
      </c>
      <c r="C791" s="79" t="s">
        <v>629</v>
      </c>
      <c r="D791" s="52">
        <v>3</v>
      </c>
      <c r="E791" s="39" t="s">
        <v>939</v>
      </c>
      <c r="F791" s="60" t="s">
        <v>781</v>
      </c>
      <c r="G791" s="102" t="s">
        <v>774</v>
      </c>
      <c r="H791" s="102" t="s">
        <v>814</v>
      </c>
      <c r="I791" s="102" t="s">
        <v>792</v>
      </c>
      <c r="J791" s="60" t="s">
        <v>782</v>
      </c>
      <c r="K791" s="102">
        <v>3</v>
      </c>
      <c r="L791" s="102" t="s">
        <v>765</v>
      </c>
      <c r="M791" s="102" t="s">
        <v>765</v>
      </c>
      <c r="N791" s="102" t="s">
        <v>3292</v>
      </c>
      <c r="O791" s="52" t="s">
        <v>3303</v>
      </c>
      <c r="P791" s="52" t="s">
        <v>3303</v>
      </c>
      <c r="Q791" s="39">
        <v>3</v>
      </c>
      <c r="R791" s="39" t="s">
        <v>765</v>
      </c>
      <c r="S791" s="39" t="s">
        <v>765</v>
      </c>
      <c r="T791" s="39" t="s">
        <v>3292</v>
      </c>
      <c r="U791" s="39" t="s">
        <v>2705</v>
      </c>
      <c r="V791" s="39" t="s">
        <v>2705</v>
      </c>
      <c r="W791" s="39">
        <v>3</v>
      </c>
      <c r="X791" s="39">
        <v>5</v>
      </c>
      <c r="Y791" s="39">
        <v>6</v>
      </c>
    </row>
    <row r="792" spans="1:25" s="60" customFormat="1" x14ac:dyDescent="0.2">
      <c r="A792" s="60" t="s">
        <v>3338</v>
      </c>
      <c r="B792" s="52" t="s">
        <v>1945</v>
      </c>
      <c r="C792" s="79" t="s">
        <v>629</v>
      </c>
      <c r="D792" s="52">
        <v>3</v>
      </c>
      <c r="E792" s="39" t="s">
        <v>939</v>
      </c>
      <c r="F792" s="60" t="s">
        <v>784</v>
      </c>
      <c r="G792" s="102" t="s">
        <v>765</v>
      </c>
      <c r="H792" s="102" t="s">
        <v>785</v>
      </c>
      <c r="I792" s="102" t="s">
        <v>766</v>
      </c>
      <c r="J792" s="60" t="s">
        <v>786</v>
      </c>
      <c r="K792" s="102">
        <v>3</v>
      </c>
      <c r="L792" s="102" t="s">
        <v>766</v>
      </c>
      <c r="M792" s="102" t="s">
        <v>765</v>
      </c>
      <c r="N792" s="102">
        <v>16</v>
      </c>
      <c r="O792" s="52" t="s">
        <v>3329</v>
      </c>
      <c r="P792" s="52" t="s">
        <v>3329</v>
      </c>
      <c r="Q792" s="39">
        <v>3</v>
      </c>
      <c r="R792" s="39" t="s">
        <v>766</v>
      </c>
      <c r="S792" s="39" t="s">
        <v>765</v>
      </c>
      <c r="T792" s="39">
        <v>16</v>
      </c>
      <c r="U792" s="39" t="s">
        <v>2402</v>
      </c>
      <c r="V792" s="39" t="s">
        <v>2402</v>
      </c>
      <c r="W792" s="39">
        <v>1</v>
      </c>
      <c r="X792" s="39">
        <v>7</v>
      </c>
      <c r="Y792" s="39">
        <v>2</v>
      </c>
    </row>
    <row r="793" spans="1:25" s="60" customFormat="1" x14ac:dyDescent="0.2">
      <c r="A793" s="60" t="s">
        <v>3339</v>
      </c>
      <c r="B793" s="52" t="s">
        <v>1946</v>
      </c>
      <c r="C793" s="79" t="s">
        <v>629</v>
      </c>
      <c r="D793" s="52">
        <v>3</v>
      </c>
      <c r="E793" s="39" t="s">
        <v>939</v>
      </c>
      <c r="F793" s="60" t="s">
        <v>788</v>
      </c>
      <c r="G793" s="102" t="s">
        <v>774</v>
      </c>
      <c r="H793" s="102" t="s">
        <v>814</v>
      </c>
      <c r="I793" s="102" t="s">
        <v>792</v>
      </c>
      <c r="J793" s="60" t="s">
        <v>789</v>
      </c>
      <c r="K793" s="102">
        <v>3</v>
      </c>
      <c r="L793" s="102" t="s">
        <v>766</v>
      </c>
      <c r="M793" s="102" t="s">
        <v>792</v>
      </c>
      <c r="N793" s="102">
        <v>16</v>
      </c>
      <c r="O793" s="52" t="s">
        <v>3321</v>
      </c>
      <c r="P793" s="52" t="s">
        <v>3321</v>
      </c>
      <c r="Q793" s="39">
        <v>3</v>
      </c>
      <c r="R793" s="39" t="s">
        <v>766</v>
      </c>
      <c r="S793" s="39" t="s">
        <v>792</v>
      </c>
      <c r="T793" s="39">
        <v>16</v>
      </c>
      <c r="U793" s="39" t="s">
        <v>2705</v>
      </c>
      <c r="V793" s="39" t="s">
        <v>2705</v>
      </c>
      <c r="W793" s="39" t="s">
        <v>774</v>
      </c>
      <c r="X793" s="39" t="s">
        <v>814</v>
      </c>
      <c r="Y793" s="39" t="s">
        <v>792</v>
      </c>
    </row>
    <row r="794" spans="1:25" s="60" customFormat="1" x14ac:dyDescent="0.2">
      <c r="A794" s="60" t="s">
        <v>3340</v>
      </c>
      <c r="B794" s="52" t="s">
        <v>1947</v>
      </c>
      <c r="C794" s="79" t="s">
        <v>629</v>
      </c>
      <c r="D794" s="52">
        <v>3</v>
      </c>
      <c r="E794" s="39" t="s">
        <v>939</v>
      </c>
      <c r="F794" s="60" t="s">
        <v>764</v>
      </c>
      <c r="G794" s="102" t="s">
        <v>765</v>
      </c>
      <c r="H794" s="102" t="s">
        <v>766</v>
      </c>
      <c r="I794" s="102" t="s">
        <v>767</v>
      </c>
      <c r="J794" s="60" t="s">
        <v>768</v>
      </c>
      <c r="K794" s="102">
        <v>3</v>
      </c>
      <c r="L794" s="102" t="s">
        <v>766</v>
      </c>
      <c r="M794" s="102" t="s">
        <v>792</v>
      </c>
      <c r="N794" s="102">
        <v>5</v>
      </c>
      <c r="O794" s="52" t="s">
        <v>3341</v>
      </c>
      <c r="P794" s="52" t="s">
        <v>3341</v>
      </c>
      <c r="Q794" s="39">
        <v>3</v>
      </c>
      <c r="R794" s="39" t="s">
        <v>766</v>
      </c>
      <c r="S794" s="39" t="s">
        <v>792</v>
      </c>
      <c r="T794" s="39">
        <v>5</v>
      </c>
      <c r="U794" s="39" t="s">
        <v>2392</v>
      </c>
      <c r="V794" s="39" t="s">
        <v>2392</v>
      </c>
      <c r="W794" s="39">
        <v>1</v>
      </c>
      <c r="X794" s="39">
        <v>2</v>
      </c>
      <c r="Y794" s="39">
        <v>4</v>
      </c>
    </row>
    <row r="795" spans="1:25" s="60" customFormat="1" x14ac:dyDescent="0.2">
      <c r="A795" s="60" t="s">
        <v>3342</v>
      </c>
      <c r="B795" s="52" t="s">
        <v>1948</v>
      </c>
      <c r="C795" s="79" t="s">
        <v>629</v>
      </c>
      <c r="D795" s="52">
        <v>3</v>
      </c>
      <c r="E795" s="39" t="s">
        <v>939</v>
      </c>
      <c r="F795" s="60" t="s">
        <v>770</v>
      </c>
      <c r="G795" s="102" t="s">
        <v>765</v>
      </c>
      <c r="H795" s="102" t="s">
        <v>766</v>
      </c>
      <c r="I795" s="102" t="s">
        <v>767</v>
      </c>
      <c r="J795" s="60" t="s">
        <v>771</v>
      </c>
      <c r="K795" s="102">
        <v>3</v>
      </c>
      <c r="L795" s="102" t="s">
        <v>766</v>
      </c>
      <c r="M795" s="102" t="s">
        <v>792</v>
      </c>
      <c r="N795" s="102">
        <v>10</v>
      </c>
      <c r="O795" s="52" t="s">
        <v>3343</v>
      </c>
      <c r="P795" s="52" t="s">
        <v>3343</v>
      </c>
      <c r="Q795" s="39">
        <v>3</v>
      </c>
      <c r="R795" s="39" t="s">
        <v>766</v>
      </c>
      <c r="S795" s="39" t="s">
        <v>792</v>
      </c>
      <c r="T795" s="39">
        <v>10</v>
      </c>
      <c r="U795" s="39" t="s">
        <v>2392</v>
      </c>
      <c r="V795" s="39" t="s">
        <v>2392</v>
      </c>
      <c r="W795" s="39">
        <v>1</v>
      </c>
      <c r="X795" s="39">
        <v>2</v>
      </c>
      <c r="Y795" s="39">
        <v>4</v>
      </c>
    </row>
    <row r="796" spans="1:25" s="60" customFormat="1" x14ac:dyDescent="0.2">
      <c r="A796" s="60" t="s">
        <v>3344</v>
      </c>
      <c r="B796" s="52" t="s">
        <v>1949</v>
      </c>
      <c r="C796" s="79" t="s">
        <v>629</v>
      </c>
      <c r="D796" s="52">
        <v>3</v>
      </c>
      <c r="E796" s="39" t="s">
        <v>939</v>
      </c>
      <c r="F796" s="60" t="s">
        <v>791</v>
      </c>
      <c r="G796" s="102" t="s">
        <v>766</v>
      </c>
      <c r="H796" s="102" t="s">
        <v>792</v>
      </c>
      <c r="I796" s="102" t="s">
        <v>793</v>
      </c>
      <c r="J796" s="60" t="s">
        <v>794</v>
      </c>
      <c r="K796" s="102">
        <v>3</v>
      </c>
      <c r="L796" s="102" t="s">
        <v>766</v>
      </c>
      <c r="M796" s="102" t="s">
        <v>792</v>
      </c>
      <c r="N796" s="102" t="s">
        <v>2527</v>
      </c>
      <c r="O796" s="52" t="s">
        <v>3343</v>
      </c>
      <c r="P796" s="52" t="s">
        <v>3343</v>
      </c>
      <c r="Q796" s="39">
        <v>3</v>
      </c>
      <c r="R796" s="39" t="s">
        <v>766</v>
      </c>
      <c r="S796" s="39" t="s">
        <v>792</v>
      </c>
      <c r="T796" s="39" t="s">
        <v>2527</v>
      </c>
      <c r="U796" s="39" t="s">
        <v>2406</v>
      </c>
      <c r="V796" s="39" t="s">
        <v>2406</v>
      </c>
      <c r="W796" s="39" t="s">
        <v>766</v>
      </c>
      <c r="X796" s="39" t="s">
        <v>792</v>
      </c>
      <c r="Y796" s="39" t="s">
        <v>793</v>
      </c>
    </row>
    <row r="797" spans="1:25" s="67" customFormat="1" x14ac:dyDescent="0.2">
      <c r="A797" s="67" t="s">
        <v>3345</v>
      </c>
      <c r="B797" s="52" t="s">
        <v>1950</v>
      </c>
      <c r="C797" s="78" t="s">
        <v>630</v>
      </c>
      <c r="D797" s="52">
        <v>3</v>
      </c>
      <c r="E797" s="39" t="s">
        <v>939</v>
      </c>
      <c r="F797" s="67" t="s">
        <v>1951</v>
      </c>
      <c r="G797" s="101" t="s">
        <v>774</v>
      </c>
      <c r="H797" s="101" t="s">
        <v>814</v>
      </c>
      <c r="I797" s="101" t="s">
        <v>792</v>
      </c>
      <c r="J797" s="67" t="s">
        <v>1935</v>
      </c>
      <c r="K797" s="101">
        <v>3</v>
      </c>
      <c r="L797" s="101">
        <v>1</v>
      </c>
      <c r="M797" s="101">
        <v>1</v>
      </c>
      <c r="N797" s="101">
        <v>11</v>
      </c>
      <c r="O797" s="52" t="s">
        <v>2543</v>
      </c>
      <c r="P797" s="52" t="s">
        <v>2543</v>
      </c>
      <c r="Q797" s="39">
        <v>3</v>
      </c>
      <c r="R797" s="39">
        <v>1</v>
      </c>
      <c r="S797" s="39">
        <v>1</v>
      </c>
      <c r="T797" s="39">
        <v>11</v>
      </c>
      <c r="U797" s="39" t="s">
        <v>2705</v>
      </c>
      <c r="V797" s="39" t="s">
        <v>2705</v>
      </c>
      <c r="W797" s="39">
        <v>3</v>
      </c>
      <c r="X797" s="39">
        <v>5</v>
      </c>
      <c r="Y797" s="39">
        <v>6</v>
      </c>
    </row>
    <row r="798" spans="1:25" s="67" customFormat="1" x14ac:dyDescent="0.2">
      <c r="A798" s="67" t="s">
        <v>3346</v>
      </c>
      <c r="B798" s="52" t="s">
        <v>1952</v>
      </c>
      <c r="C798" s="78" t="s">
        <v>630</v>
      </c>
      <c r="D798" s="52">
        <v>3</v>
      </c>
      <c r="E798" s="39" t="s">
        <v>939</v>
      </c>
      <c r="F798" s="67" t="s">
        <v>781</v>
      </c>
      <c r="G798" s="101" t="s">
        <v>774</v>
      </c>
      <c r="H798" s="101" t="s">
        <v>814</v>
      </c>
      <c r="I798" s="101" t="s">
        <v>765</v>
      </c>
      <c r="J798" s="67" t="s">
        <v>782</v>
      </c>
      <c r="K798" s="101">
        <v>3</v>
      </c>
      <c r="L798" s="101">
        <v>1</v>
      </c>
      <c r="M798" s="101">
        <v>1</v>
      </c>
      <c r="N798" s="101">
        <v>16</v>
      </c>
      <c r="O798" s="52" t="s">
        <v>3303</v>
      </c>
      <c r="P798" s="52" t="s">
        <v>3303</v>
      </c>
      <c r="Q798" s="39">
        <v>3</v>
      </c>
      <c r="R798" s="39">
        <v>1</v>
      </c>
      <c r="S798" s="39">
        <v>1</v>
      </c>
      <c r="T798" s="39">
        <v>16</v>
      </c>
      <c r="U798" s="39" t="s">
        <v>3347</v>
      </c>
      <c r="V798" s="39" t="s">
        <v>3347</v>
      </c>
      <c r="W798" s="39">
        <v>3</v>
      </c>
      <c r="X798" s="39">
        <v>5</v>
      </c>
      <c r="Y798" s="39">
        <v>1</v>
      </c>
    </row>
    <row r="799" spans="1:25" s="67" customFormat="1" x14ac:dyDescent="0.2">
      <c r="A799" s="67" t="s">
        <v>3348</v>
      </c>
      <c r="B799" s="52" t="s">
        <v>1953</v>
      </c>
      <c r="C799" s="78" t="s">
        <v>630</v>
      </c>
      <c r="D799" s="52">
        <v>3</v>
      </c>
      <c r="E799" s="39" t="s">
        <v>939</v>
      </c>
      <c r="F799" s="67" t="s">
        <v>784</v>
      </c>
      <c r="G799" s="101" t="s">
        <v>765</v>
      </c>
      <c r="H799" s="101" t="s">
        <v>785</v>
      </c>
      <c r="I799" s="101" t="s">
        <v>766</v>
      </c>
      <c r="J799" s="67" t="s">
        <v>786</v>
      </c>
      <c r="K799" s="101">
        <v>3</v>
      </c>
      <c r="L799" s="101" t="s">
        <v>774</v>
      </c>
      <c r="M799" s="101" t="s">
        <v>765</v>
      </c>
      <c r="N799" s="101">
        <v>16</v>
      </c>
      <c r="O799" s="52" t="s">
        <v>3349</v>
      </c>
      <c r="P799" s="52" t="s">
        <v>3349</v>
      </c>
      <c r="Q799" s="39">
        <v>3</v>
      </c>
      <c r="R799" s="39" t="s">
        <v>774</v>
      </c>
      <c r="S799" s="39" t="s">
        <v>765</v>
      </c>
      <c r="T799" s="39">
        <v>16</v>
      </c>
      <c r="U799" s="39" t="s">
        <v>2402</v>
      </c>
      <c r="V799" s="39" t="s">
        <v>2402</v>
      </c>
      <c r="W799" s="39">
        <v>1</v>
      </c>
      <c r="X799" s="39">
        <v>7</v>
      </c>
      <c r="Y799" s="39">
        <v>2</v>
      </c>
    </row>
    <row r="800" spans="1:25" s="67" customFormat="1" x14ac:dyDescent="0.2">
      <c r="A800" s="67" t="s">
        <v>3350</v>
      </c>
      <c r="B800" s="52" t="s">
        <v>1954</v>
      </c>
      <c r="C800" s="78" t="s">
        <v>630</v>
      </c>
      <c r="D800" s="52">
        <v>3</v>
      </c>
      <c r="E800" s="39" t="s">
        <v>939</v>
      </c>
      <c r="F800" s="67" t="s">
        <v>788</v>
      </c>
      <c r="G800" s="101" t="s">
        <v>774</v>
      </c>
      <c r="H800" s="101" t="s">
        <v>814</v>
      </c>
      <c r="I800" s="101" t="s">
        <v>792</v>
      </c>
      <c r="J800" s="67" t="s">
        <v>789</v>
      </c>
      <c r="K800" s="101">
        <v>3</v>
      </c>
      <c r="L800" s="101" t="s">
        <v>766</v>
      </c>
      <c r="M800" s="101" t="s">
        <v>792</v>
      </c>
      <c r="N800" s="101">
        <v>16</v>
      </c>
      <c r="O800" s="52" t="s">
        <v>3321</v>
      </c>
      <c r="P800" s="52" t="s">
        <v>3321</v>
      </c>
      <c r="Q800" s="39">
        <v>3</v>
      </c>
      <c r="R800" s="39" t="s">
        <v>766</v>
      </c>
      <c r="S800" s="39" t="s">
        <v>792</v>
      </c>
      <c r="T800" s="39">
        <v>16</v>
      </c>
      <c r="U800" s="39" t="s">
        <v>2705</v>
      </c>
      <c r="V800" s="39" t="s">
        <v>2705</v>
      </c>
      <c r="W800" s="39" t="s">
        <v>774</v>
      </c>
      <c r="X800" s="39" t="s">
        <v>814</v>
      </c>
      <c r="Y800" s="39" t="s">
        <v>792</v>
      </c>
    </row>
    <row r="801" spans="1:25" s="67" customFormat="1" x14ac:dyDescent="0.2">
      <c r="A801" s="67" t="s">
        <v>3351</v>
      </c>
      <c r="B801" s="52" t="s">
        <v>1955</v>
      </c>
      <c r="C801" s="78" t="s">
        <v>630</v>
      </c>
      <c r="D801" s="52">
        <v>3</v>
      </c>
      <c r="E801" s="39" t="s">
        <v>939</v>
      </c>
      <c r="F801" s="67" t="s">
        <v>764</v>
      </c>
      <c r="G801" s="101" t="s">
        <v>765</v>
      </c>
      <c r="H801" s="101" t="s">
        <v>766</v>
      </c>
      <c r="I801" s="101" t="s">
        <v>767</v>
      </c>
      <c r="J801" s="67" t="s">
        <v>768</v>
      </c>
      <c r="K801" s="101">
        <v>3</v>
      </c>
      <c r="L801" s="101" t="s">
        <v>766</v>
      </c>
      <c r="M801" s="101" t="s">
        <v>792</v>
      </c>
      <c r="N801" s="101">
        <v>5</v>
      </c>
      <c r="O801" s="52" t="s">
        <v>3341</v>
      </c>
      <c r="P801" s="52" t="s">
        <v>3341</v>
      </c>
      <c r="Q801" s="39">
        <v>3</v>
      </c>
      <c r="R801" s="39" t="s">
        <v>766</v>
      </c>
      <c r="S801" s="39" t="s">
        <v>792</v>
      </c>
      <c r="T801" s="39">
        <v>5</v>
      </c>
      <c r="U801" s="39" t="s">
        <v>2392</v>
      </c>
      <c r="V801" s="39" t="s">
        <v>2392</v>
      </c>
      <c r="W801" s="39">
        <v>1</v>
      </c>
      <c r="X801" s="39">
        <v>2</v>
      </c>
      <c r="Y801" s="39">
        <v>4</v>
      </c>
    </row>
    <row r="802" spans="1:25" s="67" customFormat="1" x14ac:dyDescent="0.2">
      <c r="A802" s="67" t="s">
        <v>3352</v>
      </c>
      <c r="B802" s="52" t="s">
        <v>1956</v>
      </c>
      <c r="C802" s="78" t="s">
        <v>630</v>
      </c>
      <c r="D802" s="52">
        <v>3</v>
      </c>
      <c r="E802" s="39" t="s">
        <v>939</v>
      </c>
      <c r="F802" s="67" t="s">
        <v>770</v>
      </c>
      <c r="G802" s="101" t="s">
        <v>765</v>
      </c>
      <c r="H802" s="101" t="s">
        <v>766</v>
      </c>
      <c r="I802" s="101" t="s">
        <v>767</v>
      </c>
      <c r="J802" s="67" t="s">
        <v>771</v>
      </c>
      <c r="K802" s="101">
        <v>3</v>
      </c>
      <c r="L802" s="101" t="s">
        <v>766</v>
      </c>
      <c r="M802" s="101" t="s">
        <v>792</v>
      </c>
      <c r="N802" s="101">
        <v>10</v>
      </c>
      <c r="O802" s="52" t="s">
        <v>3343</v>
      </c>
      <c r="P802" s="52" t="s">
        <v>3343</v>
      </c>
      <c r="Q802" s="39">
        <v>3</v>
      </c>
      <c r="R802" s="39" t="s">
        <v>766</v>
      </c>
      <c r="S802" s="39" t="s">
        <v>792</v>
      </c>
      <c r="T802" s="39">
        <v>10</v>
      </c>
      <c r="U802" s="39" t="s">
        <v>2392</v>
      </c>
      <c r="V802" s="39" t="s">
        <v>2392</v>
      </c>
      <c r="W802" s="39">
        <v>1</v>
      </c>
      <c r="X802" s="39">
        <v>2</v>
      </c>
      <c r="Y802" s="39">
        <v>4</v>
      </c>
    </row>
    <row r="803" spans="1:25" s="67" customFormat="1" x14ac:dyDescent="0.2">
      <c r="A803" s="67" t="s">
        <v>3353</v>
      </c>
      <c r="B803" s="52" t="s">
        <v>1957</v>
      </c>
      <c r="C803" s="78" t="s">
        <v>630</v>
      </c>
      <c r="D803" s="52">
        <v>3</v>
      </c>
      <c r="E803" s="39" t="s">
        <v>939</v>
      </c>
      <c r="F803" s="67" t="s">
        <v>791</v>
      </c>
      <c r="G803" s="101" t="s">
        <v>766</v>
      </c>
      <c r="H803" s="101" t="s">
        <v>792</v>
      </c>
      <c r="I803" s="101" t="s">
        <v>793</v>
      </c>
      <c r="J803" s="67" t="s">
        <v>794</v>
      </c>
      <c r="K803" s="101">
        <v>3</v>
      </c>
      <c r="L803" s="101" t="s">
        <v>774</v>
      </c>
      <c r="M803" s="101" t="s">
        <v>766</v>
      </c>
      <c r="N803" s="101" t="s">
        <v>2527</v>
      </c>
      <c r="O803" s="52" t="s">
        <v>3354</v>
      </c>
      <c r="P803" s="52" t="s">
        <v>3354</v>
      </c>
      <c r="Q803" s="39">
        <v>3</v>
      </c>
      <c r="R803" s="39" t="s">
        <v>774</v>
      </c>
      <c r="S803" s="39" t="s">
        <v>766</v>
      </c>
      <c r="T803" s="39" t="s">
        <v>2527</v>
      </c>
      <c r="U803" s="39" t="s">
        <v>2406</v>
      </c>
      <c r="V803" s="39" t="s">
        <v>2406</v>
      </c>
      <c r="W803" s="39" t="s">
        <v>766</v>
      </c>
      <c r="X803" s="39" t="s">
        <v>792</v>
      </c>
      <c r="Y803" s="39" t="s">
        <v>793</v>
      </c>
    </row>
    <row r="804" spans="1:25" s="80" customFormat="1" x14ac:dyDescent="0.2">
      <c r="A804" s="80" t="s">
        <v>3355</v>
      </c>
      <c r="B804" s="52" t="s">
        <v>1958</v>
      </c>
      <c r="C804" s="81" t="s">
        <v>631</v>
      </c>
      <c r="D804" s="52">
        <v>3</v>
      </c>
      <c r="E804" s="39" t="s">
        <v>939</v>
      </c>
      <c r="F804" s="80" t="s">
        <v>1610</v>
      </c>
      <c r="G804" s="103" t="s">
        <v>774</v>
      </c>
      <c r="H804" s="103" t="s">
        <v>814</v>
      </c>
      <c r="I804" s="103" t="s">
        <v>792</v>
      </c>
      <c r="J804" s="80" t="s">
        <v>1935</v>
      </c>
      <c r="K804" s="103">
        <v>3</v>
      </c>
      <c r="L804" s="103">
        <v>2</v>
      </c>
      <c r="M804" s="103">
        <v>1</v>
      </c>
      <c r="N804" s="103">
        <v>11</v>
      </c>
      <c r="O804" s="52" t="s">
        <v>3080</v>
      </c>
      <c r="P804" s="52" t="s">
        <v>3080</v>
      </c>
      <c r="Q804" s="39">
        <v>3</v>
      </c>
      <c r="R804" s="39">
        <v>2</v>
      </c>
      <c r="S804" s="39">
        <v>1</v>
      </c>
      <c r="T804" s="39">
        <v>11</v>
      </c>
      <c r="U804" s="39" t="s">
        <v>2705</v>
      </c>
      <c r="V804" s="39" t="s">
        <v>2705</v>
      </c>
      <c r="W804" s="39">
        <v>3</v>
      </c>
      <c r="X804" s="39">
        <v>5</v>
      </c>
      <c r="Y804" s="39">
        <v>6</v>
      </c>
    </row>
    <row r="805" spans="1:25" s="80" customFormat="1" x14ac:dyDescent="0.2">
      <c r="A805" s="80" t="s">
        <v>3356</v>
      </c>
      <c r="B805" s="52" t="s">
        <v>1959</v>
      </c>
      <c r="C805" s="81" t="s">
        <v>631</v>
      </c>
      <c r="D805" s="52">
        <v>3</v>
      </c>
      <c r="E805" s="39" t="s">
        <v>939</v>
      </c>
      <c r="F805" s="80" t="s">
        <v>1827</v>
      </c>
      <c r="G805" s="103" t="s">
        <v>766</v>
      </c>
      <c r="H805" s="103" t="s">
        <v>792</v>
      </c>
      <c r="I805" s="103" t="s">
        <v>766</v>
      </c>
      <c r="J805" s="80" t="s">
        <v>1828</v>
      </c>
      <c r="K805" s="103">
        <v>3</v>
      </c>
      <c r="L805" s="103">
        <v>2</v>
      </c>
      <c r="M805" s="103">
        <v>4</v>
      </c>
      <c r="N805" s="103">
        <v>10</v>
      </c>
      <c r="O805" s="52" t="s">
        <v>3357</v>
      </c>
      <c r="P805" s="52" t="s">
        <v>3357</v>
      </c>
      <c r="Q805" s="39">
        <v>3</v>
      </c>
      <c r="R805" s="39">
        <v>2</v>
      </c>
      <c r="S805" s="39">
        <v>4</v>
      </c>
      <c r="T805" s="39">
        <v>10</v>
      </c>
      <c r="U805" s="39" t="s">
        <v>2519</v>
      </c>
      <c r="V805" s="39" t="s">
        <v>2519</v>
      </c>
      <c r="W805" s="39" t="s">
        <v>766</v>
      </c>
      <c r="X805" s="39" t="s">
        <v>792</v>
      </c>
      <c r="Y805" s="39" t="s">
        <v>766</v>
      </c>
    </row>
    <row r="806" spans="1:25" s="80" customFormat="1" x14ac:dyDescent="0.2">
      <c r="A806" s="80" t="s">
        <v>3358</v>
      </c>
      <c r="B806" s="52" t="s">
        <v>1960</v>
      </c>
      <c r="C806" s="81" t="s">
        <v>631</v>
      </c>
      <c r="D806" s="52">
        <v>3</v>
      </c>
      <c r="E806" s="39" t="s">
        <v>939</v>
      </c>
      <c r="F806" s="80" t="s">
        <v>781</v>
      </c>
      <c r="G806" s="103" t="s">
        <v>766</v>
      </c>
      <c r="H806" s="103" t="s">
        <v>766</v>
      </c>
      <c r="I806" s="103" t="s">
        <v>792</v>
      </c>
      <c r="J806" s="80" t="s">
        <v>782</v>
      </c>
      <c r="K806" s="103">
        <v>3</v>
      </c>
      <c r="L806" s="103">
        <v>2</v>
      </c>
      <c r="M806" s="103">
        <v>1</v>
      </c>
      <c r="N806" s="103">
        <v>16</v>
      </c>
      <c r="O806" s="52" t="s">
        <v>3329</v>
      </c>
      <c r="P806" s="52" t="s">
        <v>3329</v>
      </c>
      <c r="Q806" s="39">
        <v>3</v>
      </c>
      <c r="R806" s="39">
        <v>2</v>
      </c>
      <c r="S806" s="39">
        <v>1</v>
      </c>
      <c r="T806" s="39">
        <v>16</v>
      </c>
      <c r="U806" s="39" t="s">
        <v>2502</v>
      </c>
      <c r="V806" s="39" t="s">
        <v>2502</v>
      </c>
      <c r="W806" s="39" t="s">
        <v>766</v>
      </c>
      <c r="X806" s="39" t="s">
        <v>766</v>
      </c>
      <c r="Y806" s="39" t="s">
        <v>792</v>
      </c>
    </row>
    <row r="807" spans="1:25" s="80" customFormat="1" x14ac:dyDescent="0.2">
      <c r="A807" s="80" t="s">
        <v>3359</v>
      </c>
      <c r="B807" s="52" t="s">
        <v>1961</v>
      </c>
      <c r="C807" s="81" t="s">
        <v>631</v>
      </c>
      <c r="D807" s="52">
        <v>3</v>
      </c>
      <c r="E807" s="39" t="s">
        <v>939</v>
      </c>
      <c r="F807" s="80" t="s">
        <v>784</v>
      </c>
      <c r="G807" s="103" t="s">
        <v>765</v>
      </c>
      <c r="H807" s="103" t="s">
        <v>785</v>
      </c>
      <c r="I807" s="103" t="s">
        <v>766</v>
      </c>
      <c r="J807" s="80" t="s">
        <v>786</v>
      </c>
      <c r="K807" s="103">
        <v>3</v>
      </c>
      <c r="L807" s="103" t="s">
        <v>774</v>
      </c>
      <c r="M807" s="103" t="s">
        <v>766</v>
      </c>
      <c r="N807" s="103">
        <v>16</v>
      </c>
      <c r="O807" s="52" t="s">
        <v>3305</v>
      </c>
      <c r="P807" s="52" t="s">
        <v>3305</v>
      </c>
      <c r="Q807" s="39">
        <v>3</v>
      </c>
      <c r="R807" s="39" t="s">
        <v>774</v>
      </c>
      <c r="S807" s="39" t="s">
        <v>766</v>
      </c>
      <c r="T807" s="39">
        <v>16</v>
      </c>
      <c r="U807" s="39" t="s">
        <v>2402</v>
      </c>
      <c r="V807" s="39" t="s">
        <v>2402</v>
      </c>
      <c r="W807" s="39">
        <v>1</v>
      </c>
      <c r="X807" s="39">
        <v>7</v>
      </c>
      <c r="Y807" s="39">
        <v>2</v>
      </c>
    </row>
    <row r="808" spans="1:25" s="80" customFormat="1" x14ac:dyDescent="0.2">
      <c r="A808" s="80" t="s">
        <v>3360</v>
      </c>
      <c r="B808" s="52" t="s">
        <v>1962</v>
      </c>
      <c r="C808" s="81" t="s">
        <v>631</v>
      </c>
      <c r="D808" s="52">
        <v>3</v>
      </c>
      <c r="E808" s="39" t="s">
        <v>939</v>
      </c>
      <c r="F808" s="80" t="s">
        <v>788</v>
      </c>
      <c r="G808" s="103" t="s">
        <v>774</v>
      </c>
      <c r="H808" s="103" t="s">
        <v>814</v>
      </c>
      <c r="I808" s="103" t="s">
        <v>792</v>
      </c>
      <c r="J808" s="80" t="s">
        <v>789</v>
      </c>
      <c r="K808" s="103">
        <v>3</v>
      </c>
      <c r="L808" s="103" t="s">
        <v>765</v>
      </c>
      <c r="M808" s="103" t="s">
        <v>765</v>
      </c>
      <c r="N808" s="103">
        <v>16</v>
      </c>
      <c r="O808" s="52" t="s">
        <v>3303</v>
      </c>
      <c r="P808" s="52" t="s">
        <v>3303</v>
      </c>
      <c r="Q808" s="39">
        <v>3</v>
      </c>
      <c r="R808" s="39" t="s">
        <v>765</v>
      </c>
      <c r="S808" s="39" t="s">
        <v>765</v>
      </c>
      <c r="T808" s="39">
        <v>16</v>
      </c>
      <c r="U808" s="39" t="s">
        <v>2705</v>
      </c>
      <c r="V808" s="39" t="s">
        <v>2705</v>
      </c>
      <c r="W808" s="39" t="s">
        <v>774</v>
      </c>
      <c r="X808" s="39" t="s">
        <v>814</v>
      </c>
      <c r="Y808" s="39" t="s">
        <v>792</v>
      </c>
    </row>
    <row r="809" spans="1:25" s="80" customFormat="1" x14ac:dyDescent="0.2">
      <c r="A809" s="80" t="s">
        <v>3361</v>
      </c>
      <c r="B809" s="52" t="s">
        <v>1963</v>
      </c>
      <c r="C809" s="81" t="s">
        <v>631</v>
      </c>
      <c r="D809" s="52">
        <v>3</v>
      </c>
      <c r="E809" s="39" t="s">
        <v>939</v>
      </c>
      <c r="F809" s="80" t="s">
        <v>764</v>
      </c>
      <c r="G809" s="103" t="s">
        <v>765</v>
      </c>
      <c r="H809" s="103" t="s">
        <v>766</v>
      </c>
      <c r="I809" s="103" t="s">
        <v>767</v>
      </c>
      <c r="J809" s="80" t="s">
        <v>768</v>
      </c>
      <c r="K809" s="103">
        <v>3</v>
      </c>
      <c r="L809" s="103" t="s">
        <v>774</v>
      </c>
      <c r="M809" s="103" t="s">
        <v>766</v>
      </c>
      <c r="N809" s="103">
        <v>5</v>
      </c>
      <c r="O809" s="52" t="s">
        <v>3362</v>
      </c>
      <c r="P809" s="52" t="s">
        <v>3362</v>
      </c>
      <c r="Q809" s="39">
        <v>3</v>
      </c>
      <c r="R809" s="39" t="s">
        <v>774</v>
      </c>
      <c r="S809" s="39" t="s">
        <v>766</v>
      </c>
      <c r="T809" s="39">
        <v>5</v>
      </c>
      <c r="U809" s="39" t="s">
        <v>2392</v>
      </c>
      <c r="V809" s="39" t="s">
        <v>2392</v>
      </c>
      <c r="W809" s="39">
        <v>1</v>
      </c>
      <c r="X809" s="39">
        <v>2</v>
      </c>
      <c r="Y809" s="39">
        <v>4</v>
      </c>
    </row>
    <row r="810" spans="1:25" s="80" customFormat="1" x14ac:dyDescent="0.2">
      <c r="A810" s="80" t="s">
        <v>3363</v>
      </c>
      <c r="B810" s="52" t="s">
        <v>1964</v>
      </c>
      <c r="C810" s="81" t="s">
        <v>631</v>
      </c>
      <c r="D810" s="52">
        <v>3</v>
      </c>
      <c r="E810" s="39" t="s">
        <v>939</v>
      </c>
      <c r="F810" s="80" t="s">
        <v>770</v>
      </c>
      <c r="G810" s="103" t="s">
        <v>765</v>
      </c>
      <c r="H810" s="103" t="s">
        <v>766</v>
      </c>
      <c r="I810" s="103" t="s">
        <v>767</v>
      </c>
      <c r="J810" s="80" t="s">
        <v>771</v>
      </c>
      <c r="K810" s="103">
        <v>3</v>
      </c>
      <c r="L810" s="103" t="s">
        <v>766</v>
      </c>
      <c r="M810" s="103" t="s">
        <v>792</v>
      </c>
      <c r="N810" s="103">
        <v>10</v>
      </c>
      <c r="O810" s="52" t="s">
        <v>3343</v>
      </c>
      <c r="P810" s="52" t="s">
        <v>3343</v>
      </c>
      <c r="Q810" s="39">
        <v>3</v>
      </c>
      <c r="R810" s="39" t="s">
        <v>766</v>
      </c>
      <c r="S810" s="39" t="s">
        <v>792</v>
      </c>
      <c r="T810" s="39">
        <v>10</v>
      </c>
      <c r="U810" s="39" t="s">
        <v>2392</v>
      </c>
      <c r="V810" s="39" t="s">
        <v>2392</v>
      </c>
      <c r="W810" s="39">
        <v>1</v>
      </c>
      <c r="X810" s="39">
        <v>2</v>
      </c>
      <c r="Y810" s="39">
        <v>4</v>
      </c>
    </row>
    <row r="811" spans="1:25" s="80" customFormat="1" x14ac:dyDescent="0.2">
      <c r="A811" s="80" t="s">
        <v>3364</v>
      </c>
      <c r="B811" s="52" t="s">
        <v>1965</v>
      </c>
      <c r="C811" s="81" t="s">
        <v>631</v>
      </c>
      <c r="D811" s="52">
        <v>3</v>
      </c>
      <c r="E811" s="39" t="s">
        <v>939</v>
      </c>
      <c r="F811" s="80" t="s">
        <v>791</v>
      </c>
      <c r="G811" s="103" t="s">
        <v>766</v>
      </c>
      <c r="H811" s="103" t="s">
        <v>792</v>
      </c>
      <c r="I811" s="103" t="s">
        <v>793</v>
      </c>
      <c r="J811" s="80" t="s">
        <v>794</v>
      </c>
      <c r="K811" s="103">
        <v>3</v>
      </c>
      <c r="L811" s="103">
        <v>2</v>
      </c>
      <c r="M811" s="103">
        <v>4</v>
      </c>
      <c r="N811" s="103" t="s">
        <v>2527</v>
      </c>
      <c r="O811" s="52" t="s">
        <v>3357</v>
      </c>
      <c r="P811" s="52" t="s">
        <v>3357</v>
      </c>
      <c r="Q811" s="39">
        <v>3</v>
      </c>
      <c r="R811" s="39">
        <v>2</v>
      </c>
      <c r="S811" s="39">
        <v>4</v>
      </c>
      <c r="T811" s="39" t="s">
        <v>2527</v>
      </c>
      <c r="U811" s="39" t="s">
        <v>2406</v>
      </c>
      <c r="V811" s="39" t="s">
        <v>2406</v>
      </c>
      <c r="W811" s="39" t="s">
        <v>766</v>
      </c>
      <c r="X811" s="39" t="s">
        <v>792</v>
      </c>
      <c r="Y811" s="39" t="s">
        <v>793</v>
      </c>
    </row>
    <row r="812" spans="1:25" x14ac:dyDescent="0.2">
      <c r="A812" s="39" t="s">
        <v>3365</v>
      </c>
      <c r="B812" s="52" t="s">
        <v>1966</v>
      </c>
      <c r="C812" s="52" t="s">
        <v>632</v>
      </c>
      <c r="D812" s="52">
        <v>5</v>
      </c>
      <c r="E812" s="39" t="s">
        <v>866</v>
      </c>
      <c r="F812" s="39" t="s">
        <v>764</v>
      </c>
      <c r="G812" s="90" t="s">
        <v>765</v>
      </c>
      <c r="H812" s="90" t="s">
        <v>766</v>
      </c>
      <c r="I812" s="90" t="s">
        <v>767</v>
      </c>
      <c r="J812" s="39" t="s">
        <v>768</v>
      </c>
      <c r="K812" s="90">
        <v>5</v>
      </c>
      <c r="L812" s="90" t="s">
        <v>765</v>
      </c>
      <c r="M812" s="90" t="s">
        <v>767</v>
      </c>
      <c r="N812" s="90">
        <v>5</v>
      </c>
      <c r="O812" s="52" t="s">
        <v>2914</v>
      </c>
      <c r="P812" s="52" t="s">
        <v>2914</v>
      </c>
      <c r="Q812" s="39">
        <v>5</v>
      </c>
      <c r="R812" s="39" t="s">
        <v>765</v>
      </c>
      <c r="S812" s="39" t="s">
        <v>767</v>
      </c>
      <c r="T812" s="39">
        <v>5</v>
      </c>
      <c r="U812" s="39" t="s">
        <v>2392</v>
      </c>
      <c r="V812" s="39" t="s">
        <v>2392</v>
      </c>
      <c r="W812" s="39">
        <v>1</v>
      </c>
      <c r="X812" s="39">
        <v>2</v>
      </c>
      <c r="Y812" s="39">
        <v>4</v>
      </c>
    </row>
    <row r="813" spans="1:25" x14ac:dyDescent="0.2">
      <c r="A813" s="39" t="s">
        <v>3366</v>
      </c>
      <c r="B813" s="52" t="s">
        <v>1967</v>
      </c>
      <c r="C813" s="52" t="s">
        <v>632</v>
      </c>
      <c r="D813" s="52">
        <v>5</v>
      </c>
      <c r="E813" s="39" t="s">
        <v>866</v>
      </c>
      <c r="F813" s="39" t="s">
        <v>770</v>
      </c>
      <c r="G813" s="90" t="s">
        <v>765</v>
      </c>
      <c r="H813" s="90" t="s">
        <v>766</v>
      </c>
      <c r="I813" s="90" t="s">
        <v>767</v>
      </c>
      <c r="J813" s="39" t="s">
        <v>771</v>
      </c>
      <c r="K813" s="90">
        <v>5</v>
      </c>
      <c r="L813" s="90" t="s">
        <v>765</v>
      </c>
      <c r="M813" s="90" t="s">
        <v>2916</v>
      </c>
      <c r="N813" s="90">
        <v>10</v>
      </c>
      <c r="O813" s="52" t="s">
        <v>2917</v>
      </c>
      <c r="P813" s="52" t="s">
        <v>2917</v>
      </c>
      <c r="Q813" s="39">
        <v>5</v>
      </c>
      <c r="R813" s="39" t="s">
        <v>765</v>
      </c>
      <c r="S813" s="39" t="s">
        <v>2916</v>
      </c>
      <c r="T813" s="39">
        <v>10</v>
      </c>
      <c r="U813" s="39" t="s">
        <v>2392</v>
      </c>
      <c r="V813" s="39" t="s">
        <v>2392</v>
      </c>
      <c r="W813" s="39">
        <v>1</v>
      </c>
      <c r="X813" s="39">
        <v>2</v>
      </c>
      <c r="Y813" s="39">
        <v>4</v>
      </c>
    </row>
    <row r="814" spans="1:25" x14ac:dyDescent="0.2">
      <c r="A814" s="39" t="s">
        <v>3367</v>
      </c>
      <c r="B814" s="52" t="s">
        <v>1968</v>
      </c>
      <c r="C814" s="52" t="s">
        <v>632</v>
      </c>
      <c r="D814" s="52">
        <v>5</v>
      </c>
      <c r="E814" s="39" t="s">
        <v>866</v>
      </c>
      <c r="F814" s="39" t="s">
        <v>788</v>
      </c>
      <c r="G814" s="90" t="s">
        <v>765</v>
      </c>
      <c r="H814" s="90" t="s">
        <v>774</v>
      </c>
      <c r="I814" s="90" t="s">
        <v>767</v>
      </c>
      <c r="J814" s="39" t="s">
        <v>789</v>
      </c>
      <c r="K814" s="90">
        <v>5</v>
      </c>
      <c r="L814" s="90" t="s">
        <v>765</v>
      </c>
      <c r="M814" s="90" t="s">
        <v>814</v>
      </c>
      <c r="N814" s="90">
        <v>16</v>
      </c>
      <c r="O814" s="52" t="s">
        <v>3368</v>
      </c>
      <c r="P814" s="52" t="s">
        <v>3368</v>
      </c>
      <c r="Q814" s="39">
        <v>5</v>
      </c>
      <c r="R814" s="39" t="s">
        <v>765</v>
      </c>
      <c r="S814" s="39" t="s">
        <v>814</v>
      </c>
      <c r="T814" s="39">
        <v>16</v>
      </c>
      <c r="U814" s="39" t="s">
        <v>2480</v>
      </c>
      <c r="V814" s="39" t="s">
        <v>2480</v>
      </c>
      <c r="W814" s="39">
        <v>1</v>
      </c>
      <c r="X814" s="39">
        <v>3</v>
      </c>
      <c r="Y814" s="39">
        <v>4</v>
      </c>
    </row>
    <row r="815" spans="1:25" x14ac:dyDescent="0.2">
      <c r="A815" s="39" t="s">
        <v>3369</v>
      </c>
      <c r="B815" s="52" t="s">
        <v>1969</v>
      </c>
      <c r="C815" s="52" t="s">
        <v>632</v>
      </c>
      <c r="D815" s="52">
        <v>5</v>
      </c>
      <c r="E815" s="39" t="s">
        <v>866</v>
      </c>
      <c r="F815" s="39" t="s">
        <v>1970</v>
      </c>
      <c r="G815" s="90" t="s">
        <v>765</v>
      </c>
      <c r="H815" s="90" t="s">
        <v>785</v>
      </c>
      <c r="I815" s="90" t="s">
        <v>765</v>
      </c>
      <c r="J815" s="39" t="s">
        <v>847</v>
      </c>
      <c r="K815" s="90">
        <v>5</v>
      </c>
      <c r="L815" s="90">
        <v>1</v>
      </c>
      <c r="M815" s="90">
        <v>12</v>
      </c>
      <c r="N815" s="90">
        <v>16</v>
      </c>
      <c r="O815" s="52" t="s">
        <v>2625</v>
      </c>
      <c r="P815" s="52" t="s">
        <v>2625</v>
      </c>
      <c r="Q815" s="39">
        <v>5</v>
      </c>
      <c r="R815" s="39">
        <v>1</v>
      </c>
      <c r="S815" s="39">
        <v>12</v>
      </c>
      <c r="T815" s="39">
        <v>16</v>
      </c>
      <c r="U815" s="39" t="s">
        <v>2483</v>
      </c>
      <c r="V815" s="39" t="s">
        <v>2483</v>
      </c>
      <c r="W815" s="39">
        <v>1</v>
      </c>
      <c r="X815" s="39">
        <v>7</v>
      </c>
      <c r="Y815" s="39">
        <v>1</v>
      </c>
    </row>
    <row r="816" spans="1:25" x14ac:dyDescent="0.2">
      <c r="A816" s="39" t="s">
        <v>3370</v>
      </c>
      <c r="B816" s="52" t="s">
        <v>1971</v>
      </c>
      <c r="C816" s="52" t="s">
        <v>632</v>
      </c>
      <c r="D816" s="52">
        <v>5</v>
      </c>
      <c r="E816" s="39" t="s">
        <v>866</v>
      </c>
      <c r="F816" s="39" t="s">
        <v>781</v>
      </c>
      <c r="G816" s="90" t="s">
        <v>765</v>
      </c>
      <c r="H816" s="90" t="s">
        <v>785</v>
      </c>
      <c r="I816" s="90" t="s">
        <v>765</v>
      </c>
      <c r="J816" s="39" t="s">
        <v>782</v>
      </c>
      <c r="K816" s="90">
        <v>5</v>
      </c>
      <c r="L816" s="90" t="s">
        <v>765</v>
      </c>
      <c r="M816" s="90" t="s">
        <v>766</v>
      </c>
      <c r="N816" s="90" t="s">
        <v>3292</v>
      </c>
      <c r="O816" s="52" t="s">
        <v>3371</v>
      </c>
      <c r="P816" s="52" t="s">
        <v>3371</v>
      </c>
      <c r="Q816" s="39">
        <v>5</v>
      </c>
      <c r="R816" s="39" t="s">
        <v>765</v>
      </c>
      <c r="S816" s="39" t="s">
        <v>766</v>
      </c>
      <c r="T816" s="39" t="s">
        <v>3292</v>
      </c>
      <c r="U816" s="39" t="s">
        <v>2483</v>
      </c>
      <c r="V816" s="39" t="s">
        <v>2483</v>
      </c>
      <c r="W816" s="39" t="s">
        <v>765</v>
      </c>
      <c r="X816" s="39" t="s">
        <v>785</v>
      </c>
      <c r="Y816" s="39" t="s">
        <v>765</v>
      </c>
    </row>
    <row r="817" spans="1:25" x14ac:dyDescent="0.2">
      <c r="A817" s="39" t="s">
        <v>3372</v>
      </c>
      <c r="B817" s="52" t="s">
        <v>1972</v>
      </c>
      <c r="C817" s="52" t="s">
        <v>632</v>
      </c>
      <c r="D817" s="52">
        <v>5</v>
      </c>
      <c r="E817" s="39" t="s">
        <v>866</v>
      </c>
      <c r="F817" s="39" t="s">
        <v>1973</v>
      </c>
      <c r="G817" s="90" t="s">
        <v>765</v>
      </c>
      <c r="H817" s="90" t="s">
        <v>785</v>
      </c>
      <c r="I817" s="90" t="s">
        <v>765</v>
      </c>
      <c r="J817" s="39" t="s">
        <v>1974</v>
      </c>
      <c r="K817" s="90">
        <v>5</v>
      </c>
      <c r="L817" s="90">
        <v>1</v>
      </c>
      <c r="M817" s="90">
        <v>7</v>
      </c>
      <c r="N817" s="90">
        <v>16</v>
      </c>
      <c r="O817" s="52" t="s">
        <v>3373</v>
      </c>
      <c r="P817" s="52" t="s">
        <v>3373</v>
      </c>
      <c r="Q817" s="39">
        <v>5</v>
      </c>
      <c r="R817" s="39">
        <v>1</v>
      </c>
      <c r="S817" s="39">
        <v>7</v>
      </c>
      <c r="T817" s="39">
        <v>16</v>
      </c>
      <c r="U817" s="39" t="s">
        <v>2483</v>
      </c>
      <c r="V817" s="39" t="s">
        <v>2483</v>
      </c>
      <c r="W817" s="39">
        <v>1</v>
      </c>
      <c r="X817" s="39">
        <v>7</v>
      </c>
      <c r="Y817" s="39">
        <v>1</v>
      </c>
    </row>
    <row r="818" spans="1:25" x14ac:dyDescent="0.2">
      <c r="A818" s="39" t="s">
        <v>3374</v>
      </c>
      <c r="B818" s="52" t="s">
        <v>1975</v>
      </c>
      <c r="C818" s="52" t="s">
        <v>632</v>
      </c>
      <c r="D818" s="52">
        <v>5</v>
      </c>
      <c r="E818" s="39" t="s">
        <v>866</v>
      </c>
      <c r="F818" s="39" t="s">
        <v>1976</v>
      </c>
      <c r="G818" s="90" t="s">
        <v>765</v>
      </c>
      <c r="H818" s="90" t="s">
        <v>785</v>
      </c>
      <c r="I818" s="90" t="s">
        <v>765</v>
      </c>
      <c r="J818" s="39" t="s">
        <v>1977</v>
      </c>
      <c r="K818" s="90">
        <v>5</v>
      </c>
      <c r="L818" s="90">
        <v>1</v>
      </c>
      <c r="M818" s="90">
        <v>2</v>
      </c>
      <c r="N818" s="90">
        <v>16</v>
      </c>
      <c r="O818" s="52" t="s">
        <v>3371</v>
      </c>
      <c r="P818" s="52" t="s">
        <v>3371</v>
      </c>
      <c r="Q818" s="39">
        <v>5</v>
      </c>
      <c r="R818" s="39">
        <v>1</v>
      </c>
      <c r="S818" s="39">
        <v>2</v>
      </c>
      <c r="T818" s="39">
        <v>16</v>
      </c>
      <c r="U818" s="39" t="s">
        <v>2483</v>
      </c>
      <c r="V818" s="39" t="s">
        <v>2483</v>
      </c>
      <c r="W818" s="39">
        <v>1</v>
      </c>
      <c r="X818" s="39">
        <v>7</v>
      </c>
      <c r="Y818" s="39">
        <v>1</v>
      </c>
    </row>
    <row r="819" spans="1:25" x14ac:dyDescent="0.2">
      <c r="A819" s="39" t="s">
        <v>3375</v>
      </c>
      <c r="B819" s="52" t="s">
        <v>1978</v>
      </c>
      <c r="C819" s="52" t="s">
        <v>632</v>
      </c>
      <c r="D819" s="52">
        <v>5</v>
      </c>
      <c r="E819" s="39" t="s">
        <v>866</v>
      </c>
      <c r="F819" s="39" t="s">
        <v>784</v>
      </c>
      <c r="G819" s="90" t="s">
        <v>765</v>
      </c>
      <c r="H819" s="90" t="s">
        <v>785</v>
      </c>
      <c r="I819" s="90" t="s">
        <v>766</v>
      </c>
      <c r="J819" s="39" t="s">
        <v>786</v>
      </c>
      <c r="K819" s="90">
        <v>5</v>
      </c>
      <c r="L819" s="90">
        <v>3</v>
      </c>
      <c r="M819" s="90">
        <v>1</v>
      </c>
      <c r="N819" s="90">
        <v>16</v>
      </c>
      <c r="O819" s="52" t="s">
        <v>2485</v>
      </c>
      <c r="P819" s="52" t="s">
        <v>2485</v>
      </c>
      <c r="Q819" s="39">
        <v>5</v>
      </c>
      <c r="R819" s="39">
        <v>3</v>
      </c>
      <c r="S819" s="39">
        <v>1</v>
      </c>
      <c r="T819" s="39">
        <v>16</v>
      </c>
      <c r="U819" s="39" t="s">
        <v>2402</v>
      </c>
      <c r="V819" s="39" t="s">
        <v>2402</v>
      </c>
      <c r="W819" s="39">
        <v>1</v>
      </c>
      <c r="X819" s="39">
        <v>7</v>
      </c>
      <c r="Y819" s="39">
        <v>2</v>
      </c>
    </row>
    <row r="820" spans="1:25" x14ac:dyDescent="0.2">
      <c r="A820" s="39" t="s">
        <v>3376</v>
      </c>
      <c r="B820" s="52" t="s">
        <v>1979</v>
      </c>
      <c r="C820" s="52" t="s">
        <v>632</v>
      </c>
      <c r="D820" s="52">
        <v>5</v>
      </c>
      <c r="E820" s="39" t="s">
        <v>866</v>
      </c>
      <c r="F820" s="39" t="s">
        <v>791</v>
      </c>
      <c r="G820" s="90" t="s">
        <v>766</v>
      </c>
      <c r="H820" s="90" t="s">
        <v>792</v>
      </c>
      <c r="I820" s="90" t="s">
        <v>793</v>
      </c>
      <c r="J820" s="39" t="s">
        <v>794</v>
      </c>
      <c r="K820" s="90">
        <v>5</v>
      </c>
      <c r="L820" s="90" t="s">
        <v>765</v>
      </c>
      <c r="M820" s="90" t="s">
        <v>3377</v>
      </c>
      <c r="N820" s="90" t="s">
        <v>2527</v>
      </c>
      <c r="O820" s="52" t="s">
        <v>3378</v>
      </c>
      <c r="P820" s="52" t="s">
        <v>3378</v>
      </c>
      <c r="Q820" s="39">
        <v>5</v>
      </c>
      <c r="R820" s="39" t="s">
        <v>765</v>
      </c>
      <c r="S820" s="39" t="s">
        <v>3377</v>
      </c>
      <c r="T820" s="39" t="s">
        <v>2527</v>
      </c>
      <c r="U820" s="39" t="s">
        <v>2406</v>
      </c>
      <c r="V820" s="39" t="s">
        <v>2406</v>
      </c>
      <c r="W820" s="39" t="s">
        <v>766</v>
      </c>
      <c r="X820" s="39" t="s">
        <v>792</v>
      </c>
      <c r="Y820" s="39" t="s">
        <v>793</v>
      </c>
    </row>
    <row r="821" spans="1:25" x14ac:dyDescent="0.2">
      <c r="A821" s="39" t="s">
        <v>3379</v>
      </c>
      <c r="B821" s="52" t="s">
        <v>1980</v>
      </c>
      <c r="C821" s="52" t="s">
        <v>633</v>
      </c>
      <c r="D821" s="52">
        <v>5</v>
      </c>
      <c r="E821" s="39" t="s">
        <v>866</v>
      </c>
      <c r="F821" s="39" t="s">
        <v>764</v>
      </c>
      <c r="G821" s="90" t="s">
        <v>765</v>
      </c>
      <c r="H821" s="90" t="s">
        <v>766</v>
      </c>
      <c r="I821" s="90" t="s">
        <v>767</v>
      </c>
      <c r="J821" s="39" t="s">
        <v>768</v>
      </c>
      <c r="K821" s="90">
        <v>5</v>
      </c>
      <c r="L821" s="90" t="s">
        <v>765</v>
      </c>
      <c r="M821" s="90" t="s">
        <v>2916</v>
      </c>
      <c r="N821" s="90">
        <v>5</v>
      </c>
      <c r="O821" s="52" t="s">
        <v>3380</v>
      </c>
      <c r="P821" s="52" t="s">
        <v>3380</v>
      </c>
      <c r="Q821" s="39">
        <v>5</v>
      </c>
      <c r="R821" s="39" t="s">
        <v>765</v>
      </c>
      <c r="S821" s="39" t="s">
        <v>2916</v>
      </c>
      <c r="T821" s="39">
        <v>5</v>
      </c>
      <c r="U821" s="39" t="s">
        <v>2392</v>
      </c>
      <c r="V821" s="39" t="s">
        <v>2392</v>
      </c>
      <c r="W821" s="39">
        <v>1</v>
      </c>
      <c r="X821" s="39">
        <v>2</v>
      </c>
      <c r="Y821" s="39">
        <v>4</v>
      </c>
    </row>
    <row r="822" spans="1:25" x14ac:dyDescent="0.2">
      <c r="A822" s="39" t="s">
        <v>3381</v>
      </c>
      <c r="B822" s="52" t="s">
        <v>1981</v>
      </c>
      <c r="C822" s="52" t="s">
        <v>633</v>
      </c>
      <c r="D822" s="52">
        <v>5</v>
      </c>
      <c r="E822" s="39" t="s">
        <v>866</v>
      </c>
      <c r="F822" s="39" t="s">
        <v>770</v>
      </c>
      <c r="G822" s="90" t="s">
        <v>765</v>
      </c>
      <c r="H822" s="90" t="s">
        <v>766</v>
      </c>
      <c r="I822" s="90" t="s">
        <v>767</v>
      </c>
      <c r="J822" s="39" t="s">
        <v>771</v>
      </c>
      <c r="K822" s="90">
        <v>5</v>
      </c>
      <c r="L822" s="90" t="s">
        <v>765</v>
      </c>
      <c r="M822" s="90" t="s">
        <v>2916</v>
      </c>
      <c r="N822" s="90">
        <v>10</v>
      </c>
      <c r="O822" s="52" t="s">
        <v>2917</v>
      </c>
      <c r="P822" s="52" t="s">
        <v>2917</v>
      </c>
      <c r="Q822" s="39">
        <v>5</v>
      </c>
      <c r="R822" s="39" t="s">
        <v>765</v>
      </c>
      <c r="S822" s="39" t="s">
        <v>2916</v>
      </c>
      <c r="T822" s="39">
        <v>10</v>
      </c>
      <c r="U822" s="39" t="s">
        <v>2392</v>
      </c>
      <c r="V822" s="39" t="s">
        <v>2392</v>
      </c>
      <c r="W822" s="39">
        <v>1</v>
      </c>
      <c r="X822" s="39">
        <v>2</v>
      </c>
      <c r="Y822" s="39">
        <v>4</v>
      </c>
    </row>
    <row r="823" spans="1:25" x14ac:dyDescent="0.2">
      <c r="A823" s="39" t="s">
        <v>3382</v>
      </c>
      <c r="B823" s="52" t="s">
        <v>1982</v>
      </c>
      <c r="C823" s="52" t="s">
        <v>633</v>
      </c>
      <c r="D823" s="52">
        <v>5</v>
      </c>
      <c r="E823" s="39" t="s">
        <v>866</v>
      </c>
      <c r="F823" s="39" t="s">
        <v>788</v>
      </c>
      <c r="G823" s="90" t="s">
        <v>765</v>
      </c>
      <c r="H823" s="90" t="s">
        <v>774</v>
      </c>
      <c r="I823" s="90" t="s">
        <v>767</v>
      </c>
      <c r="J823" s="39" t="s">
        <v>789</v>
      </c>
      <c r="K823" s="90">
        <v>5</v>
      </c>
      <c r="L823" s="90" t="s">
        <v>765</v>
      </c>
      <c r="M823" s="90" t="s">
        <v>814</v>
      </c>
      <c r="N823" s="90">
        <v>16</v>
      </c>
      <c r="O823" s="52" t="s">
        <v>3368</v>
      </c>
      <c r="P823" s="52" t="s">
        <v>3368</v>
      </c>
      <c r="Q823" s="39">
        <v>5</v>
      </c>
      <c r="R823" s="39" t="s">
        <v>765</v>
      </c>
      <c r="S823" s="39" t="s">
        <v>814</v>
      </c>
      <c r="T823" s="39">
        <v>16</v>
      </c>
      <c r="U823" s="39" t="s">
        <v>2480</v>
      </c>
      <c r="V823" s="39" t="s">
        <v>2480</v>
      </c>
      <c r="W823" s="39">
        <v>1</v>
      </c>
      <c r="X823" s="39">
        <v>3</v>
      </c>
      <c r="Y823" s="39">
        <v>4</v>
      </c>
    </row>
    <row r="824" spans="1:25" x14ac:dyDescent="0.2">
      <c r="A824" s="39" t="s">
        <v>3383</v>
      </c>
      <c r="B824" s="52" t="s">
        <v>1983</v>
      </c>
      <c r="C824" s="52" t="s">
        <v>633</v>
      </c>
      <c r="D824" s="52">
        <v>5</v>
      </c>
      <c r="E824" s="39" t="s">
        <v>866</v>
      </c>
      <c r="F824" s="39" t="s">
        <v>784</v>
      </c>
      <c r="G824" s="90" t="s">
        <v>765</v>
      </c>
      <c r="H824" s="90" t="s">
        <v>785</v>
      </c>
      <c r="I824" s="90" t="s">
        <v>766</v>
      </c>
      <c r="J824" s="39" t="s">
        <v>786</v>
      </c>
      <c r="K824" s="90">
        <v>5</v>
      </c>
      <c r="L824" s="90">
        <v>3</v>
      </c>
      <c r="M824" s="90">
        <v>1</v>
      </c>
      <c r="N824" s="90">
        <v>16</v>
      </c>
      <c r="O824" s="52" t="s">
        <v>2485</v>
      </c>
      <c r="P824" s="52" t="s">
        <v>2485</v>
      </c>
      <c r="Q824" s="39">
        <v>5</v>
      </c>
      <c r="R824" s="39">
        <v>3</v>
      </c>
      <c r="S824" s="39">
        <v>1</v>
      </c>
      <c r="T824" s="39">
        <v>16</v>
      </c>
      <c r="U824" s="39" t="s">
        <v>2402</v>
      </c>
      <c r="V824" s="39" t="s">
        <v>2402</v>
      </c>
      <c r="W824" s="39">
        <v>1</v>
      </c>
      <c r="X824" s="39">
        <v>7</v>
      </c>
      <c r="Y824" s="39">
        <v>2</v>
      </c>
    </row>
    <row r="825" spans="1:25" x14ac:dyDescent="0.2">
      <c r="A825" s="39" t="s">
        <v>3384</v>
      </c>
      <c r="B825" s="52" t="s">
        <v>1984</v>
      </c>
      <c r="C825" s="52" t="s">
        <v>633</v>
      </c>
      <c r="D825" s="52">
        <v>5</v>
      </c>
      <c r="E825" s="39" t="s">
        <v>866</v>
      </c>
      <c r="F825" s="39" t="s">
        <v>1985</v>
      </c>
      <c r="G825" s="90" t="s">
        <v>766</v>
      </c>
      <c r="H825" s="90" t="s">
        <v>814</v>
      </c>
      <c r="I825" s="90" t="s">
        <v>774</v>
      </c>
      <c r="J825" s="39" t="s">
        <v>857</v>
      </c>
      <c r="K825" s="90">
        <v>5</v>
      </c>
      <c r="L825" s="90">
        <v>1</v>
      </c>
      <c r="M825" s="90">
        <v>9</v>
      </c>
      <c r="N825" s="90">
        <v>4</v>
      </c>
      <c r="O825" s="52" t="s">
        <v>3385</v>
      </c>
      <c r="P825" s="52" t="s">
        <v>3385</v>
      </c>
      <c r="Q825" s="39">
        <v>5</v>
      </c>
      <c r="R825" s="39">
        <v>1</v>
      </c>
      <c r="S825" s="39">
        <v>9</v>
      </c>
      <c r="T825" s="39">
        <v>4</v>
      </c>
      <c r="U825" s="39" t="s">
        <v>2471</v>
      </c>
      <c r="V825" s="39" t="s">
        <v>2471</v>
      </c>
      <c r="W825" s="39">
        <v>2</v>
      </c>
      <c r="X825" s="39">
        <v>5</v>
      </c>
      <c r="Y825" s="39">
        <v>3</v>
      </c>
    </row>
    <row r="826" spans="1:25" x14ac:dyDescent="0.2">
      <c r="A826" s="39" t="s">
        <v>3386</v>
      </c>
      <c r="B826" s="52" t="s">
        <v>1986</v>
      </c>
      <c r="C826" s="52" t="s">
        <v>633</v>
      </c>
      <c r="D826" s="52">
        <v>5</v>
      </c>
      <c r="E826" s="39" t="s">
        <v>866</v>
      </c>
      <c r="F826" s="39" t="s">
        <v>781</v>
      </c>
      <c r="G826" s="90" t="s">
        <v>766</v>
      </c>
      <c r="H826" s="90" t="s">
        <v>814</v>
      </c>
      <c r="I826" s="90" t="s">
        <v>774</v>
      </c>
      <c r="J826" s="39" t="s">
        <v>782</v>
      </c>
      <c r="K826" s="90">
        <v>5</v>
      </c>
      <c r="L826" s="90">
        <v>1</v>
      </c>
      <c r="M826" s="90">
        <v>9</v>
      </c>
      <c r="N826" s="90">
        <v>16</v>
      </c>
      <c r="O826" s="52" t="s">
        <v>3387</v>
      </c>
      <c r="P826" s="52" t="s">
        <v>3387</v>
      </c>
      <c r="Q826" s="39">
        <v>5</v>
      </c>
      <c r="R826" s="39">
        <v>1</v>
      </c>
      <c r="S826" s="39">
        <v>9</v>
      </c>
      <c r="T826" s="39">
        <v>16</v>
      </c>
      <c r="U826" s="39" t="s">
        <v>2471</v>
      </c>
      <c r="V826" s="39" t="s">
        <v>2471</v>
      </c>
      <c r="W826" s="39">
        <v>2</v>
      </c>
      <c r="X826" s="39">
        <v>5</v>
      </c>
      <c r="Y826" s="39">
        <v>3</v>
      </c>
    </row>
    <row r="827" spans="1:25" x14ac:dyDescent="0.2">
      <c r="A827" s="39" t="s">
        <v>3388</v>
      </c>
      <c r="B827" s="52" t="s">
        <v>1987</v>
      </c>
      <c r="C827" s="52" t="s">
        <v>633</v>
      </c>
      <c r="D827" s="52">
        <v>5</v>
      </c>
      <c r="E827" s="39" t="s">
        <v>866</v>
      </c>
      <c r="F827" s="39" t="s">
        <v>1988</v>
      </c>
      <c r="G827" s="90" t="s">
        <v>766</v>
      </c>
      <c r="H827" s="90" t="s">
        <v>814</v>
      </c>
      <c r="I827" s="90" t="s">
        <v>774</v>
      </c>
      <c r="J827" s="39" t="s">
        <v>1989</v>
      </c>
      <c r="K827" s="90">
        <v>5</v>
      </c>
      <c r="L827" s="90">
        <v>1</v>
      </c>
      <c r="M827" s="90">
        <v>9</v>
      </c>
      <c r="N827" s="90">
        <v>4</v>
      </c>
      <c r="O827" s="52" t="s">
        <v>3385</v>
      </c>
      <c r="P827" s="52" t="s">
        <v>3385</v>
      </c>
      <c r="Q827" s="39">
        <v>5</v>
      </c>
      <c r="R827" s="39">
        <v>1</v>
      </c>
      <c r="S827" s="39">
        <v>9</v>
      </c>
      <c r="T827" s="39">
        <v>4</v>
      </c>
      <c r="U827" s="39" t="s">
        <v>2471</v>
      </c>
      <c r="V827" s="39" t="s">
        <v>2471</v>
      </c>
      <c r="W827" s="39">
        <v>2</v>
      </c>
      <c r="X827" s="39">
        <v>5</v>
      </c>
      <c r="Y827" s="39">
        <v>3</v>
      </c>
    </row>
    <row r="828" spans="1:25" x14ac:dyDescent="0.2">
      <c r="A828" s="39" t="s">
        <v>3389</v>
      </c>
      <c r="B828" s="52" t="s">
        <v>1990</v>
      </c>
      <c r="C828" s="52" t="s">
        <v>633</v>
      </c>
      <c r="D828" s="52">
        <v>5</v>
      </c>
      <c r="E828" s="39" t="s">
        <v>866</v>
      </c>
      <c r="F828" s="39" t="s">
        <v>791</v>
      </c>
      <c r="G828" s="90" t="s">
        <v>766</v>
      </c>
      <c r="H828" s="90" t="s">
        <v>792</v>
      </c>
      <c r="I828" s="90" t="s">
        <v>793</v>
      </c>
      <c r="J828" s="39" t="s">
        <v>794</v>
      </c>
      <c r="K828" s="90">
        <v>5</v>
      </c>
      <c r="L828" s="90" t="s">
        <v>765</v>
      </c>
      <c r="M828" s="90" t="s">
        <v>2916</v>
      </c>
      <c r="N828" s="90" t="s">
        <v>2527</v>
      </c>
      <c r="O828" s="52" t="s">
        <v>2917</v>
      </c>
      <c r="P828" s="52" t="s">
        <v>2917</v>
      </c>
      <c r="Q828" s="39">
        <v>5</v>
      </c>
      <c r="R828" s="39" t="s">
        <v>765</v>
      </c>
      <c r="S828" s="39" t="s">
        <v>2916</v>
      </c>
      <c r="T828" s="39" t="s">
        <v>2527</v>
      </c>
      <c r="U828" s="39" t="s">
        <v>2406</v>
      </c>
      <c r="V828" s="39" t="s">
        <v>2406</v>
      </c>
      <c r="W828" s="39" t="s">
        <v>766</v>
      </c>
      <c r="X828" s="39" t="s">
        <v>792</v>
      </c>
      <c r="Y828" s="39" t="s">
        <v>793</v>
      </c>
    </row>
    <row r="829" spans="1:25" x14ac:dyDescent="0.2">
      <c r="A829" s="39" t="s">
        <v>3390</v>
      </c>
      <c r="B829" s="52" t="s">
        <v>1991</v>
      </c>
      <c r="C829" s="52" t="s">
        <v>634</v>
      </c>
      <c r="D829" s="52">
        <v>5</v>
      </c>
      <c r="E829" s="39" t="s">
        <v>866</v>
      </c>
      <c r="F829" s="39" t="s">
        <v>764</v>
      </c>
      <c r="G829" s="90" t="s">
        <v>765</v>
      </c>
      <c r="H829" s="90" t="s">
        <v>766</v>
      </c>
      <c r="I829" s="90" t="s">
        <v>767</v>
      </c>
      <c r="J829" s="39" t="s">
        <v>768</v>
      </c>
      <c r="K829" s="90">
        <v>5</v>
      </c>
      <c r="L829" s="90" t="s">
        <v>765</v>
      </c>
      <c r="M829" s="90" t="s">
        <v>2916</v>
      </c>
      <c r="N829" s="90">
        <v>16</v>
      </c>
      <c r="O829" s="52" t="s">
        <v>2482</v>
      </c>
      <c r="P829" s="52" t="s">
        <v>2482</v>
      </c>
      <c r="Q829" s="39">
        <v>5</v>
      </c>
      <c r="R829" s="39" t="s">
        <v>765</v>
      </c>
      <c r="S829" s="39" t="s">
        <v>2916</v>
      </c>
      <c r="T829" s="39">
        <v>16</v>
      </c>
      <c r="U829" s="39" t="s">
        <v>2392</v>
      </c>
      <c r="V829" s="39" t="s">
        <v>2392</v>
      </c>
      <c r="W829" s="39">
        <v>1</v>
      </c>
      <c r="X829" s="39">
        <v>2</v>
      </c>
      <c r="Y829" s="39">
        <v>4</v>
      </c>
    </row>
    <row r="830" spans="1:25" x14ac:dyDescent="0.2">
      <c r="A830" s="39" t="s">
        <v>3391</v>
      </c>
      <c r="B830" s="52" t="s">
        <v>1992</v>
      </c>
      <c r="C830" s="52" t="s">
        <v>634</v>
      </c>
      <c r="D830" s="52">
        <v>5</v>
      </c>
      <c r="E830" s="39" t="s">
        <v>866</v>
      </c>
      <c r="F830" s="39" t="s">
        <v>770</v>
      </c>
      <c r="G830" s="90" t="s">
        <v>765</v>
      </c>
      <c r="H830" s="90" t="s">
        <v>766</v>
      </c>
      <c r="I830" s="90" t="s">
        <v>767</v>
      </c>
      <c r="J830" s="39" t="s">
        <v>771</v>
      </c>
      <c r="K830" s="90">
        <v>5</v>
      </c>
      <c r="L830" s="90" t="s">
        <v>765</v>
      </c>
      <c r="M830" s="90" t="s">
        <v>2916</v>
      </c>
      <c r="N830" s="90" t="s">
        <v>3292</v>
      </c>
      <c r="O830" s="52" t="s">
        <v>2482</v>
      </c>
      <c r="P830" s="52" t="s">
        <v>2482</v>
      </c>
      <c r="Q830" s="39">
        <v>5</v>
      </c>
      <c r="R830" s="39" t="s">
        <v>765</v>
      </c>
      <c r="S830" s="39" t="s">
        <v>2916</v>
      </c>
      <c r="T830" s="39" t="s">
        <v>3292</v>
      </c>
      <c r="U830" s="39" t="s">
        <v>2392</v>
      </c>
      <c r="V830" s="39" t="s">
        <v>2392</v>
      </c>
      <c r="W830" s="39">
        <v>1</v>
      </c>
      <c r="X830" s="39">
        <v>2</v>
      </c>
      <c r="Y830" s="39">
        <v>4</v>
      </c>
    </row>
    <row r="831" spans="1:25" x14ac:dyDescent="0.2">
      <c r="A831" s="39" t="s">
        <v>3392</v>
      </c>
      <c r="B831" s="52" t="s">
        <v>1993</v>
      </c>
      <c r="C831" s="52" t="s">
        <v>634</v>
      </c>
      <c r="D831" s="52">
        <v>5</v>
      </c>
      <c r="E831" s="39" t="s">
        <v>866</v>
      </c>
      <c r="F831" s="39" t="s">
        <v>788</v>
      </c>
      <c r="G831" s="90" t="s">
        <v>765</v>
      </c>
      <c r="H831" s="90" t="s">
        <v>774</v>
      </c>
      <c r="I831" s="90" t="s">
        <v>767</v>
      </c>
      <c r="J831" s="39" t="s">
        <v>789</v>
      </c>
      <c r="K831" s="90">
        <v>5</v>
      </c>
      <c r="L831" s="90" t="s">
        <v>766</v>
      </c>
      <c r="M831" s="90" t="s">
        <v>774</v>
      </c>
      <c r="N831" s="90">
        <v>16</v>
      </c>
      <c r="O831" s="52" t="s">
        <v>3393</v>
      </c>
      <c r="P831" s="52" t="s">
        <v>3393</v>
      </c>
      <c r="Q831" s="39">
        <v>5</v>
      </c>
      <c r="R831" s="39" t="s">
        <v>766</v>
      </c>
      <c r="S831" s="39" t="s">
        <v>774</v>
      </c>
      <c r="T831" s="39">
        <v>16</v>
      </c>
      <c r="U831" s="39" t="s">
        <v>2480</v>
      </c>
      <c r="V831" s="39" t="s">
        <v>2480</v>
      </c>
      <c r="W831" s="39">
        <v>1</v>
      </c>
      <c r="X831" s="39">
        <v>3</v>
      </c>
      <c r="Y831" s="39">
        <v>4</v>
      </c>
    </row>
    <row r="832" spans="1:25" x14ac:dyDescent="0.2">
      <c r="A832" s="39" t="s">
        <v>3394</v>
      </c>
      <c r="B832" s="52" t="s">
        <v>1994</v>
      </c>
      <c r="C832" s="52" t="s">
        <v>634</v>
      </c>
      <c r="D832" s="52">
        <v>5</v>
      </c>
      <c r="E832" s="39" t="s">
        <v>866</v>
      </c>
      <c r="F832" s="39" t="s">
        <v>781</v>
      </c>
      <c r="G832" s="90" t="s">
        <v>765</v>
      </c>
      <c r="H832" s="90" t="s">
        <v>785</v>
      </c>
      <c r="I832" s="90" t="s">
        <v>765</v>
      </c>
      <c r="J832" s="39" t="s">
        <v>782</v>
      </c>
      <c r="K832" s="90">
        <v>5</v>
      </c>
      <c r="L832" s="90">
        <v>1</v>
      </c>
      <c r="M832" s="90">
        <v>2</v>
      </c>
      <c r="N832" s="90">
        <v>16</v>
      </c>
      <c r="O832" s="52" t="s">
        <v>3371</v>
      </c>
      <c r="P832" s="52" t="s">
        <v>3371</v>
      </c>
      <c r="Q832" s="39">
        <v>5</v>
      </c>
      <c r="R832" s="39">
        <v>1</v>
      </c>
      <c r="S832" s="39">
        <v>2</v>
      </c>
      <c r="T832" s="39">
        <v>16</v>
      </c>
      <c r="U832" s="39" t="s">
        <v>2483</v>
      </c>
      <c r="V832" s="39" t="s">
        <v>2483</v>
      </c>
      <c r="W832" s="39">
        <v>1</v>
      </c>
      <c r="X832" s="39">
        <v>7</v>
      </c>
      <c r="Y832" s="39">
        <v>1</v>
      </c>
    </row>
    <row r="833" spans="1:25" x14ac:dyDescent="0.2">
      <c r="A833" s="39" t="s">
        <v>3395</v>
      </c>
      <c r="B833" s="52" t="s">
        <v>1995</v>
      </c>
      <c r="C833" s="52" t="s">
        <v>634</v>
      </c>
      <c r="D833" s="52">
        <v>5</v>
      </c>
      <c r="E833" s="39" t="s">
        <v>866</v>
      </c>
      <c r="F833" s="39" t="s">
        <v>1996</v>
      </c>
      <c r="G833" s="90" t="s">
        <v>765</v>
      </c>
      <c r="H833" s="90" t="s">
        <v>785</v>
      </c>
      <c r="I833" s="90" t="s">
        <v>765</v>
      </c>
      <c r="J833" s="39" t="s">
        <v>850</v>
      </c>
      <c r="K833" s="90">
        <v>5</v>
      </c>
      <c r="L833" s="90">
        <v>1</v>
      </c>
      <c r="M833" s="90">
        <v>2</v>
      </c>
      <c r="N833" s="90">
        <v>16</v>
      </c>
      <c r="O833" s="52" t="s">
        <v>3371</v>
      </c>
      <c r="P833" s="52" t="s">
        <v>3371</v>
      </c>
      <c r="Q833" s="39">
        <v>5</v>
      </c>
      <c r="R833" s="39">
        <v>1</v>
      </c>
      <c r="S833" s="39">
        <v>2</v>
      </c>
      <c r="T833" s="39">
        <v>16</v>
      </c>
      <c r="U833" s="39" t="s">
        <v>2483</v>
      </c>
      <c r="V833" s="39" t="s">
        <v>2483</v>
      </c>
      <c r="W833" s="39">
        <v>1</v>
      </c>
      <c r="X833" s="39">
        <v>7</v>
      </c>
      <c r="Y833" s="39">
        <v>1</v>
      </c>
    </row>
    <row r="834" spans="1:25" x14ac:dyDescent="0.2">
      <c r="A834" s="39" t="s">
        <v>3396</v>
      </c>
      <c r="B834" s="52" t="s">
        <v>1997</v>
      </c>
      <c r="C834" s="52" t="s">
        <v>634</v>
      </c>
      <c r="D834" s="52">
        <v>5</v>
      </c>
      <c r="E834" s="39" t="s">
        <v>866</v>
      </c>
      <c r="F834" s="39" t="s">
        <v>784</v>
      </c>
      <c r="G834" s="90" t="s">
        <v>765</v>
      </c>
      <c r="H834" s="90" t="s">
        <v>785</v>
      </c>
      <c r="I834" s="90" t="s">
        <v>766</v>
      </c>
      <c r="J834" s="39" t="s">
        <v>786</v>
      </c>
      <c r="K834" s="90">
        <v>5</v>
      </c>
      <c r="L834" s="90" t="s">
        <v>774</v>
      </c>
      <c r="M834" s="90" t="s">
        <v>765</v>
      </c>
      <c r="N834" s="90" t="s">
        <v>3292</v>
      </c>
      <c r="O834" s="52" t="s">
        <v>2485</v>
      </c>
      <c r="P834" s="52" t="s">
        <v>2485</v>
      </c>
      <c r="Q834" s="39">
        <v>5</v>
      </c>
      <c r="R834" s="39" t="s">
        <v>774</v>
      </c>
      <c r="S834" s="39" t="s">
        <v>765</v>
      </c>
      <c r="T834" s="39" t="s">
        <v>3292</v>
      </c>
      <c r="U834" s="39" t="s">
        <v>2402</v>
      </c>
      <c r="V834" s="39" t="s">
        <v>2402</v>
      </c>
      <c r="W834" s="39" t="s">
        <v>765</v>
      </c>
      <c r="X834" s="39" t="s">
        <v>785</v>
      </c>
      <c r="Y834" s="39" t="s">
        <v>766</v>
      </c>
    </row>
    <row r="835" spans="1:25" x14ac:dyDescent="0.2">
      <c r="A835" s="39" t="s">
        <v>3397</v>
      </c>
      <c r="B835" s="52" t="s">
        <v>1998</v>
      </c>
      <c r="C835" s="52" t="s">
        <v>634</v>
      </c>
      <c r="D835" s="52">
        <v>5</v>
      </c>
      <c r="E835" s="39" t="s">
        <v>866</v>
      </c>
      <c r="F835" s="39" t="s">
        <v>1988</v>
      </c>
      <c r="G835" s="90" t="s">
        <v>766</v>
      </c>
      <c r="H835" s="90" t="s">
        <v>814</v>
      </c>
      <c r="I835" s="90" t="s">
        <v>774</v>
      </c>
      <c r="J835" s="39" t="s">
        <v>1989</v>
      </c>
      <c r="K835" s="90">
        <v>5</v>
      </c>
      <c r="L835" s="90">
        <v>1</v>
      </c>
      <c r="M835" s="90">
        <v>9</v>
      </c>
      <c r="N835" s="90" t="s">
        <v>767</v>
      </c>
      <c r="O835" s="52" t="s">
        <v>3385</v>
      </c>
      <c r="P835" s="52" t="s">
        <v>3385</v>
      </c>
      <c r="Q835" s="39">
        <v>5</v>
      </c>
      <c r="R835" s="39">
        <v>1</v>
      </c>
      <c r="S835" s="39">
        <v>9</v>
      </c>
      <c r="T835" s="39" t="s">
        <v>767</v>
      </c>
      <c r="U835" s="39" t="s">
        <v>2471</v>
      </c>
      <c r="V835" s="39" t="s">
        <v>2471</v>
      </c>
      <c r="W835" s="39">
        <v>2</v>
      </c>
      <c r="X835" s="39">
        <v>5</v>
      </c>
      <c r="Y835" s="39">
        <v>3</v>
      </c>
    </row>
    <row r="836" spans="1:25" x14ac:dyDescent="0.2">
      <c r="A836" s="39" t="s">
        <v>3398</v>
      </c>
      <c r="B836" s="52" t="s">
        <v>1999</v>
      </c>
      <c r="C836" s="52" t="s">
        <v>634</v>
      </c>
      <c r="D836" s="52">
        <v>5</v>
      </c>
      <c r="E836" s="39" t="s">
        <v>866</v>
      </c>
      <c r="F836" s="39" t="s">
        <v>791</v>
      </c>
      <c r="G836" s="90" t="s">
        <v>766</v>
      </c>
      <c r="H836" s="90" t="s">
        <v>792</v>
      </c>
      <c r="I836" s="90" t="s">
        <v>793</v>
      </c>
      <c r="J836" s="39" t="s">
        <v>794</v>
      </c>
      <c r="K836" s="90">
        <v>5</v>
      </c>
      <c r="L836" s="90" t="s">
        <v>765</v>
      </c>
      <c r="M836" s="90" t="s">
        <v>2916</v>
      </c>
      <c r="N836" s="90" t="s">
        <v>2527</v>
      </c>
      <c r="O836" s="52" t="s">
        <v>2917</v>
      </c>
      <c r="P836" s="52" t="s">
        <v>2917</v>
      </c>
      <c r="Q836" s="39">
        <v>5</v>
      </c>
      <c r="R836" s="39" t="s">
        <v>765</v>
      </c>
      <c r="S836" s="39" t="s">
        <v>2916</v>
      </c>
      <c r="T836" s="39" t="s">
        <v>2527</v>
      </c>
      <c r="U836" s="39" t="s">
        <v>2406</v>
      </c>
      <c r="V836" s="39" t="s">
        <v>2406</v>
      </c>
      <c r="W836" s="39" t="s">
        <v>766</v>
      </c>
      <c r="X836" s="39" t="s">
        <v>792</v>
      </c>
      <c r="Y836" s="39" t="s">
        <v>793</v>
      </c>
    </row>
    <row r="837" spans="1:25" x14ac:dyDescent="0.2">
      <c r="A837" s="39" t="s">
        <v>3399</v>
      </c>
      <c r="B837" s="52" t="s">
        <v>2000</v>
      </c>
      <c r="C837" s="52" t="s">
        <v>635</v>
      </c>
      <c r="D837" s="52">
        <v>5</v>
      </c>
      <c r="E837" s="39" t="s">
        <v>866</v>
      </c>
      <c r="F837" s="39" t="s">
        <v>764</v>
      </c>
      <c r="G837" s="90" t="s">
        <v>765</v>
      </c>
      <c r="H837" s="90" t="s">
        <v>766</v>
      </c>
      <c r="I837" s="90" t="s">
        <v>767</v>
      </c>
      <c r="J837" s="39" t="s">
        <v>768</v>
      </c>
      <c r="K837" s="90">
        <v>5</v>
      </c>
      <c r="L837" s="90" t="s">
        <v>765</v>
      </c>
      <c r="M837" s="90" t="s">
        <v>2916</v>
      </c>
      <c r="N837" s="90">
        <v>5</v>
      </c>
      <c r="O837" s="52" t="s">
        <v>3380</v>
      </c>
      <c r="P837" s="52" t="s">
        <v>3380</v>
      </c>
      <c r="Q837" s="39">
        <v>5</v>
      </c>
      <c r="R837" s="39" t="s">
        <v>765</v>
      </c>
      <c r="S837" s="39" t="s">
        <v>2916</v>
      </c>
      <c r="T837" s="39">
        <v>5</v>
      </c>
      <c r="U837" s="39" t="s">
        <v>2392</v>
      </c>
      <c r="V837" s="39" t="s">
        <v>2392</v>
      </c>
      <c r="W837" s="39">
        <v>1</v>
      </c>
      <c r="X837" s="39">
        <v>2</v>
      </c>
      <c r="Y837" s="39">
        <v>4</v>
      </c>
    </row>
    <row r="838" spans="1:25" x14ac:dyDescent="0.2">
      <c r="A838" s="39" t="s">
        <v>3400</v>
      </c>
      <c r="B838" s="52" t="s">
        <v>2001</v>
      </c>
      <c r="C838" s="52" t="s">
        <v>635</v>
      </c>
      <c r="D838" s="52">
        <v>5</v>
      </c>
      <c r="E838" s="39" t="s">
        <v>866</v>
      </c>
      <c r="F838" s="39" t="s">
        <v>770</v>
      </c>
      <c r="G838" s="90" t="s">
        <v>765</v>
      </c>
      <c r="H838" s="90" t="s">
        <v>766</v>
      </c>
      <c r="I838" s="90" t="s">
        <v>767</v>
      </c>
      <c r="J838" s="39" t="s">
        <v>771</v>
      </c>
      <c r="K838" s="90">
        <v>5</v>
      </c>
      <c r="L838" s="90" t="s">
        <v>765</v>
      </c>
      <c r="M838" s="90" t="s">
        <v>2916</v>
      </c>
      <c r="N838" s="90">
        <v>10</v>
      </c>
      <c r="O838" s="52" t="s">
        <v>2917</v>
      </c>
      <c r="P838" s="52" t="s">
        <v>2917</v>
      </c>
      <c r="Q838" s="39">
        <v>5</v>
      </c>
      <c r="R838" s="39" t="s">
        <v>765</v>
      </c>
      <c r="S838" s="39" t="s">
        <v>2916</v>
      </c>
      <c r="T838" s="39">
        <v>10</v>
      </c>
      <c r="U838" s="39" t="s">
        <v>2392</v>
      </c>
      <c r="V838" s="39" t="s">
        <v>2392</v>
      </c>
      <c r="W838" s="39">
        <v>1</v>
      </c>
      <c r="X838" s="39">
        <v>2</v>
      </c>
      <c r="Y838" s="39">
        <v>4</v>
      </c>
    </row>
    <row r="839" spans="1:25" x14ac:dyDescent="0.2">
      <c r="A839" s="39" t="s">
        <v>3401</v>
      </c>
      <c r="B839" s="52" t="s">
        <v>2002</v>
      </c>
      <c r="C839" s="52" t="s">
        <v>635</v>
      </c>
      <c r="D839" s="52">
        <v>5</v>
      </c>
      <c r="E839" s="39" t="s">
        <v>866</v>
      </c>
      <c r="F839" s="39" t="s">
        <v>781</v>
      </c>
      <c r="G839" s="90" t="s">
        <v>765</v>
      </c>
      <c r="H839" s="90" t="s">
        <v>785</v>
      </c>
      <c r="I839" s="90" t="s">
        <v>765</v>
      </c>
      <c r="J839" s="39" t="s">
        <v>782</v>
      </c>
      <c r="K839" s="90">
        <v>5</v>
      </c>
      <c r="L839" s="90" t="s">
        <v>765</v>
      </c>
      <c r="M839" s="90" t="s">
        <v>766</v>
      </c>
      <c r="N839" s="90" t="s">
        <v>3292</v>
      </c>
      <c r="O839" s="52" t="s">
        <v>3371</v>
      </c>
      <c r="P839" s="52" t="s">
        <v>3371</v>
      </c>
      <c r="Q839" s="39">
        <v>5</v>
      </c>
      <c r="R839" s="39" t="s">
        <v>765</v>
      </c>
      <c r="S839" s="39" t="s">
        <v>766</v>
      </c>
      <c r="T839" s="39" t="s">
        <v>3292</v>
      </c>
      <c r="U839" s="39" t="s">
        <v>2483</v>
      </c>
      <c r="V839" s="39" t="s">
        <v>2483</v>
      </c>
      <c r="W839" s="39" t="s">
        <v>765</v>
      </c>
      <c r="X839" s="39" t="s">
        <v>785</v>
      </c>
      <c r="Y839" s="39" t="s">
        <v>765</v>
      </c>
    </row>
    <row r="840" spans="1:25" x14ac:dyDescent="0.2">
      <c r="A840" s="39" t="s">
        <v>3402</v>
      </c>
      <c r="B840" s="52" t="s">
        <v>2003</v>
      </c>
      <c r="C840" s="52" t="s">
        <v>635</v>
      </c>
      <c r="D840" s="52">
        <v>5</v>
      </c>
      <c r="E840" s="39" t="s">
        <v>866</v>
      </c>
      <c r="F840" s="39" t="s">
        <v>2004</v>
      </c>
      <c r="G840" s="90" t="s">
        <v>765</v>
      </c>
      <c r="H840" s="90" t="s">
        <v>785</v>
      </c>
      <c r="I840" s="90" t="s">
        <v>765</v>
      </c>
      <c r="J840" s="39" t="s">
        <v>2005</v>
      </c>
      <c r="K840" s="90">
        <v>5</v>
      </c>
      <c r="L840" s="90" t="s">
        <v>765</v>
      </c>
      <c r="M840" s="90" t="s">
        <v>766</v>
      </c>
      <c r="N840" s="90" t="s">
        <v>3292</v>
      </c>
      <c r="O840" s="52" t="s">
        <v>3371</v>
      </c>
      <c r="P840" s="52" t="s">
        <v>3371</v>
      </c>
      <c r="Q840" s="39">
        <v>5</v>
      </c>
      <c r="R840" s="39" t="s">
        <v>765</v>
      </c>
      <c r="S840" s="39" t="s">
        <v>766</v>
      </c>
      <c r="T840" s="39" t="s">
        <v>3292</v>
      </c>
      <c r="U840" s="39" t="s">
        <v>2483</v>
      </c>
      <c r="V840" s="39" t="s">
        <v>2483</v>
      </c>
      <c r="W840" s="39" t="s">
        <v>765</v>
      </c>
      <c r="X840" s="39" t="s">
        <v>785</v>
      </c>
      <c r="Y840" s="39" t="s">
        <v>765</v>
      </c>
    </row>
    <row r="841" spans="1:25" x14ac:dyDescent="0.2">
      <c r="A841" s="39" t="s">
        <v>3403</v>
      </c>
      <c r="B841" s="52" t="s">
        <v>2006</v>
      </c>
      <c r="C841" s="52" t="s">
        <v>635</v>
      </c>
      <c r="D841" s="52">
        <v>5</v>
      </c>
      <c r="E841" s="39" t="s">
        <v>866</v>
      </c>
      <c r="F841" s="39" t="s">
        <v>784</v>
      </c>
      <c r="G841" s="90" t="s">
        <v>765</v>
      </c>
      <c r="H841" s="90" t="s">
        <v>785</v>
      </c>
      <c r="I841" s="90" t="s">
        <v>766</v>
      </c>
      <c r="J841" s="39" t="s">
        <v>786</v>
      </c>
      <c r="K841" s="90">
        <v>5</v>
      </c>
      <c r="L841" s="90" t="s">
        <v>774</v>
      </c>
      <c r="M841" s="90" t="s">
        <v>765</v>
      </c>
      <c r="N841" s="90" t="s">
        <v>3292</v>
      </c>
      <c r="O841" s="52" t="s">
        <v>2485</v>
      </c>
      <c r="P841" s="52" t="s">
        <v>2485</v>
      </c>
      <c r="Q841" s="39">
        <v>5</v>
      </c>
      <c r="R841" s="39" t="s">
        <v>774</v>
      </c>
      <c r="S841" s="39" t="s">
        <v>765</v>
      </c>
      <c r="T841" s="39" t="s">
        <v>3292</v>
      </c>
      <c r="U841" s="39" t="s">
        <v>2402</v>
      </c>
      <c r="V841" s="39" t="s">
        <v>2402</v>
      </c>
      <c r="W841" s="39" t="s">
        <v>765</v>
      </c>
      <c r="X841" s="39" t="s">
        <v>785</v>
      </c>
      <c r="Y841" s="39" t="s">
        <v>766</v>
      </c>
    </row>
    <row r="842" spans="1:25" x14ac:dyDescent="0.2">
      <c r="A842" s="39" t="s">
        <v>3404</v>
      </c>
      <c r="B842" s="52" t="s">
        <v>2007</v>
      </c>
      <c r="C842" s="52" t="s">
        <v>635</v>
      </c>
      <c r="D842" s="52">
        <v>5</v>
      </c>
      <c r="E842" s="39" t="s">
        <v>866</v>
      </c>
      <c r="F842" s="39" t="s">
        <v>791</v>
      </c>
      <c r="G842" s="90" t="s">
        <v>766</v>
      </c>
      <c r="H842" s="90" t="s">
        <v>792</v>
      </c>
      <c r="I842" s="90" t="s">
        <v>793</v>
      </c>
      <c r="J842" s="39" t="s">
        <v>794</v>
      </c>
      <c r="K842" s="90">
        <v>5</v>
      </c>
      <c r="L842" s="90" t="s">
        <v>765</v>
      </c>
      <c r="M842" s="90" t="s">
        <v>2916</v>
      </c>
      <c r="N842" s="90" t="s">
        <v>2527</v>
      </c>
      <c r="O842" s="52" t="s">
        <v>2917</v>
      </c>
      <c r="P842" s="52" t="s">
        <v>2917</v>
      </c>
      <c r="Q842" s="39">
        <v>5</v>
      </c>
      <c r="R842" s="39" t="s">
        <v>765</v>
      </c>
      <c r="S842" s="39" t="s">
        <v>2916</v>
      </c>
      <c r="T842" s="39" t="s">
        <v>2527</v>
      </c>
      <c r="U842" s="39" t="s">
        <v>2406</v>
      </c>
      <c r="V842" s="39" t="s">
        <v>2406</v>
      </c>
      <c r="W842" s="39" t="s">
        <v>766</v>
      </c>
      <c r="X842" s="39" t="s">
        <v>792</v>
      </c>
      <c r="Y842" s="39" t="s">
        <v>793</v>
      </c>
    </row>
    <row r="843" spans="1:25" x14ac:dyDescent="0.2">
      <c r="A843" s="39" t="s">
        <v>3405</v>
      </c>
      <c r="B843" s="52" t="s">
        <v>2008</v>
      </c>
      <c r="C843" s="52" t="s">
        <v>635</v>
      </c>
      <c r="D843" s="52">
        <v>5</v>
      </c>
      <c r="E843" s="39" t="s">
        <v>866</v>
      </c>
      <c r="F843" s="39" t="s">
        <v>788</v>
      </c>
      <c r="G843" s="90" t="s">
        <v>774</v>
      </c>
      <c r="H843" s="90" t="s">
        <v>778</v>
      </c>
      <c r="I843" s="90" t="s">
        <v>774</v>
      </c>
      <c r="J843" s="39" t="s">
        <v>789</v>
      </c>
      <c r="K843" s="90">
        <v>5</v>
      </c>
      <c r="L843" s="90" t="s">
        <v>765</v>
      </c>
      <c r="M843" s="90" t="s">
        <v>3377</v>
      </c>
      <c r="N843" s="90" t="s">
        <v>3292</v>
      </c>
      <c r="O843" s="52" t="s">
        <v>2625</v>
      </c>
      <c r="P843" s="52" t="s">
        <v>2625</v>
      </c>
      <c r="Q843" s="39">
        <v>5</v>
      </c>
      <c r="R843" s="39" t="s">
        <v>765</v>
      </c>
      <c r="S843" s="39" t="s">
        <v>3377</v>
      </c>
      <c r="T843" s="39" t="s">
        <v>3292</v>
      </c>
      <c r="U843" s="39" t="s">
        <v>2979</v>
      </c>
      <c r="V843" s="39" t="s">
        <v>2979</v>
      </c>
      <c r="W843" s="39" t="s">
        <v>774</v>
      </c>
      <c r="X843" s="39" t="s">
        <v>778</v>
      </c>
      <c r="Y843" s="39" t="s">
        <v>774</v>
      </c>
    </row>
    <row r="844" spans="1:25" s="82" customFormat="1" x14ac:dyDescent="0.2">
      <c r="A844" s="82" t="s">
        <v>3406</v>
      </c>
      <c r="B844" s="52" t="s">
        <v>2009</v>
      </c>
      <c r="C844" s="83" t="s">
        <v>636</v>
      </c>
      <c r="D844" s="52">
        <v>6</v>
      </c>
      <c r="E844" s="39" t="s">
        <v>805</v>
      </c>
      <c r="F844" s="82" t="s">
        <v>781</v>
      </c>
      <c r="G844" s="104" t="s">
        <v>765</v>
      </c>
      <c r="H844" s="104" t="s">
        <v>765</v>
      </c>
      <c r="I844" s="104" t="s">
        <v>766</v>
      </c>
      <c r="J844" s="82" t="s">
        <v>782</v>
      </c>
      <c r="K844" s="104">
        <v>6</v>
      </c>
      <c r="L844" s="104" t="s">
        <v>774</v>
      </c>
      <c r="M844" s="104" t="s">
        <v>766</v>
      </c>
      <c r="N844" s="104" t="s">
        <v>2527</v>
      </c>
      <c r="O844" s="52" t="s">
        <v>3407</v>
      </c>
      <c r="P844" s="52" t="s">
        <v>3407</v>
      </c>
      <c r="Q844" s="39">
        <v>6</v>
      </c>
      <c r="R844" s="39" t="s">
        <v>774</v>
      </c>
      <c r="S844" s="39" t="s">
        <v>766</v>
      </c>
      <c r="T844" s="39" t="s">
        <v>2527</v>
      </c>
      <c r="U844" s="39" t="s">
        <v>3408</v>
      </c>
      <c r="V844" s="39" t="s">
        <v>3408</v>
      </c>
      <c r="W844" s="39" t="s">
        <v>765</v>
      </c>
      <c r="X844" s="39" t="s">
        <v>765</v>
      </c>
      <c r="Y844" s="39" t="s">
        <v>766</v>
      </c>
    </row>
    <row r="845" spans="1:25" s="82" customFormat="1" x14ac:dyDescent="0.2">
      <c r="A845" s="82" t="s">
        <v>3409</v>
      </c>
      <c r="B845" s="52" t="s">
        <v>2010</v>
      </c>
      <c r="C845" s="83" t="s">
        <v>636</v>
      </c>
      <c r="D845" s="52">
        <v>6</v>
      </c>
      <c r="E845" s="39" t="s">
        <v>805</v>
      </c>
      <c r="F845" s="82" t="s">
        <v>784</v>
      </c>
      <c r="G845" s="104" t="s">
        <v>765</v>
      </c>
      <c r="H845" s="104" t="s">
        <v>785</v>
      </c>
      <c r="I845" s="104" t="s">
        <v>766</v>
      </c>
      <c r="J845" s="82" t="s">
        <v>786</v>
      </c>
      <c r="K845" s="104">
        <v>6</v>
      </c>
      <c r="L845" s="104" t="s">
        <v>814</v>
      </c>
      <c r="M845" s="104" t="s">
        <v>765</v>
      </c>
      <c r="N845" s="104" t="s">
        <v>3292</v>
      </c>
      <c r="O845" s="52" t="s">
        <v>2419</v>
      </c>
      <c r="P845" s="52" t="s">
        <v>2419</v>
      </c>
      <c r="Q845" s="39">
        <v>6</v>
      </c>
      <c r="R845" s="39" t="s">
        <v>814</v>
      </c>
      <c r="S845" s="39" t="s">
        <v>765</v>
      </c>
      <c r="T845" s="39" t="s">
        <v>3292</v>
      </c>
      <c r="U845" s="39" t="s">
        <v>2402</v>
      </c>
      <c r="V845" s="39" t="s">
        <v>2402</v>
      </c>
      <c r="W845" s="39" t="s">
        <v>765</v>
      </c>
      <c r="X845" s="39" t="s">
        <v>785</v>
      </c>
      <c r="Y845" s="39" t="s">
        <v>766</v>
      </c>
    </row>
    <row r="846" spans="1:25" s="82" customFormat="1" x14ac:dyDescent="0.2">
      <c r="A846" s="82" t="s">
        <v>3410</v>
      </c>
      <c r="B846" s="52" t="s">
        <v>2011</v>
      </c>
      <c r="C846" s="83" t="s">
        <v>636</v>
      </c>
      <c r="D846" s="52">
        <v>6</v>
      </c>
      <c r="E846" s="39" t="s">
        <v>805</v>
      </c>
      <c r="F846" s="82" t="s">
        <v>788</v>
      </c>
      <c r="G846" s="104" t="s">
        <v>774</v>
      </c>
      <c r="H846" s="104" t="s">
        <v>778</v>
      </c>
      <c r="I846" s="104" t="s">
        <v>774</v>
      </c>
      <c r="J846" s="82" t="s">
        <v>789</v>
      </c>
      <c r="K846" s="104">
        <v>6</v>
      </c>
      <c r="L846" s="104" t="s">
        <v>774</v>
      </c>
      <c r="M846" s="104" t="s">
        <v>766</v>
      </c>
      <c r="N846" s="104" t="s">
        <v>3292</v>
      </c>
      <c r="O846" s="52" t="s">
        <v>2429</v>
      </c>
      <c r="P846" s="52" t="s">
        <v>2429</v>
      </c>
      <c r="Q846" s="39">
        <v>6</v>
      </c>
      <c r="R846" s="39" t="s">
        <v>774</v>
      </c>
      <c r="S846" s="39" t="s">
        <v>766</v>
      </c>
      <c r="T846" s="39" t="s">
        <v>3292</v>
      </c>
      <c r="U846" s="39" t="s">
        <v>2979</v>
      </c>
      <c r="V846" s="39" t="s">
        <v>2979</v>
      </c>
      <c r="W846" s="39" t="s">
        <v>774</v>
      </c>
      <c r="X846" s="39" t="s">
        <v>778</v>
      </c>
      <c r="Y846" s="39" t="s">
        <v>774</v>
      </c>
    </row>
    <row r="847" spans="1:25" s="82" customFormat="1" x14ac:dyDescent="0.2">
      <c r="A847" s="82" t="s">
        <v>3411</v>
      </c>
      <c r="B847" s="52" t="s">
        <v>2012</v>
      </c>
      <c r="C847" s="83" t="s">
        <v>636</v>
      </c>
      <c r="D847" s="52">
        <v>6</v>
      </c>
      <c r="E847" s="39" t="s">
        <v>805</v>
      </c>
      <c r="F847" s="82" t="s">
        <v>2013</v>
      </c>
      <c r="G847" s="104" t="s">
        <v>774</v>
      </c>
      <c r="H847" s="104" t="s">
        <v>778</v>
      </c>
      <c r="I847" s="104" t="s">
        <v>774</v>
      </c>
      <c r="J847" s="82" t="s">
        <v>2014</v>
      </c>
      <c r="K847" s="104">
        <v>6</v>
      </c>
      <c r="L847" s="104" t="s">
        <v>774</v>
      </c>
      <c r="M847" s="104" t="s">
        <v>766</v>
      </c>
      <c r="N847" s="104" t="s">
        <v>3292</v>
      </c>
      <c r="O847" s="52" t="s">
        <v>2429</v>
      </c>
      <c r="P847" s="52" t="s">
        <v>2429</v>
      </c>
      <c r="Q847" s="39">
        <v>6</v>
      </c>
      <c r="R847" s="39" t="s">
        <v>774</v>
      </c>
      <c r="S847" s="39" t="s">
        <v>766</v>
      </c>
      <c r="T847" s="39" t="s">
        <v>3292</v>
      </c>
      <c r="U847" s="39" t="s">
        <v>2979</v>
      </c>
      <c r="V847" s="39" t="s">
        <v>2979</v>
      </c>
      <c r="W847" s="39" t="s">
        <v>774</v>
      </c>
      <c r="X847" s="39" t="s">
        <v>778</v>
      </c>
      <c r="Y847" s="39" t="s">
        <v>774</v>
      </c>
    </row>
    <row r="848" spans="1:25" s="82" customFormat="1" x14ac:dyDescent="0.2">
      <c r="A848" s="82" t="s">
        <v>3412</v>
      </c>
      <c r="B848" s="52" t="s">
        <v>2015</v>
      </c>
      <c r="C848" s="83" t="s">
        <v>636</v>
      </c>
      <c r="D848" s="52">
        <v>6</v>
      </c>
      <c r="E848" s="39" t="s">
        <v>805</v>
      </c>
      <c r="F848" s="82" t="s">
        <v>2016</v>
      </c>
      <c r="G848" s="104" t="s">
        <v>774</v>
      </c>
      <c r="H848" s="104" t="s">
        <v>778</v>
      </c>
      <c r="I848" s="104" t="s">
        <v>774</v>
      </c>
      <c r="J848" s="82" t="s">
        <v>2017</v>
      </c>
      <c r="K848" s="104">
        <v>6</v>
      </c>
      <c r="L848" s="104" t="s">
        <v>774</v>
      </c>
      <c r="M848" s="104" t="s">
        <v>765</v>
      </c>
      <c r="N848" s="104" t="s">
        <v>3292</v>
      </c>
      <c r="O848" s="52" t="s">
        <v>2714</v>
      </c>
      <c r="P848" s="52" t="s">
        <v>2714</v>
      </c>
      <c r="Q848" s="39">
        <v>6</v>
      </c>
      <c r="R848" s="39" t="s">
        <v>774</v>
      </c>
      <c r="S848" s="39" t="s">
        <v>765</v>
      </c>
      <c r="T848" s="39" t="s">
        <v>3292</v>
      </c>
      <c r="U848" s="39" t="s">
        <v>2979</v>
      </c>
      <c r="V848" s="39" t="s">
        <v>2979</v>
      </c>
      <c r="W848" s="39" t="s">
        <v>774</v>
      </c>
      <c r="X848" s="39" t="s">
        <v>778</v>
      </c>
      <c r="Y848" s="39" t="s">
        <v>774</v>
      </c>
    </row>
    <row r="849" spans="1:25" s="82" customFormat="1" x14ac:dyDescent="0.2">
      <c r="A849" s="82" t="s">
        <v>3413</v>
      </c>
      <c r="B849" s="52" t="s">
        <v>2018</v>
      </c>
      <c r="C849" s="83" t="s">
        <v>636</v>
      </c>
      <c r="D849" s="52">
        <v>6</v>
      </c>
      <c r="E849" s="39" t="s">
        <v>805</v>
      </c>
      <c r="F849" s="82" t="s">
        <v>2019</v>
      </c>
      <c r="G849" s="104" t="s">
        <v>765</v>
      </c>
      <c r="H849" s="104" t="s">
        <v>774</v>
      </c>
      <c r="I849" s="104" t="s">
        <v>767</v>
      </c>
      <c r="J849" s="82" t="s">
        <v>2020</v>
      </c>
      <c r="K849" s="104">
        <v>6</v>
      </c>
      <c r="L849" s="104">
        <v>3</v>
      </c>
      <c r="M849" s="104">
        <v>2</v>
      </c>
      <c r="N849" s="104">
        <v>16</v>
      </c>
      <c r="O849" s="52" t="s">
        <v>2429</v>
      </c>
      <c r="P849" s="52" t="s">
        <v>2429</v>
      </c>
      <c r="Q849" s="39">
        <v>6</v>
      </c>
      <c r="R849" s="39">
        <v>3</v>
      </c>
      <c r="S849" s="39">
        <v>2</v>
      </c>
      <c r="T849" s="39">
        <v>16</v>
      </c>
      <c r="U849" s="39" t="s">
        <v>2480</v>
      </c>
      <c r="V849" s="39" t="s">
        <v>2480</v>
      </c>
      <c r="W849" s="39">
        <v>1</v>
      </c>
      <c r="X849" s="39">
        <v>3</v>
      </c>
      <c r="Y849" s="39">
        <v>4</v>
      </c>
    </row>
    <row r="850" spans="1:25" s="82" customFormat="1" x14ac:dyDescent="0.2">
      <c r="A850" s="82" t="s">
        <v>3414</v>
      </c>
      <c r="B850" s="52" t="s">
        <v>2021</v>
      </c>
      <c r="C850" s="83" t="s">
        <v>636</v>
      </c>
      <c r="D850" s="52">
        <v>6</v>
      </c>
      <c r="E850" s="39" t="s">
        <v>805</v>
      </c>
      <c r="F850" s="82" t="s">
        <v>764</v>
      </c>
      <c r="G850" s="104" t="s">
        <v>765</v>
      </c>
      <c r="H850" s="104" t="s">
        <v>766</v>
      </c>
      <c r="I850" s="104" t="s">
        <v>767</v>
      </c>
      <c r="J850" s="82" t="s">
        <v>768</v>
      </c>
      <c r="K850" s="104">
        <v>6</v>
      </c>
      <c r="L850" s="104">
        <v>3</v>
      </c>
      <c r="M850" s="104">
        <v>1</v>
      </c>
      <c r="N850" s="104">
        <v>5</v>
      </c>
      <c r="O850" s="52" t="s">
        <v>3415</v>
      </c>
      <c r="P850" s="52" t="s">
        <v>3415</v>
      </c>
      <c r="Q850" s="39">
        <v>6</v>
      </c>
      <c r="R850" s="39">
        <v>3</v>
      </c>
      <c r="S850" s="39">
        <v>1</v>
      </c>
      <c r="T850" s="39">
        <v>5</v>
      </c>
      <c r="U850" s="39" t="s">
        <v>2392</v>
      </c>
      <c r="V850" s="39" t="s">
        <v>2392</v>
      </c>
      <c r="W850" s="39">
        <v>1</v>
      </c>
      <c r="X850" s="39">
        <v>2</v>
      </c>
      <c r="Y850" s="39">
        <v>4</v>
      </c>
    </row>
    <row r="851" spans="1:25" s="82" customFormat="1" x14ac:dyDescent="0.2">
      <c r="A851" s="82" t="s">
        <v>3416</v>
      </c>
      <c r="B851" s="52" t="s">
        <v>2022</v>
      </c>
      <c r="C851" s="83" t="s">
        <v>636</v>
      </c>
      <c r="D851" s="52">
        <v>6</v>
      </c>
      <c r="E851" s="39" t="s">
        <v>805</v>
      </c>
      <c r="F851" s="82" t="s">
        <v>770</v>
      </c>
      <c r="G851" s="104" t="s">
        <v>765</v>
      </c>
      <c r="H851" s="104" t="s">
        <v>766</v>
      </c>
      <c r="I851" s="104" t="s">
        <v>767</v>
      </c>
      <c r="J851" s="82" t="s">
        <v>771</v>
      </c>
      <c r="K851" s="104">
        <v>6</v>
      </c>
      <c r="L851" s="104" t="s">
        <v>774</v>
      </c>
      <c r="M851" s="104" t="s">
        <v>765</v>
      </c>
      <c r="N851" s="104">
        <v>10</v>
      </c>
      <c r="O851" s="52" t="s">
        <v>2417</v>
      </c>
      <c r="P851" s="52" t="s">
        <v>2417</v>
      </c>
      <c r="Q851" s="39">
        <v>6</v>
      </c>
      <c r="R851" s="39" t="s">
        <v>774</v>
      </c>
      <c r="S851" s="39" t="s">
        <v>765</v>
      </c>
      <c r="T851" s="39">
        <v>10</v>
      </c>
      <c r="U851" s="39" t="s">
        <v>2392</v>
      </c>
      <c r="V851" s="39" t="s">
        <v>2392</v>
      </c>
      <c r="W851" s="39">
        <v>1</v>
      </c>
      <c r="X851" s="39">
        <v>2</v>
      </c>
      <c r="Y851" s="39">
        <v>4</v>
      </c>
    </row>
    <row r="852" spans="1:25" s="82" customFormat="1" x14ac:dyDescent="0.2">
      <c r="A852" s="82" t="s">
        <v>3417</v>
      </c>
      <c r="B852" s="52" t="s">
        <v>2023</v>
      </c>
      <c r="C852" s="83" t="s">
        <v>636</v>
      </c>
      <c r="D852" s="52">
        <v>6</v>
      </c>
      <c r="E852" s="39" t="s">
        <v>805</v>
      </c>
      <c r="F852" s="82" t="s">
        <v>2024</v>
      </c>
      <c r="G852" s="104" t="s">
        <v>774</v>
      </c>
      <c r="H852" s="104" t="s">
        <v>778</v>
      </c>
      <c r="I852" s="104" t="s">
        <v>774</v>
      </c>
      <c r="J852" s="82" t="s">
        <v>779</v>
      </c>
      <c r="K852" s="104">
        <v>6</v>
      </c>
      <c r="L852" s="104">
        <v>3</v>
      </c>
      <c r="M852" s="104">
        <v>1</v>
      </c>
      <c r="N852" s="104">
        <v>16</v>
      </c>
      <c r="O852" s="52" t="s">
        <v>2714</v>
      </c>
      <c r="P852" s="52" t="s">
        <v>2714</v>
      </c>
      <c r="Q852" s="39">
        <v>6</v>
      </c>
      <c r="R852" s="39">
        <v>3</v>
      </c>
      <c r="S852" s="39">
        <v>1</v>
      </c>
      <c r="T852" s="39">
        <v>16</v>
      </c>
      <c r="U852" s="39" t="s">
        <v>2979</v>
      </c>
      <c r="V852" s="39" t="s">
        <v>2979</v>
      </c>
      <c r="W852" s="39" t="s">
        <v>774</v>
      </c>
      <c r="X852" s="39" t="s">
        <v>778</v>
      </c>
      <c r="Y852" s="39" t="s">
        <v>774</v>
      </c>
    </row>
    <row r="853" spans="1:25" s="82" customFormat="1" x14ac:dyDescent="0.2">
      <c r="A853" s="82" t="s">
        <v>3418</v>
      </c>
      <c r="B853" s="52" t="s">
        <v>2025</v>
      </c>
      <c r="C853" s="83" t="s">
        <v>636</v>
      </c>
      <c r="D853" s="52">
        <v>6</v>
      </c>
      <c r="E853" s="39" t="s">
        <v>805</v>
      </c>
      <c r="F853" s="82" t="s">
        <v>791</v>
      </c>
      <c r="G853" s="104" t="s">
        <v>766</v>
      </c>
      <c r="H853" s="104" t="s">
        <v>792</v>
      </c>
      <c r="I853" s="104" t="s">
        <v>793</v>
      </c>
      <c r="J853" s="82" t="s">
        <v>794</v>
      </c>
      <c r="K853" s="104">
        <v>6</v>
      </c>
      <c r="L853" s="104" t="s">
        <v>774</v>
      </c>
      <c r="M853" s="104" t="s">
        <v>765</v>
      </c>
      <c r="N853" s="104" t="s">
        <v>2527</v>
      </c>
      <c r="O853" s="52" t="s">
        <v>2417</v>
      </c>
      <c r="P853" s="52" t="s">
        <v>2417</v>
      </c>
      <c r="Q853" s="39">
        <v>6</v>
      </c>
      <c r="R853" s="39" t="s">
        <v>774</v>
      </c>
      <c r="S853" s="39" t="s">
        <v>765</v>
      </c>
      <c r="T853" s="39" t="s">
        <v>2527</v>
      </c>
      <c r="U853" s="39" t="s">
        <v>2406</v>
      </c>
      <c r="V853" s="39" t="s">
        <v>2406</v>
      </c>
      <c r="W853" s="39" t="s">
        <v>766</v>
      </c>
      <c r="X853" s="39" t="s">
        <v>792</v>
      </c>
      <c r="Y853" s="39" t="s">
        <v>793</v>
      </c>
    </row>
    <row r="854" spans="1:25" s="60" customFormat="1" x14ac:dyDescent="0.2">
      <c r="A854" s="60" t="s">
        <v>3419</v>
      </c>
      <c r="B854" s="52" t="s">
        <v>2026</v>
      </c>
      <c r="C854" s="79" t="s">
        <v>637</v>
      </c>
      <c r="D854" s="52">
        <v>6</v>
      </c>
      <c r="E854" s="39" t="s">
        <v>805</v>
      </c>
      <c r="F854" s="60" t="s">
        <v>2027</v>
      </c>
      <c r="G854" s="102" t="s">
        <v>766</v>
      </c>
      <c r="H854" s="102" t="s">
        <v>814</v>
      </c>
      <c r="I854" s="102" t="s">
        <v>774</v>
      </c>
      <c r="J854" s="60" t="s">
        <v>857</v>
      </c>
      <c r="K854" s="102">
        <v>6</v>
      </c>
      <c r="L854" s="102" t="s">
        <v>766</v>
      </c>
      <c r="M854" s="102" t="s">
        <v>765</v>
      </c>
      <c r="N854" s="102">
        <v>16</v>
      </c>
      <c r="O854" s="52" t="s">
        <v>3420</v>
      </c>
      <c r="P854" s="52" t="s">
        <v>3420</v>
      </c>
      <c r="Q854" s="39">
        <v>6</v>
      </c>
      <c r="R854" s="39" t="s">
        <v>766</v>
      </c>
      <c r="S854" s="39" t="s">
        <v>765</v>
      </c>
      <c r="T854" s="39">
        <v>16</v>
      </c>
      <c r="U854" s="39" t="s">
        <v>2471</v>
      </c>
      <c r="V854" s="39" t="s">
        <v>2471</v>
      </c>
      <c r="W854" s="39">
        <v>2</v>
      </c>
      <c r="X854" s="39">
        <v>5</v>
      </c>
      <c r="Y854" s="39" t="s">
        <v>774</v>
      </c>
    </row>
    <row r="855" spans="1:25" s="60" customFormat="1" x14ac:dyDescent="0.2">
      <c r="A855" s="60" t="s">
        <v>3421</v>
      </c>
      <c r="B855" s="52" t="s">
        <v>2028</v>
      </c>
      <c r="C855" s="79" t="s">
        <v>637</v>
      </c>
      <c r="D855" s="52">
        <v>6</v>
      </c>
      <c r="E855" s="39" t="s">
        <v>805</v>
      </c>
      <c r="F855" s="60" t="s">
        <v>781</v>
      </c>
      <c r="G855" s="102" t="s">
        <v>766</v>
      </c>
      <c r="H855" s="102" t="s">
        <v>814</v>
      </c>
      <c r="I855" s="102" t="s">
        <v>774</v>
      </c>
      <c r="J855" s="60" t="s">
        <v>782</v>
      </c>
      <c r="K855" s="102">
        <v>6</v>
      </c>
      <c r="L855" s="102" t="s">
        <v>774</v>
      </c>
      <c r="M855" s="102" t="s">
        <v>766</v>
      </c>
      <c r="N855" s="102" t="s">
        <v>2527</v>
      </c>
      <c r="O855" s="52" t="s">
        <v>3407</v>
      </c>
      <c r="P855" s="52" t="s">
        <v>3407</v>
      </c>
      <c r="Q855" s="39">
        <v>6</v>
      </c>
      <c r="R855" s="39" t="s">
        <v>774</v>
      </c>
      <c r="S855" s="39" t="s">
        <v>766</v>
      </c>
      <c r="T855" s="39" t="s">
        <v>2527</v>
      </c>
      <c r="U855" s="39" t="s">
        <v>2471</v>
      </c>
      <c r="V855" s="39" t="s">
        <v>2471</v>
      </c>
      <c r="W855" s="39">
        <v>2</v>
      </c>
      <c r="X855" s="39">
        <v>5</v>
      </c>
      <c r="Y855" s="39" t="s">
        <v>774</v>
      </c>
    </row>
    <row r="856" spans="1:25" s="60" customFormat="1" x14ac:dyDescent="0.2">
      <c r="A856" s="60" t="s">
        <v>3422</v>
      </c>
      <c r="B856" s="52" t="s">
        <v>2029</v>
      </c>
      <c r="C856" s="79" t="s">
        <v>637</v>
      </c>
      <c r="D856" s="52">
        <v>6</v>
      </c>
      <c r="E856" s="39" t="s">
        <v>805</v>
      </c>
      <c r="F856" s="60" t="s">
        <v>784</v>
      </c>
      <c r="G856" s="102" t="s">
        <v>765</v>
      </c>
      <c r="H856" s="102" t="s">
        <v>785</v>
      </c>
      <c r="I856" s="102" t="s">
        <v>766</v>
      </c>
      <c r="J856" s="60" t="s">
        <v>786</v>
      </c>
      <c r="K856" s="102">
        <v>6</v>
      </c>
      <c r="L856" s="102" t="s">
        <v>814</v>
      </c>
      <c r="M856" s="102" t="s">
        <v>765</v>
      </c>
      <c r="N856" s="102">
        <v>16</v>
      </c>
      <c r="O856" s="52" t="s">
        <v>2419</v>
      </c>
      <c r="P856" s="52" t="s">
        <v>2419</v>
      </c>
      <c r="Q856" s="39">
        <v>6</v>
      </c>
      <c r="R856" s="39" t="s">
        <v>814</v>
      </c>
      <c r="S856" s="39" t="s">
        <v>765</v>
      </c>
      <c r="T856" s="39">
        <v>16</v>
      </c>
      <c r="U856" s="39" t="s">
        <v>2402</v>
      </c>
      <c r="V856" s="39" t="s">
        <v>2402</v>
      </c>
      <c r="W856" s="39">
        <v>1</v>
      </c>
      <c r="X856" s="39">
        <v>7</v>
      </c>
      <c r="Y856" s="39">
        <v>2</v>
      </c>
    </row>
    <row r="857" spans="1:25" s="60" customFormat="1" x14ac:dyDescent="0.2">
      <c r="A857" s="60" t="s">
        <v>3423</v>
      </c>
      <c r="B857" s="52" t="s">
        <v>2030</v>
      </c>
      <c r="C857" s="79" t="s">
        <v>637</v>
      </c>
      <c r="D857" s="52">
        <v>6</v>
      </c>
      <c r="E857" s="39" t="s">
        <v>805</v>
      </c>
      <c r="F857" s="60" t="s">
        <v>788</v>
      </c>
      <c r="G857" s="102" t="s">
        <v>774</v>
      </c>
      <c r="H857" s="102" t="s">
        <v>778</v>
      </c>
      <c r="I857" s="102" t="s">
        <v>774</v>
      </c>
      <c r="J857" s="60" t="s">
        <v>789</v>
      </c>
      <c r="K857" s="102">
        <v>6</v>
      </c>
      <c r="L857" s="102">
        <v>3</v>
      </c>
      <c r="M857" s="102">
        <v>2</v>
      </c>
      <c r="N857" s="102">
        <v>16</v>
      </c>
      <c r="O857" s="52" t="s">
        <v>2429</v>
      </c>
      <c r="P857" s="52" t="s">
        <v>2429</v>
      </c>
      <c r="Q857" s="39">
        <v>6</v>
      </c>
      <c r="R857" s="39">
        <v>3</v>
      </c>
      <c r="S857" s="39">
        <v>2</v>
      </c>
      <c r="T857" s="39">
        <v>16</v>
      </c>
      <c r="U857" s="39" t="s">
        <v>2979</v>
      </c>
      <c r="V857" s="39" t="s">
        <v>2979</v>
      </c>
      <c r="W857" s="39" t="s">
        <v>774</v>
      </c>
      <c r="X857" s="39" t="s">
        <v>778</v>
      </c>
      <c r="Y857" s="39" t="s">
        <v>774</v>
      </c>
    </row>
    <row r="858" spans="1:25" s="60" customFormat="1" x14ac:dyDescent="0.2">
      <c r="A858" s="60" t="s">
        <v>3424</v>
      </c>
      <c r="B858" s="52" t="s">
        <v>2031</v>
      </c>
      <c r="C858" s="79" t="s">
        <v>637</v>
      </c>
      <c r="D858" s="52">
        <v>6</v>
      </c>
      <c r="E858" s="39" t="s">
        <v>805</v>
      </c>
      <c r="F858" s="60" t="s">
        <v>764</v>
      </c>
      <c r="G858" s="102" t="s">
        <v>765</v>
      </c>
      <c r="H858" s="102" t="s">
        <v>766</v>
      </c>
      <c r="I858" s="102" t="s">
        <v>767</v>
      </c>
      <c r="J858" s="60" t="s">
        <v>768</v>
      </c>
      <c r="K858" s="102">
        <v>6</v>
      </c>
      <c r="L858" s="102" t="s">
        <v>767</v>
      </c>
      <c r="M858" s="102" t="s">
        <v>765</v>
      </c>
      <c r="N858" s="102">
        <v>5</v>
      </c>
      <c r="O858" s="52" t="s">
        <v>3425</v>
      </c>
      <c r="P858" s="52" t="s">
        <v>3425</v>
      </c>
      <c r="Q858" s="39">
        <v>6</v>
      </c>
      <c r="R858" s="39" t="s">
        <v>767</v>
      </c>
      <c r="S858" s="39" t="s">
        <v>765</v>
      </c>
      <c r="T858" s="39">
        <v>5</v>
      </c>
      <c r="U858" s="39" t="s">
        <v>2392</v>
      </c>
      <c r="V858" s="39" t="s">
        <v>2392</v>
      </c>
      <c r="W858" s="39">
        <v>1</v>
      </c>
      <c r="X858" s="39">
        <v>2</v>
      </c>
      <c r="Y858" s="39">
        <v>4</v>
      </c>
    </row>
    <row r="859" spans="1:25" s="60" customFormat="1" x14ac:dyDescent="0.2">
      <c r="A859" s="60" t="s">
        <v>3426</v>
      </c>
      <c r="B859" s="52" t="s">
        <v>2032</v>
      </c>
      <c r="C859" s="79" t="s">
        <v>637</v>
      </c>
      <c r="D859" s="52">
        <v>6</v>
      </c>
      <c r="E859" s="39" t="s">
        <v>805</v>
      </c>
      <c r="F859" s="60" t="s">
        <v>770</v>
      </c>
      <c r="G859" s="102" t="s">
        <v>765</v>
      </c>
      <c r="H859" s="102" t="s">
        <v>766</v>
      </c>
      <c r="I859" s="102" t="s">
        <v>767</v>
      </c>
      <c r="J859" s="60" t="s">
        <v>771</v>
      </c>
      <c r="K859" s="102">
        <v>6</v>
      </c>
      <c r="L859" s="102" t="s">
        <v>774</v>
      </c>
      <c r="M859" s="102" t="s">
        <v>765</v>
      </c>
      <c r="N859" s="102">
        <v>10</v>
      </c>
      <c r="O859" s="52" t="s">
        <v>2417</v>
      </c>
      <c r="P859" s="52" t="s">
        <v>2417</v>
      </c>
      <c r="Q859" s="39">
        <v>6</v>
      </c>
      <c r="R859" s="39" t="s">
        <v>774</v>
      </c>
      <c r="S859" s="39" t="s">
        <v>765</v>
      </c>
      <c r="T859" s="39">
        <v>10</v>
      </c>
      <c r="U859" s="39" t="s">
        <v>2392</v>
      </c>
      <c r="V859" s="39" t="s">
        <v>2392</v>
      </c>
      <c r="W859" s="39">
        <v>1</v>
      </c>
      <c r="X859" s="39">
        <v>2</v>
      </c>
      <c r="Y859" s="39">
        <v>4</v>
      </c>
    </row>
    <row r="860" spans="1:25" s="60" customFormat="1" x14ac:dyDescent="0.2">
      <c r="A860" s="60" t="s">
        <v>3427</v>
      </c>
      <c r="B860" s="52" t="s">
        <v>2033</v>
      </c>
      <c r="C860" s="79" t="s">
        <v>637</v>
      </c>
      <c r="D860" s="52">
        <v>6</v>
      </c>
      <c r="E860" s="39" t="s">
        <v>805</v>
      </c>
      <c r="F860" s="60" t="s">
        <v>791</v>
      </c>
      <c r="G860" s="102" t="s">
        <v>766</v>
      </c>
      <c r="H860" s="102" t="s">
        <v>792</v>
      </c>
      <c r="I860" s="102" t="s">
        <v>793</v>
      </c>
      <c r="J860" s="60" t="s">
        <v>794</v>
      </c>
      <c r="K860" s="102">
        <v>6</v>
      </c>
      <c r="L860" s="102" t="s">
        <v>767</v>
      </c>
      <c r="M860" s="102" t="s">
        <v>765</v>
      </c>
      <c r="N860" s="102" t="s">
        <v>2527</v>
      </c>
      <c r="O860" s="52" t="s">
        <v>3428</v>
      </c>
      <c r="P860" s="52" t="s">
        <v>3428</v>
      </c>
      <c r="Q860" s="39">
        <v>6</v>
      </c>
      <c r="R860" s="39" t="s">
        <v>767</v>
      </c>
      <c r="S860" s="39" t="s">
        <v>765</v>
      </c>
      <c r="T860" s="39" t="s">
        <v>2527</v>
      </c>
      <c r="U860" s="39" t="s">
        <v>2406</v>
      </c>
      <c r="V860" s="39" t="s">
        <v>2406</v>
      </c>
      <c r="W860" s="39" t="s">
        <v>766</v>
      </c>
      <c r="X860" s="39" t="s">
        <v>792</v>
      </c>
      <c r="Y860" s="39" t="s">
        <v>793</v>
      </c>
    </row>
    <row r="861" spans="1:25" s="67" customFormat="1" x14ac:dyDescent="0.2">
      <c r="A861" s="67" t="s">
        <v>3429</v>
      </c>
      <c r="B861" s="52" t="s">
        <v>2034</v>
      </c>
      <c r="C861" s="78" t="s">
        <v>638</v>
      </c>
      <c r="D861" s="52">
        <v>6</v>
      </c>
      <c r="E861" s="39" t="s">
        <v>805</v>
      </c>
      <c r="F861" s="67" t="s">
        <v>2035</v>
      </c>
      <c r="G861" s="101" t="s">
        <v>765</v>
      </c>
      <c r="H861" s="101" t="s">
        <v>793</v>
      </c>
      <c r="I861" s="101" t="s">
        <v>765</v>
      </c>
      <c r="J861" s="67" t="s">
        <v>2036</v>
      </c>
      <c r="K861" s="101">
        <v>6</v>
      </c>
      <c r="L861" s="101">
        <v>3</v>
      </c>
      <c r="M861" s="101">
        <v>2</v>
      </c>
      <c r="N861" s="101">
        <v>16</v>
      </c>
      <c r="O861" s="52" t="s">
        <v>2429</v>
      </c>
      <c r="P861" s="52" t="s">
        <v>2429</v>
      </c>
      <c r="Q861" s="39">
        <v>6</v>
      </c>
      <c r="R861" s="39">
        <v>3</v>
      </c>
      <c r="S861" s="39">
        <v>2</v>
      </c>
      <c r="T861" s="39">
        <v>16</v>
      </c>
      <c r="U861" s="39" t="s">
        <v>3104</v>
      </c>
      <c r="V861" s="39" t="s">
        <v>3104</v>
      </c>
      <c r="W861" s="39">
        <v>1</v>
      </c>
      <c r="X861" s="39">
        <v>8</v>
      </c>
      <c r="Y861" s="39">
        <v>1</v>
      </c>
    </row>
    <row r="862" spans="1:25" s="67" customFormat="1" x14ac:dyDescent="0.2">
      <c r="A862" s="67" t="s">
        <v>3430</v>
      </c>
      <c r="B862" s="52" t="s">
        <v>2037</v>
      </c>
      <c r="C862" s="78" t="s">
        <v>638</v>
      </c>
      <c r="D862" s="52">
        <v>6</v>
      </c>
      <c r="E862" s="39" t="s">
        <v>805</v>
      </c>
      <c r="F862" s="67" t="s">
        <v>781</v>
      </c>
      <c r="G862" s="101" t="s">
        <v>765</v>
      </c>
      <c r="H862" s="101" t="s">
        <v>793</v>
      </c>
      <c r="I862" s="101" t="s">
        <v>765</v>
      </c>
      <c r="J862" s="67" t="s">
        <v>782</v>
      </c>
      <c r="K862" s="101">
        <v>6</v>
      </c>
      <c r="L862" s="101" t="s">
        <v>774</v>
      </c>
      <c r="M862" s="101" t="s">
        <v>766</v>
      </c>
      <c r="N862" s="101" t="s">
        <v>2527</v>
      </c>
      <c r="O862" s="52" t="s">
        <v>3407</v>
      </c>
      <c r="P862" s="52" t="s">
        <v>3407</v>
      </c>
      <c r="Q862" s="39">
        <v>6</v>
      </c>
      <c r="R862" s="39" t="s">
        <v>774</v>
      </c>
      <c r="S862" s="39" t="s">
        <v>766</v>
      </c>
      <c r="T862" s="39" t="s">
        <v>2527</v>
      </c>
      <c r="U862" s="39" t="s">
        <v>3104</v>
      </c>
      <c r="V862" s="39" t="s">
        <v>3104</v>
      </c>
      <c r="W862" s="39">
        <v>1</v>
      </c>
      <c r="X862" s="39">
        <v>8</v>
      </c>
      <c r="Y862" s="39">
        <v>1</v>
      </c>
    </row>
    <row r="863" spans="1:25" s="67" customFormat="1" x14ac:dyDescent="0.2">
      <c r="A863" s="67" t="s">
        <v>3431</v>
      </c>
      <c r="B863" s="52" t="s">
        <v>2038</v>
      </c>
      <c r="C863" s="78" t="s">
        <v>638</v>
      </c>
      <c r="D863" s="52">
        <v>6</v>
      </c>
      <c r="E863" s="39" t="s">
        <v>805</v>
      </c>
      <c r="F863" s="67" t="s">
        <v>784</v>
      </c>
      <c r="G863" s="101" t="s">
        <v>765</v>
      </c>
      <c r="H863" s="101" t="s">
        <v>785</v>
      </c>
      <c r="I863" s="101" t="s">
        <v>766</v>
      </c>
      <c r="J863" s="67" t="s">
        <v>786</v>
      </c>
      <c r="K863" s="101">
        <v>6</v>
      </c>
      <c r="L863" s="101" t="s">
        <v>814</v>
      </c>
      <c r="M863" s="101" t="s">
        <v>765</v>
      </c>
      <c r="N863" s="101">
        <v>16</v>
      </c>
      <c r="O863" s="52" t="s">
        <v>2419</v>
      </c>
      <c r="P863" s="52" t="s">
        <v>2419</v>
      </c>
      <c r="Q863" s="39">
        <v>6</v>
      </c>
      <c r="R863" s="39" t="s">
        <v>814</v>
      </c>
      <c r="S863" s="39" t="s">
        <v>765</v>
      </c>
      <c r="T863" s="39">
        <v>16</v>
      </c>
      <c r="U863" s="39" t="s">
        <v>2402</v>
      </c>
      <c r="V863" s="39" t="s">
        <v>2402</v>
      </c>
      <c r="W863" s="39">
        <v>1</v>
      </c>
      <c r="X863" s="39">
        <v>7</v>
      </c>
      <c r="Y863" s="39">
        <v>2</v>
      </c>
    </row>
    <row r="864" spans="1:25" s="67" customFormat="1" x14ac:dyDescent="0.2">
      <c r="A864" s="67" t="s">
        <v>3432</v>
      </c>
      <c r="B864" s="52" t="s">
        <v>2039</v>
      </c>
      <c r="C864" s="78" t="s">
        <v>638</v>
      </c>
      <c r="D864" s="52">
        <v>6</v>
      </c>
      <c r="E864" s="39" t="s">
        <v>805</v>
      </c>
      <c r="F864" s="67" t="s">
        <v>788</v>
      </c>
      <c r="G864" s="101" t="s">
        <v>774</v>
      </c>
      <c r="H864" s="101" t="s">
        <v>778</v>
      </c>
      <c r="I864" s="101" t="s">
        <v>774</v>
      </c>
      <c r="J864" s="67" t="s">
        <v>789</v>
      </c>
      <c r="K864" s="101">
        <v>6</v>
      </c>
      <c r="L864" s="101">
        <v>3</v>
      </c>
      <c r="M864" s="101">
        <v>2</v>
      </c>
      <c r="N864" s="101">
        <v>16</v>
      </c>
      <c r="O864" s="52" t="s">
        <v>2429</v>
      </c>
      <c r="P864" s="52" t="s">
        <v>2429</v>
      </c>
      <c r="Q864" s="39">
        <v>6</v>
      </c>
      <c r="R864" s="39">
        <v>3</v>
      </c>
      <c r="S864" s="39">
        <v>2</v>
      </c>
      <c r="T864" s="39">
        <v>16</v>
      </c>
      <c r="U864" s="39" t="s">
        <v>2979</v>
      </c>
      <c r="V864" s="39" t="s">
        <v>2979</v>
      </c>
      <c r="W864" s="39" t="s">
        <v>774</v>
      </c>
      <c r="X864" s="39" t="s">
        <v>778</v>
      </c>
      <c r="Y864" s="39" t="s">
        <v>774</v>
      </c>
    </row>
    <row r="865" spans="1:25" s="67" customFormat="1" x14ac:dyDescent="0.2">
      <c r="A865" s="67" t="s">
        <v>3433</v>
      </c>
      <c r="B865" s="52" t="s">
        <v>2040</v>
      </c>
      <c r="C865" s="78" t="s">
        <v>638</v>
      </c>
      <c r="D865" s="52">
        <v>6</v>
      </c>
      <c r="E865" s="39" t="s">
        <v>805</v>
      </c>
      <c r="F865" s="67" t="s">
        <v>764</v>
      </c>
      <c r="G865" s="101" t="s">
        <v>765</v>
      </c>
      <c r="H865" s="101" t="s">
        <v>766</v>
      </c>
      <c r="I865" s="101" t="s">
        <v>767</v>
      </c>
      <c r="J865" s="67" t="s">
        <v>768</v>
      </c>
      <c r="K865" s="101">
        <v>6</v>
      </c>
      <c r="L865" s="101" t="s">
        <v>767</v>
      </c>
      <c r="M865" s="101" t="s">
        <v>765</v>
      </c>
      <c r="N865" s="101">
        <v>5</v>
      </c>
      <c r="O865" s="52" t="s">
        <v>3425</v>
      </c>
      <c r="P865" s="52" t="s">
        <v>3425</v>
      </c>
      <c r="Q865" s="39">
        <v>6</v>
      </c>
      <c r="R865" s="39" t="s">
        <v>767</v>
      </c>
      <c r="S865" s="39" t="s">
        <v>765</v>
      </c>
      <c r="T865" s="39">
        <v>5</v>
      </c>
      <c r="U865" s="39" t="s">
        <v>2392</v>
      </c>
      <c r="V865" s="39" t="s">
        <v>2392</v>
      </c>
      <c r="W865" s="39">
        <v>1</v>
      </c>
      <c r="X865" s="39">
        <v>2</v>
      </c>
      <c r="Y865" s="39">
        <v>4</v>
      </c>
    </row>
    <row r="866" spans="1:25" s="67" customFormat="1" x14ac:dyDescent="0.2">
      <c r="A866" s="67" t="s">
        <v>3434</v>
      </c>
      <c r="B866" s="52" t="s">
        <v>2041</v>
      </c>
      <c r="C866" s="78" t="s">
        <v>638</v>
      </c>
      <c r="D866" s="52">
        <v>6</v>
      </c>
      <c r="E866" s="39" t="s">
        <v>805</v>
      </c>
      <c r="F866" s="67" t="s">
        <v>770</v>
      </c>
      <c r="G866" s="101" t="s">
        <v>765</v>
      </c>
      <c r="H866" s="101" t="s">
        <v>766</v>
      </c>
      <c r="I866" s="101" t="s">
        <v>767</v>
      </c>
      <c r="J866" s="67" t="s">
        <v>771</v>
      </c>
      <c r="K866" s="101">
        <v>6</v>
      </c>
      <c r="L866" s="101" t="s">
        <v>774</v>
      </c>
      <c r="M866" s="101" t="s">
        <v>765</v>
      </c>
      <c r="N866" s="101">
        <v>10</v>
      </c>
      <c r="O866" s="52" t="s">
        <v>2417</v>
      </c>
      <c r="P866" s="52" t="s">
        <v>2417</v>
      </c>
      <c r="Q866" s="39">
        <v>6</v>
      </c>
      <c r="R866" s="39" t="s">
        <v>774</v>
      </c>
      <c r="S866" s="39" t="s">
        <v>765</v>
      </c>
      <c r="T866" s="39">
        <v>10</v>
      </c>
      <c r="U866" s="39" t="s">
        <v>2392</v>
      </c>
      <c r="V866" s="39" t="s">
        <v>2392</v>
      </c>
      <c r="W866" s="39">
        <v>1</v>
      </c>
      <c r="X866" s="39">
        <v>2</v>
      </c>
      <c r="Y866" s="39">
        <v>4</v>
      </c>
    </row>
    <row r="867" spans="1:25" s="67" customFormat="1" x14ac:dyDescent="0.2">
      <c r="A867" s="67" t="s">
        <v>3435</v>
      </c>
      <c r="B867" s="52" t="s">
        <v>2042</v>
      </c>
      <c r="C867" s="78" t="s">
        <v>638</v>
      </c>
      <c r="D867" s="52">
        <v>6</v>
      </c>
      <c r="E867" s="39" t="s">
        <v>805</v>
      </c>
      <c r="F867" s="67" t="s">
        <v>791</v>
      </c>
      <c r="G867" s="101" t="s">
        <v>766</v>
      </c>
      <c r="H867" s="101" t="s">
        <v>792</v>
      </c>
      <c r="I867" s="101" t="s">
        <v>793</v>
      </c>
      <c r="J867" s="67" t="s">
        <v>794</v>
      </c>
      <c r="K867" s="101">
        <v>6</v>
      </c>
      <c r="L867" s="101" t="s">
        <v>767</v>
      </c>
      <c r="M867" s="101" t="s">
        <v>765</v>
      </c>
      <c r="N867" s="101" t="s">
        <v>2527</v>
      </c>
      <c r="O867" s="52" t="s">
        <v>3428</v>
      </c>
      <c r="P867" s="52" t="s">
        <v>3428</v>
      </c>
      <c r="Q867" s="39">
        <v>6</v>
      </c>
      <c r="R867" s="39" t="s">
        <v>767</v>
      </c>
      <c r="S867" s="39" t="s">
        <v>765</v>
      </c>
      <c r="T867" s="39" t="s">
        <v>2527</v>
      </c>
      <c r="U867" s="39" t="s">
        <v>2406</v>
      </c>
      <c r="V867" s="39" t="s">
        <v>2406</v>
      </c>
      <c r="W867" s="39" t="s">
        <v>766</v>
      </c>
      <c r="X867" s="39" t="s">
        <v>792</v>
      </c>
      <c r="Y867" s="39" t="s">
        <v>793</v>
      </c>
    </row>
    <row r="868" spans="1:25" x14ac:dyDescent="0.2">
      <c r="A868" s="39" t="s">
        <v>3436</v>
      </c>
      <c r="B868" s="52" t="s">
        <v>2043</v>
      </c>
      <c r="C868" s="52" t="s">
        <v>639</v>
      </c>
      <c r="D868" s="52">
        <v>5</v>
      </c>
      <c r="E868" s="39" t="s">
        <v>866</v>
      </c>
      <c r="F868" s="39" t="s">
        <v>2044</v>
      </c>
      <c r="G868" s="90" t="s">
        <v>765</v>
      </c>
      <c r="H868" s="90" t="s">
        <v>766</v>
      </c>
      <c r="I868" s="90" t="s">
        <v>766</v>
      </c>
      <c r="J868" s="39" t="s">
        <v>2045</v>
      </c>
      <c r="K868" s="90">
        <v>5</v>
      </c>
      <c r="L868" s="90" t="s">
        <v>766</v>
      </c>
      <c r="M868" s="90" t="s">
        <v>792</v>
      </c>
      <c r="N868" s="90" t="s">
        <v>3292</v>
      </c>
      <c r="O868" s="52" t="s">
        <v>2919</v>
      </c>
      <c r="P868" s="52" t="s">
        <v>2919</v>
      </c>
      <c r="Q868" s="39" t="s">
        <v>814</v>
      </c>
      <c r="R868" s="39" t="s">
        <v>766</v>
      </c>
      <c r="S868" s="39" t="s">
        <v>792</v>
      </c>
      <c r="T868" s="39" t="s">
        <v>3292</v>
      </c>
      <c r="U868" s="39" t="s">
        <v>2746</v>
      </c>
      <c r="V868" s="39" t="s">
        <v>2746</v>
      </c>
      <c r="W868" s="39" t="s">
        <v>765</v>
      </c>
      <c r="X868" s="39" t="s">
        <v>766</v>
      </c>
      <c r="Y868" s="39" t="s">
        <v>766</v>
      </c>
    </row>
    <row r="869" spans="1:25" x14ac:dyDescent="0.2">
      <c r="A869" s="39" t="s">
        <v>3437</v>
      </c>
      <c r="B869" s="52" t="s">
        <v>2046</v>
      </c>
      <c r="C869" s="52" t="s">
        <v>640</v>
      </c>
      <c r="D869" s="52">
        <v>2</v>
      </c>
      <c r="E869" s="39" t="s">
        <v>763</v>
      </c>
      <c r="F869" s="39" t="s">
        <v>2047</v>
      </c>
      <c r="G869" s="90" t="s">
        <v>766</v>
      </c>
      <c r="H869" s="90" t="s">
        <v>766</v>
      </c>
      <c r="I869" s="90" t="s">
        <v>765</v>
      </c>
      <c r="J869" s="39" t="s">
        <v>2048</v>
      </c>
      <c r="K869" s="90">
        <v>2</v>
      </c>
      <c r="L869" s="90">
        <v>1</v>
      </c>
      <c r="M869" s="90" t="s">
        <v>766</v>
      </c>
      <c r="N869" s="90" t="s">
        <v>3292</v>
      </c>
      <c r="O869" s="52" t="s">
        <v>3293</v>
      </c>
      <c r="P869" s="52" t="s">
        <v>3293</v>
      </c>
      <c r="Q869" s="39">
        <v>2</v>
      </c>
      <c r="R869" s="39">
        <v>1</v>
      </c>
      <c r="S869" s="39" t="s">
        <v>766</v>
      </c>
      <c r="T869" s="39" t="s">
        <v>3292</v>
      </c>
      <c r="U869" s="39" t="s">
        <v>2468</v>
      </c>
      <c r="V869" s="39" t="s">
        <v>2468</v>
      </c>
      <c r="W869" s="39" t="s">
        <v>766</v>
      </c>
      <c r="X869" s="39" t="s">
        <v>766</v>
      </c>
      <c r="Y869" s="39" t="s">
        <v>765</v>
      </c>
    </row>
    <row r="870" spans="1:25" x14ac:dyDescent="0.2">
      <c r="A870" s="39" t="s">
        <v>3438</v>
      </c>
      <c r="B870" s="52" t="s">
        <v>2049</v>
      </c>
      <c r="C870" s="52" t="s">
        <v>641</v>
      </c>
      <c r="D870" s="52">
        <v>2</v>
      </c>
      <c r="E870" s="39" t="s">
        <v>763</v>
      </c>
      <c r="F870" s="39" t="s">
        <v>2050</v>
      </c>
      <c r="G870" s="90" t="s">
        <v>765</v>
      </c>
      <c r="H870" s="90" t="s">
        <v>814</v>
      </c>
      <c r="I870" s="90" t="s">
        <v>766</v>
      </c>
      <c r="J870" s="39" t="s">
        <v>2051</v>
      </c>
      <c r="K870" s="90">
        <v>2</v>
      </c>
      <c r="L870" s="90">
        <v>1</v>
      </c>
      <c r="M870" s="90" t="s">
        <v>765</v>
      </c>
      <c r="N870" s="90">
        <v>16</v>
      </c>
      <c r="O870" s="52" t="s">
        <v>2442</v>
      </c>
      <c r="P870" s="52" t="s">
        <v>2442</v>
      </c>
      <c r="Q870" s="39">
        <v>2</v>
      </c>
      <c r="R870" s="39">
        <v>1</v>
      </c>
      <c r="S870" s="39" t="s">
        <v>765</v>
      </c>
      <c r="T870" s="39">
        <v>16</v>
      </c>
      <c r="U870" s="39" t="s">
        <v>3215</v>
      </c>
      <c r="V870" s="39" t="s">
        <v>3215</v>
      </c>
      <c r="W870" s="39">
        <v>1</v>
      </c>
      <c r="X870" s="39">
        <v>5</v>
      </c>
      <c r="Y870" s="39">
        <v>2</v>
      </c>
    </row>
    <row r="871" spans="1:25" x14ac:dyDescent="0.2">
      <c r="A871" s="39" t="s">
        <v>3439</v>
      </c>
      <c r="B871" s="52" t="s">
        <v>2052</v>
      </c>
      <c r="C871" s="52" t="s">
        <v>641</v>
      </c>
      <c r="D871" s="52">
        <v>2</v>
      </c>
      <c r="E871" s="39" t="s">
        <v>763</v>
      </c>
      <c r="F871" s="39" t="s">
        <v>2053</v>
      </c>
      <c r="G871" s="90" t="s">
        <v>767</v>
      </c>
      <c r="H871" s="90" t="s">
        <v>765</v>
      </c>
      <c r="I871" s="90" t="s">
        <v>765</v>
      </c>
      <c r="J871" s="39" t="s">
        <v>2054</v>
      </c>
      <c r="K871" s="90">
        <v>2</v>
      </c>
      <c r="L871" s="90">
        <v>1</v>
      </c>
      <c r="M871" s="90" t="s">
        <v>765</v>
      </c>
      <c r="N871" s="90">
        <v>16</v>
      </c>
      <c r="O871" s="52" t="s">
        <v>2442</v>
      </c>
      <c r="P871" s="52" t="s">
        <v>2442</v>
      </c>
      <c r="Q871" s="39">
        <v>2</v>
      </c>
      <c r="R871" s="39">
        <v>1</v>
      </c>
      <c r="S871" s="39" t="s">
        <v>765</v>
      </c>
      <c r="T871" s="39">
        <v>16</v>
      </c>
      <c r="U871" s="39" t="s">
        <v>3440</v>
      </c>
      <c r="V871" s="39" t="s">
        <v>3440</v>
      </c>
      <c r="W871" s="39">
        <v>4</v>
      </c>
      <c r="X871" s="39">
        <v>1</v>
      </c>
      <c r="Y871" s="39">
        <v>1</v>
      </c>
    </row>
    <row r="872" spans="1:25" x14ac:dyDescent="0.2">
      <c r="A872" s="39" t="s">
        <v>3441</v>
      </c>
      <c r="B872" s="52" t="s">
        <v>2055</v>
      </c>
      <c r="C872" s="52" t="s">
        <v>642</v>
      </c>
      <c r="D872" s="52">
        <v>1</v>
      </c>
      <c r="E872" s="39" t="s">
        <v>828</v>
      </c>
      <c r="F872" s="39" t="s">
        <v>2056</v>
      </c>
      <c r="G872" s="90" t="s">
        <v>765</v>
      </c>
      <c r="H872" s="90" t="s">
        <v>765</v>
      </c>
      <c r="I872" s="90" t="s">
        <v>765</v>
      </c>
      <c r="J872" s="39" t="s">
        <v>2057</v>
      </c>
      <c r="K872" s="90">
        <v>1</v>
      </c>
      <c r="L872" s="90" t="s">
        <v>792</v>
      </c>
      <c r="M872" s="90" t="s">
        <v>774</v>
      </c>
      <c r="N872" s="90">
        <v>16</v>
      </c>
      <c r="O872" s="52" t="s">
        <v>3232</v>
      </c>
      <c r="P872" s="52" t="s">
        <v>3232</v>
      </c>
      <c r="Q872" s="39" t="s">
        <v>765</v>
      </c>
      <c r="R872" s="39" t="s">
        <v>792</v>
      </c>
      <c r="S872" s="39" t="s">
        <v>774</v>
      </c>
      <c r="T872" s="39">
        <v>16</v>
      </c>
      <c r="U872" s="39" t="s">
        <v>3442</v>
      </c>
      <c r="V872" s="39" t="s">
        <v>3442</v>
      </c>
      <c r="W872" s="39">
        <v>1</v>
      </c>
      <c r="X872" s="39">
        <v>1</v>
      </c>
      <c r="Y872" s="39">
        <v>1</v>
      </c>
    </row>
    <row r="873" spans="1:25" x14ac:dyDescent="0.2">
      <c r="A873" s="39" t="s">
        <v>3443</v>
      </c>
      <c r="B873" s="52" t="s">
        <v>2058</v>
      </c>
      <c r="C873" s="52" t="s">
        <v>643</v>
      </c>
      <c r="D873" s="52">
        <v>6</v>
      </c>
      <c r="E873" s="39" t="s">
        <v>805</v>
      </c>
      <c r="F873" s="39" t="s">
        <v>2056</v>
      </c>
      <c r="G873" s="90" t="s">
        <v>765</v>
      </c>
      <c r="H873" s="90" t="s">
        <v>765</v>
      </c>
      <c r="I873" s="90" t="s">
        <v>766</v>
      </c>
      <c r="J873" s="39" t="s">
        <v>2059</v>
      </c>
      <c r="K873" s="90">
        <v>6</v>
      </c>
      <c r="L873" s="90">
        <v>3</v>
      </c>
      <c r="M873" s="90">
        <v>2</v>
      </c>
      <c r="N873" s="90">
        <v>16</v>
      </c>
      <c r="O873" s="52" t="s">
        <v>2429</v>
      </c>
      <c r="P873" s="52" t="s">
        <v>2429</v>
      </c>
      <c r="Q873" s="39" t="s">
        <v>792</v>
      </c>
      <c r="R873" s="39">
        <v>3</v>
      </c>
      <c r="S873" s="39">
        <v>2</v>
      </c>
      <c r="T873" s="39">
        <v>16</v>
      </c>
      <c r="U873" s="39" t="s">
        <v>3408</v>
      </c>
      <c r="V873" s="39" t="s">
        <v>3408</v>
      </c>
      <c r="W873" s="39">
        <v>1</v>
      </c>
      <c r="X873" s="39">
        <v>1</v>
      </c>
      <c r="Y873" s="39">
        <v>2</v>
      </c>
    </row>
    <row r="874" spans="1:25" x14ac:dyDescent="0.2">
      <c r="A874" s="39" t="s">
        <v>3444</v>
      </c>
      <c r="B874" s="52" t="s">
        <v>2060</v>
      </c>
      <c r="C874" s="52" t="s">
        <v>644</v>
      </c>
      <c r="D874" s="52">
        <v>5</v>
      </c>
      <c r="E874" s="39" t="s">
        <v>866</v>
      </c>
      <c r="F874" s="39" t="s">
        <v>2056</v>
      </c>
      <c r="G874" s="90" t="s">
        <v>765</v>
      </c>
      <c r="H874" s="90" t="s">
        <v>766</v>
      </c>
      <c r="I874" s="90" t="s">
        <v>765</v>
      </c>
      <c r="J874" s="39" t="s">
        <v>2061</v>
      </c>
      <c r="K874" s="90">
        <v>5</v>
      </c>
      <c r="L874" s="90">
        <v>2</v>
      </c>
      <c r="M874" s="90">
        <v>2</v>
      </c>
      <c r="N874" s="90">
        <v>16</v>
      </c>
      <c r="O874" s="52" t="s">
        <v>3445</v>
      </c>
      <c r="P874" s="52" t="s">
        <v>3445</v>
      </c>
      <c r="Q874" s="39">
        <v>5</v>
      </c>
      <c r="R874" s="39">
        <v>2</v>
      </c>
      <c r="S874" s="39">
        <v>2</v>
      </c>
      <c r="T874" s="39">
        <v>16</v>
      </c>
      <c r="U874" s="39" t="s">
        <v>2475</v>
      </c>
      <c r="V874" s="39" t="s">
        <v>2475</v>
      </c>
      <c r="W874" s="39">
        <v>1</v>
      </c>
      <c r="X874" s="39">
        <v>2</v>
      </c>
      <c r="Y874" s="39">
        <v>1</v>
      </c>
    </row>
    <row r="875" spans="1:25" x14ac:dyDescent="0.2">
      <c r="A875" s="39" t="s">
        <v>3446</v>
      </c>
      <c r="B875" s="52" t="s">
        <v>2062</v>
      </c>
      <c r="C875" s="52" t="s">
        <v>645</v>
      </c>
      <c r="D875" s="52">
        <v>1</v>
      </c>
      <c r="E875" s="39" t="s">
        <v>828</v>
      </c>
      <c r="F875" s="39" t="s">
        <v>2056</v>
      </c>
      <c r="G875" s="90" t="s">
        <v>765</v>
      </c>
      <c r="H875" s="90" t="s">
        <v>766</v>
      </c>
      <c r="I875" s="90" t="s">
        <v>765</v>
      </c>
      <c r="J875" s="39" t="s">
        <v>2063</v>
      </c>
      <c r="K875" s="90">
        <v>1</v>
      </c>
      <c r="L875" s="90" t="s">
        <v>792</v>
      </c>
      <c r="M875" s="90">
        <v>3</v>
      </c>
      <c r="N875" s="90">
        <v>16</v>
      </c>
      <c r="O875" s="52" t="s">
        <v>3232</v>
      </c>
      <c r="P875" s="52" t="s">
        <v>3232</v>
      </c>
      <c r="Q875" s="39" t="s">
        <v>765</v>
      </c>
      <c r="R875" s="39" t="s">
        <v>792</v>
      </c>
      <c r="S875" s="39">
        <v>3</v>
      </c>
      <c r="T875" s="39">
        <v>16</v>
      </c>
      <c r="U875" s="39" t="s">
        <v>2475</v>
      </c>
      <c r="V875" s="39" t="s">
        <v>2475</v>
      </c>
      <c r="W875" s="39">
        <v>1</v>
      </c>
      <c r="X875" s="39">
        <v>2</v>
      </c>
      <c r="Y875" s="39">
        <v>1</v>
      </c>
    </row>
    <row r="876" spans="1:25" x14ac:dyDescent="0.2">
      <c r="A876" s="39" t="s">
        <v>3447</v>
      </c>
      <c r="B876" s="52" t="s">
        <v>2064</v>
      </c>
      <c r="C876" s="52" t="s">
        <v>646</v>
      </c>
      <c r="D876" s="52">
        <v>1</v>
      </c>
      <c r="E876" s="39" t="s">
        <v>828</v>
      </c>
      <c r="F876" s="39" t="s">
        <v>2056</v>
      </c>
      <c r="G876" s="90" t="s">
        <v>765</v>
      </c>
      <c r="H876" s="90" t="s">
        <v>766</v>
      </c>
      <c r="I876" s="90" t="s">
        <v>765</v>
      </c>
      <c r="J876" s="39" t="s">
        <v>2065</v>
      </c>
      <c r="K876" s="90">
        <v>1</v>
      </c>
      <c r="L876" s="90" t="s">
        <v>792</v>
      </c>
      <c r="M876" s="90">
        <v>3</v>
      </c>
      <c r="N876" s="90">
        <v>16</v>
      </c>
      <c r="O876" s="52" t="s">
        <v>3232</v>
      </c>
      <c r="P876" s="52" t="s">
        <v>3232</v>
      </c>
      <c r="Q876" s="39" t="s">
        <v>765</v>
      </c>
      <c r="R876" s="39" t="s">
        <v>792</v>
      </c>
      <c r="S876" s="39">
        <v>3</v>
      </c>
      <c r="T876" s="39">
        <v>16</v>
      </c>
      <c r="U876" s="39" t="s">
        <v>2475</v>
      </c>
      <c r="V876" s="39" t="s">
        <v>2475</v>
      </c>
      <c r="W876" s="39">
        <v>1</v>
      </c>
      <c r="X876" s="39">
        <v>2</v>
      </c>
      <c r="Y876" s="39">
        <v>1</v>
      </c>
    </row>
    <row r="877" spans="1:25" x14ac:dyDescent="0.2">
      <c r="A877" s="39" t="s">
        <v>3448</v>
      </c>
      <c r="B877" s="52" t="s">
        <v>2066</v>
      </c>
      <c r="C877" s="52" t="s">
        <v>647</v>
      </c>
      <c r="D877" s="52">
        <v>1</v>
      </c>
      <c r="E877" s="39" t="s">
        <v>828</v>
      </c>
      <c r="F877" s="39" t="s">
        <v>2056</v>
      </c>
      <c r="G877" s="90" t="s">
        <v>765</v>
      </c>
      <c r="H877" s="90" t="s">
        <v>766</v>
      </c>
      <c r="I877" s="90" t="s">
        <v>765</v>
      </c>
      <c r="J877" s="39" t="s">
        <v>2067</v>
      </c>
      <c r="K877" s="90">
        <v>1</v>
      </c>
      <c r="L877" s="90">
        <v>6</v>
      </c>
      <c r="M877" s="90">
        <v>3</v>
      </c>
      <c r="N877" s="90">
        <v>16</v>
      </c>
      <c r="O877" s="52" t="s">
        <v>3232</v>
      </c>
      <c r="P877" s="52" t="s">
        <v>3232</v>
      </c>
      <c r="Q877" s="39" t="s">
        <v>765</v>
      </c>
      <c r="R877" s="39">
        <v>6</v>
      </c>
      <c r="S877" s="39">
        <v>3</v>
      </c>
      <c r="T877" s="39">
        <v>16</v>
      </c>
      <c r="U877" s="39" t="s">
        <v>2475</v>
      </c>
      <c r="V877" s="39" t="s">
        <v>2475</v>
      </c>
      <c r="W877" s="39">
        <v>1</v>
      </c>
      <c r="X877" s="39">
        <v>2</v>
      </c>
      <c r="Y877" s="39">
        <v>1</v>
      </c>
    </row>
    <row r="878" spans="1:25" x14ac:dyDescent="0.2">
      <c r="A878" s="39" t="s">
        <v>3449</v>
      </c>
      <c r="B878" s="52" t="s">
        <v>2068</v>
      </c>
      <c r="C878" s="52" t="s">
        <v>648</v>
      </c>
      <c r="D878" s="52">
        <v>1</v>
      </c>
      <c r="E878" s="39" t="s">
        <v>828</v>
      </c>
      <c r="F878" s="39" t="s">
        <v>2056</v>
      </c>
      <c r="G878" s="90" t="s">
        <v>765</v>
      </c>
      <c r="H878" s="90" t="s">
        <v>766</v>
      </c>
      <c r="I878" s="90" t="s">
        <v>767</v>
      </c>
      <c r="J878" s="39" t="s">
        <v>2069</v>
      </c>
      <c r="K878" s="90">
        <v>1</v>
      </c>
      <c r="L878" s="90">
        <v>6</v>
      </c>
      <c r="M878" s="90">
        <v>0</v>
      </c>
      <c r="N878" s="90">
        <v>16</v>
      </c>
      <c r="O878" s="52" t="s">
        <v>2444</v>
      </c>
      <c r="P878" s="52" t="s">
        <v>2444</v>
      </c>
      <c r="Q878" s="39">
        <v>1</v>
      </c>
      <c r="R878" s="39">
        <v>6</v>
      </c>
      <c r="S878" s="39">
        <v>0</v>
      </c>
      <c r="T878" s="39">
        <v>16</v>
      </c>
      <c r="U878" s="39" t="s">
        <v>2392</v>
      </c>
      <c r="V878" s="39" t="s">
        <v>2392</v>
      </c>
      <c r="W878" s="39">
        <v>1</v>
      </c>
      <c r="X878" s="39">
        <v>2</v>
      </c>
      <c r="Y878" s="39">
        <v>4</v>
      </c>
    </row>
    <row r="879" spans="1:25" x14ac:dyDescent="0.2">
      <c r="A879" s="39" t="s">
        <v>3450</v>
      </c>
      <c r="B879" s="52" t="s">
        <v>2070</v>
      </c>
      <c r="C879" s="52" t="s">
        <v>649</v>
      </c>
      <c r="D879" s="52">
        <v>6</v>
      </c>
      <c r="E879" s="39" t="s">
        <v>805</v>
      </c>
      <c r="F879" s="39" t="s">
        <v>2056</v>
      </c>
      <c r="G879" s="90" t="s">
        <v>765</v>
      </c>
      <c r="H879" s="90" t="s">
        <v>774</v>
      </c>
      <c r="I879" s="90" t="s">
        <v>792</v>
      </c>
      <c r="J879" s="39" t="s">
        <v>2071</v>
      </c>
      <c r="K879" s="90">
        <v>6</v>
      </c>
      <c r="L879" s="90">
        <v>3</v>
      </c>
      <c r="M879" s="90">
        <v>1</v>
      </c>
      <c r="N879" s="90">
        <v>16</v>
      </c>
      <c r="O879" s="52" t="s">
        <v>2714</v>
      </c>
      <c r="P879" s="52" t="s">
        <v>2714</v>
      </c>
      <c r="Q879" s="39">
        <v>6</v>
      </c>
      <c r="R879" s="39">
        <v>3</v>
      </c>
      <c r="S879" s="39">
        <v>1</v>
      </c>
      <c r="T879" s="39">
        <v>16</v>
      </c>
      <c r="U879" s="39" t="s">
        <v>3451</v>
      </c>
      <c r="V879" s="39" t="s">
        <v>3451</v>
      </c>
      <c r="W879" s="39">
        <v>1</v>
      </c>
      <c r="X879" s="39">
        <v>3</v>
      </c>
      <c r="Y879" s="39">
        <v>6</v>
      </c>
    </row>
    <row r="880" spans="1:25" x14ac:dyDescent="0.2">
      <c r="A880" s="39" t="s">
        <v>3452</v>
      </c>
      <c r="B880" s="52" t="s">
        <v>2072</v>
      </c>
      <c r="C880" s="52" t="s">
        <v>650</v>
      </c>
      <c r="D880" s="52">
        <v>2</v>
      </c>
      <c r="E880" s="39" t="s">
        <v>763</v>
      </c>
      <c r="F880" s="39" t="s">
        <v>764</v>
      </c>
      <c r="G880" s="90" t="s">
        <v>765</v>
      </c>
      <c r="H880" s="90" t="s">
        <v>766</v>
      </c>
      <c r="I880" s="90" t="s">
        <v>767</v>
      </c>
      <c r="J880" s="39" t="s">
        <v>768</v>
      </c>
      <c r="K880" s="90">
        <v>2</v>
      </c>
      <c r="L880" s="90">
        <v>1</v>
      </c>
      <c r="M880" s="90" t="s">
        <v>785</v>
      </c>
      <c r="N880" s="90">
        <v>5</v>
      </c>
      <c r="O880" s="52" t="s">
        <v>2391</v>
      </c>
      <c r="P880" s="52" t="s">
        <v>2391</v>
      </c>
      <c r="Q880" s="39">
        <v>2</v>
      </c>
      <c r="R880" s="39">
        <v>1</v>
      </c>
      <c r="S880" s="39" t="s">
        <v>785</v>
      </c>
      <c r="T880" s="39">
        <v>5</v>
      </c>
      <c r="U880" s="39" t="s">
        <v>2392</v>
      </c>
      <c r="V880" s="39" t="s">
        <v>2392</v>
      </c>
      <c r="W880" s="39">
        <v>1</v>
      </c>
      <c r="X880" s="39">
        <v>2</v>
      </c>
      <c r="Y880" s="39">
        <v>4</v>
      </c>
    </row>
    <row r="881" spans="1:25" x14ac:dyDescent="0.2">
      <c r="A881" s="39" t="s">
        <v>3453</v>
      </c>
      <c r="B881" s="52" t="s">
        <v>2073</v>
      </c>
      <c r="C881" s="52" t="s">
        <v>650</v>
      </c>
      <c r="D881" s="52">
        <v>2</v>
      </c>
      <c r="E881" s="39" t="s">
        <v>763</v>
      </c>
      <c r="F881" s="39" t="s">
        <v>770</v>
      </c>
      <c r="G881" s="90" t="s">
        <v>765</v>
      </c>
      <c r="H881" s="90" t="s">
        <v>766</v>
      </c>
      <c r="I881" s="90" t="s">
        <v>767</v>
      </c>
      <c r="J881" s="39" t="s">
        <v>771</v>
      </c>
      <c r="K881" s="90">
        <v>2</v>
      </c>
      <c r="L881" s="90">
        <v>1</v>
      </c>
      <c r="M881" s="90" t="s">
        <v>785</v>
      </c>
      <c r="N881" s="90">
        <v>10</v>
      </c>
      <c r="O881" s="52" t="s">
        <v>2394</v>
      </c>
      <c r="P881" s="52" t="s">
        <v>2394</v>
      </c>
      <c r="Q881" s="39">
        <v>2</v>
      </c>
      <c r="R881" s="39">
        <v>1</v>
      </c>
      <c r="S881" s="39" t="s">
        <v>785</v>
      </c>
      <c r="T881" s="39">
        <v>10</v>
      </c>
      <c r="U881" s="39" t="s">
        <v>2392</v>
      </c>
      <c r="V881" s="39" t="s">
        <v>2392</v>
      </c>
      <c r="W881" s="39">
        <v>1</v>
      </c>
      <c r="X881" s="39">
        <v>2</v>
      </c>
      <c r="Y881" s="39">
        <v>4</v>
      </c>
    </row>
    <row r="882" spans="1:25" x14ac:dyDescent="0.2">
      <c r="A882" s="39" t="s">
        <v>3454</v>
      </c>
      <c r="B882" s="52" t="s">
        <v>2074</v>
      </c>
      <c r="C882" s="52" t="s">
        <v>650</v>
      </c>
      <c r="D882" s="52">
        <v>2</v>
      </c>
      <c r="E882" s="39" t="s">
        <v>763</v>
      </c>
      <c r="F882" s="39" t="s">
        <v>2075</v>
      </c>
      <c r="G882" s="90" t="s">
        <v>765</v>
      </c>
      <c r="H882" s="90" t="s">
        <v>774</v>
      </c>
      <c r="I882" s="90" t="s">
        <v>814</v>
      </c>
      <c r="J882" s="39" t="s">
        <v>931</v>
      </c>
      <c r="K882" s="90">
        <v>2</v>
      </c>
      <c r="L882" s="90">
        <v>1</v>
      </c>
      <c r="M882" s="90" t="s">
        <v>767</v>
      </c>
      <c r="N882" s="90">
        <v>16</v>
      </c>
      <c r="O882" s="52" t="s">
        <v>3455</v>
      </c>
      <c r="P882" s="52" t="s">
        <v>3455</v>
      </c>
      <c r="Q882" s="39">
        <v>2</v>
      </c>
      <c r="R882" s="39">
        <v>1</v>
      </c>
      <c r="S882" s="39" t="s">
        <v>767</v>
      </c>
      <c r="T882" s="39">
        <v>16</v>
      </c>
      <c r="U882" s="39" t="s">
        <v>2536</v>
      </c>
      <c r="V882" s="39" t="s">
        <v>2536</v>
      </c>
      <c r="W882" s="39">
        <v>1</v>
      </c>
      <c r="X882" s="39">
        <v>3</v>
      </c>
      <c r="Y882" s="39">
        <v>5</v>
      </c>
    </row>
    <row r="883" spans="1:25" x14ac:dyDescent="0.2">
      <c r="A883" s="39" t="s">
        <v>3456</v>
      </c>
      <c r="B883" s="52" t="s">
        <v>2076</v>
      </c>
      <c r="C883" s="52" t="s">
        <v>650</v>
      </c>
      <c r="D883" s="52">
        <v>2</v>
      </c>
      <c r="E883" s="39" t="s">
        <v>763</v>
      </c>
      <c r="F883" s="39" t="s">
        <v>784</v>
      </c>
      <c r="G883" s="90" t="s">
        <v>765</v>
      </c>
      <c r="H883" s="90" t="s">
        <v>785</v>
      </c>
      <c r="I883" s="90" t="s">
        <v>766</v>
      </c>
      <c r="J883" s="39" t="s">
        <v>786</v>
      </c>
      <c r="K883" s="90">
        <v>2</v>
      </c>
      <c r="L883" s="90">
        <v>1</v>
      </c>
      <c r="M883" s="90" t="s">
        <v>785</v>
      </c>
      <c r="N883" s="90">
        <v>16</v>
      </c>
      <c r="O883" s="52" t="s">
        <v>2704</v>
      </c>
      <c r="P883" s="52" t="s">
        <v>2704</v>
      </c>
      <c r="Q883" s="39">
        <v>2</v>
      </c>
      <c r="R883" s="39">
        <v>1</v>
      </c>
      <c r="S883" s="39" t="s">
        <v>785</v>
      </c>
      <c r="T883" s="39">
        <v>16</v>
      </c>
      <c r="U883" s="39" t="s">
        <v>2402</v>
      </c>
      <c r="V883" s="39" t="s">
        <v>2402</v>
      </c>
      <c r="W883" s="39">
        <v>1</v>
      </c>
      <c r="X883" s="39">
        <v>7</v>
      </c>
      <c r="Y883" s="39">
        <v>2</v>
      </c>
    </row>
    <row r="884" spans="1:25" x14ac:dyDescent="0.2">
      <c r="A884" s="39" t="s">
        <v>3457</v>
      </c>
      <c r="B884" s="52" t="s">
        <v>2077</v>
      </c>
      <c r="C884" s="52" t="s">
        <v>650</v>
      </c>
      <c r="D884" s="52">
        <v>2</v>
      </c>
      <c r="E884" s="39" t="s">
        <v>763</v>
      </c>
      <c r="F884" s="39" t="s">
        <v>2078</v>
      </c>
      <c r="G884" s="90" t="s">
        <v>765</v>
      </c>
      <c r="H884" s="90" t="s">
        <v>793</v>
      </c>
      <c r="I884" s="90" t="s">
        <v>765</v>
      </c>
      <c r="J884" s="39" t="s">
        <v>1779</v>
      </c>
      <c r="K884" s="90">
        <v>2</v>
      </c>
      <c r="L884" s="90">
        <v>1</v>
      </c>
      <c r="M884" s="90" t="s">
        <v>767</v>
      </c>
      <c r="N884" s="90">
        <v>16</v>
      </c>
      <c r="O884" s="52" t="s">
        <v>3455</v>
      </c>
      <c r="P884" s="52" t="s">
        <v>3455</v>
      </c>
      <c r="Q884" s="39">
        <v>2</v>
      </c>
      <c r="R884" s="39">
        <v>1</v>
      </c>
      <c r="S884" s="39" t="s">
        <v>767</v>
      </c>
      <c r="T884" s="39">
        <v>16</v>
      </c>
      <c r="U884" s="39" t="s">
        <v>3104</v>
      </c>
      <c r="V884" s="39" t="s">
        <v>3104</v>
      </c>
      <c r="W884" s="39">
        <v>1</v>
      </c>
      <c r="X884" s="39">
        <v>8</v>
      </c>
      <c r="Y884" s="39">
        <v>1</v>
      </c>
    </row>
    <row r="885" spans="1:25" x14ac:dyDescent="0.2">
      <c r="A885" s="39" t="s">
        <v>3458</v>
      </c>
      <c r="B885" s="52" t="s">
        <v>2079</v>
      </c>
      <c r="C885" s="52" t="s">
        <v>650</v>
      </c>
      <c r="D885" s="52">
        <v>2</v>
      </c>
      <c r="E885" s="39" t="s">
        <v>763</v>
      </c>
      <c r="F885" s="39" t="s">
        <v>781</v>
      </c>
      <c r="G885" s="90" t="s">
        <v>765</v>
      </c>
      <c r="H885" s="90" t="s">
        <v>793</v>
      </c>
      <c r="I885" s="90" t="s">
        <v>765</v>
      </c>
      <c r="J885" s="39" t="s">
        <v>782</v>
      </c>
      <c r="K885" s="90">
        <v>2</v>
      </c>
      <c r="L885" s="90">
        <v>1</v>
      </c>
      <c r="M885" s="90" t="s">
        <v>785</v>
      </c>
      <c r="N885" s="90" t="s">
        <v>2527</v>
      </c>
      <c r="O885" s="52" t="s">
        <v>2394</v>
      </c>
      <c r="P885" s="52" t="s">
        <v>2394</v>
      </c>
      <c r="Q885" s="39">
        <v>2</v>
      </c>
      <c r="R885" s="39">
        <v>1</v>
      </c>
      <c r="S885" s="39" t="s">
        <v>785</v>
      </c>
      <c r="T885" s="39" t="s">
        <v>2527</v>
      </c>
      <c r="U885" s="39" t="s">
        <v>3104</v>
      </c>
      <c r="V885" s="39" t="s">
        <v>3104</v>
      </c>
      <c r="W885" s="39">
        <v>1</v>
      </c>
      <c r="X885" s="39">
        <v>8</v>
      </c>
      <c r="Y885" s="39">
        <v>1</v>
      </c>
    </row>
    <row r="886" spans="1:25" x14ac:dyDescent="0.2">
      <c r="A886" s="39" t="s">
        <v>3459</v>
      </c>
      <c r="B886" s="52" t="s">
        <v>2080</v>
      </c>
      <c r="C886" s="52" t="s">
        <v>650</v>
      </c>
      <c r="D886" s="52">
        <v>2</v>
      </c>
      <c r="E886" s="39" t="s">
        <v>763</v>
      </c>
      <c r="F886" s="39" t="s">
        <v>2081</v>
      </c>
      <c r="G886" s="90" t="s">
        <v>765</v>
      </c>
      <c r="H886" s="90" t="s">
        <v>793</v>
      </c>
      <c r="I886" s="90" t="s">
        <v>765</v>
      </c>
      <c r="J886" s="39" t="s">
        <v>879</v>
      </c>
      <c r="K886" s="90">
        <v>2</v>
      </c>
      <c r="L886" s="90">
        <v>2</v>
      </c>
      <c r="M886" s="90">
        <v>4</v>
      </c>
      <c r="N886" s="90">
        <v>16</v>
      </c>
      <c r="O886" s="52" t="s">
        <v>3460</v>
      </c>
      <c r="P886" s="52" t="s">
        <v>3460</v>
      </c>
      <c r="Q886" s="39">
        <v>2</v>
      </c>
      <c r="R886" s="39">
        <v>2</v>
      </c>
      <c r="S886" s="39">
        <v>4</v>
      </c>
      <c r="T886" s="39">
        <v>16</v>
      </c>
      <c r="U886" s="39" t="s">
        <v>3104</v>
      </c>
      <c r="V886" s="39" t="s">
        <v>3104</v>
      </c>
      <c r="W886" s="39">
        <v>1</v>
      </c>
      <c r="X886" s="39">
        <v>8</v>
      </c>
      <c r="Y886" s="39">
        <v>1</v>
      </c>
    </row>
    <row r="887" spans="1:25" x14ac:dyDescent="0.2">
      <c r="A887" s="39" t="s">
        <v>3461</v>
      </c>
      <c r="B887" s="52" t="s">
        <v>2082</v>
      </c>
      <c r="C887" s="52" t="s">
        <v>650</v>
      </c>
      <c r="D887" s="52">
        <v>2</v>
      </c>
      <c r="E887" s="39" t="s">
        <v>763</v>
      </c>
      <c r="F887" s="39" t="s">
        <v>791</v>
      </c>
      <c r="G887" s="90" t="s">
        <v>766</v>
      </c>
      <c r="H887" s="90" t="s">
        <v>792</v>
      </c>
      <c r="I887" s="90" t="s">
        <v>793</v>
      </c>
      <c r="J887" s="39" t="s">
        <v>794</v>
      </c>
      <c r="K887" s="90">
        <v>2</v>
      </c>
      <c r="L887" s="90">
        <v>1</v>
      </c>
      <c r="M887" s="90" t="s">
        <v>785</v>
      </c>
      <c r="N887" s="90" t="s">
        <v>2527</v>
      </c>
      <c r="O887" s="52" t="s">
        <v>2394</v>
      </c>
      <c r="P887" s="52" t="s">
        <v>2394</v>
      </c>
      <c r="Q887" s="39">
        <v>2</v>
      </c>
      <c r="R887" s="39">
        <v>1</v>
      </c>
      <c r="S887" s="39" t="s">
        <v>785</v>
      </c>
      <c r="T887" s="39" t="s">
        <v>2527</v>
      </c>
      <c r="U887" s="39" t="s">
        <v>2406</v>
      </c>
      <c r="V887" s="39" t="s">
        <v>2406</v>
      </c>
      <c r="W887" s="39" t="s">
        <v>766</v>
      </c>
      <c r="X887" s="39" t="s">
        <v>792</v>
      </c>
      <c r="Y887" s="39" t="s">
        <v>793</v>
      </c>
    </row>
    <row r="888" spans="1:25" x14ac:dyDescent="0.2">
      <c r="A888" s="39" t="s">
        <v>3462</v>
      </c>
      <c r="B888" s="52" t="s">
        <v>2083</v>
      </c>
      <c r="C888" s="52" t="s">
        <v>650</v>
      </c>
      <c r="D888" s="52">
        <v>2</v>
      </c>
      <c r="E888" s="39" t="s">
        <v>763</v>
      </c>
      <c r="F888" s="39" t="s">
        <v>788</v>
      </c>
      <c r="G888" s="90" t="s">
        <v>774</v>
      </c>
      <c r="H888" s="90" t="s">
        <v>778</v>
      </c>
      <c r="I888" s="90" t="s">
        <v>774</v>
      </c>
      <c r="J888" s="39" t="s">
        <v>789</v>
      </c>
      <c r="K888" s="90">
        <v>2</v>
      </c>
      <c r="L888" s="90">
        <v>1</v>
      </c>
      <c r="M888" s="90" t="s">
        <v>785</v>
      </c>
      <c r="N888" s="90">
        <v>16</v>
      </c>
      <c r="O888" s="52" t="s">
        <v>2704</v>
      </c>
      <c r="P888" s="52" t="s">
        <v>2704</v>
      </c>
      <c r="Q888" s="39">
        <v>2</v>
      </c>
      <c r="R888" s="39">
        <v>1</v>
      </c>
      <c r="S888" s="39" t="s">
        <v>785</v>
      </c>
      <c r="T888" s="39">
        <v>16</v>
      </c>
      <c r="U888" s="39" t="s">
        <v>2979</v>
      </c>
      <c r="V888" s="39" t="s">
        <v>2979</v>
      </c>
      <c r="W888" s="39" t="s">
        <v>774</v>
      </c>
      <c r="X888" s="39" t="s">
        <v>778</v>
      </c>
      <c r="Y888" s="39" t="s">
        <v>774</v>
      </c>
    </row>
    <row r="889" spans="1:25" x14ac:dyDescent="0.2">
      <c r="A889" s="39" t="s">
        <v>3463</v>
      </c>
      <c r="B889" s="52" t="s">
        <v>2084</v>
      </c>
      <c r="C889" s="52" t="s">
        <v>651</v>
      </c>
      <c r="D889" s="52">
        <v>2</v>
      </c>
      <c r="E889" s="39" t="s">
        <v>763</v>
      </c>
      <c r="F889" s="39" t="s">
        <v>764</v>
      </c>
      <c r="G889" s="90" t="s">
        <v>765</v>
      </c>
      <c r="H889" s="90" t="s">
        <v>766</v>
      </c>
      <c r="I889" s="90" t="s">
        <v>767</v>
      </c>
      <c r="J889" s="39" t="s">
        <v>768</v>
      </c>
      <c r="K889" s="90">
        <v>2</v>
      </c>
      <c r="L889" s="90">
        <v>1</v>
      </c>
      <c r="M889" s="90" t="s">
        <v>785</v>
      </c>
      <c r="N889" s="90">
        <v>5</v>
      </c>
      <c r="O889" s="52" t="s">
        <v>2391</v>
      </c>
      <c r="P889" s="52" t="s">
        <v>2391</v>
      </c>
      <c r="Q889" s="39">
        <v>2</v>
      </c>
      <c r="R889" s="39">
        <v>1</v>
      </c>
      <c r="S889" s="39" t="s">
        <v>785</v>
      </c>
      <c r="T889" s="39">
        <v>5</v>
      </c>
      <c r="U889" s="39" t="s">
        <v>2392</v>
      </c>
      <c r="V889" s="39" t="s">
        <v>2392</v>
      </c>
      <c r="W889" s="39">
        <v>1</v>
      </c>
      <c r="X889" s="39">
        <v>2</v>
      </c>
      <c r="Y889" s="39">
        <v>4</v>
      </c>
    </row>
    <row r="890" spans="1:25" x14ac:dyDescent="0.2">
      <c r="A890" s="39" t="s">
        <v>3464</v>
      </c>
      <c r="B890" s="52" t="s">
        <v>2085</v>
      </c>
      <c r="C890" s="52" t="s">
        <v>651</v>
      </c>
      <c r="D890" s="52">
        <v>2</v>
      </c>
      <c r="E890" s="39" t="s">
        <v>763</v>
      </c>
      <c r="F890" s="39" t="s">
        <v>770</v>
      </c>
      <c r="G890" s="90" t="s">
        <v>765</v>
      </c>
      <c r="H890" s="90" t="s">
        <v>766</v>
      </c>
      <c r="I890" s="90" t="s">
        <v>767</v>
      </c>
      <c r="J890" s="39" t="s">
        <v>771</v>
      </c>
      <c r="K890" s="90">
        <v>2</v>
      </c>
      <c r="L890" s="90">
        <v>1</v>
      </c>
      <c r="M890" s="90" t="s">
        <v>785</v>
      </c>
      <c r="N890" s="90">
        <v>10</v>
      </c>
      <c r="O890" s="52" t="s">
        <v>2394</v>
      </c>
      <c r="P890" s="52" t="s">
        <v>2394</v>
      </c>
      <c r="Q890" s="39">
        <v>2</v>
      </c>
      <c r="R890" s="39">
        <v>1</v>
      </c>
      <c r="S890" s="39" t="s">
        <v>785</v>
      </c>
      <c r="T890" s="39">
        <v>10</v>
      </c>
      <c r="U890" s="39" t="s">
        <v>2392</v>
      </c>
      <c r="V890" s="39" t="s">
        <v>2392</v>
      </c>
      <c r="W890" s="39">
        <v>1</v>
      </c>
      <c r="X890" s="39">
        <v>2</v>
      </c>
      <c r="Y890" s="39">
        <v>4</v>
      </c>
    </row>
    <row r="891" spans="1:25" x14ac:dyDescent="0.2">
      <c r="A891" s="39" t="s">
        <v>3465</v>
      </c>
      <c r="B891" s="52" t="s">
        <v>2086</v>
      </c>
      <c r="C891" s="52" t="s">
        <v>651</v>
      </c>
      <c r="D891" s="52">
        <v>2</v>
      </c>
      <c r="E891" s="39" t="s">
        <v>763</v>
      </c>
      <c r="F891" s="39" t="s">
        <v>784</v>
      </c>
      <c r="G891" s="90" t="s">
        <v>765</v>
      </c>
      <c r="H891" s="90" t="s">
        <v>785</v>
      </c>
      <c r="I891" s="90" t="s">
        <v>766</v>
      </c>
      <c r="J891" s="39" t="s">
        <v>786</v>
      </c>
      <c r="K891" s="90">
        <v>2</v>
      </c>
      <c r="L891" s="90">
        <v>2</v>
      </c>
      <c r="M891" s="90">
        <v>1</v>
      </c>
      <c r="N891" s="90">
        <v>16</v>
      </c>
      <c r="O891" s="52" t="s">
        <v>2396</v>
      </c>
      <c r="P891" s="52" t="s">
        <v>2396</v>
      </c>
      <c r="Q891" s="39">
        <v>2</v>
      </c>
      <c r="R891" s="39">
        <v>2</v>
      </c>
      <c r="S891" s="39">
        <v>1</v>
      </c>
      <c r="T891" s="39">
        <v>16</v>
      </c>
      <c r="U891" s="39" t="s">
        <v>2402</v>
      </c>
      <c r="V891" s="39" t="s">
        <v>2402</v>
      </c>
      <c r="W891" s="39">
        <v>1</v>
      </c>
      <c r="X891" s="39">
        <v>7</v>
      </c>
      <c r="Y891" s="39">
        <v>2</v>
      </c>
    </row>
    <row r="892" spans="1:25" x14ac:dyDescent="0.2">
      <c r="A892" s="39" t="s">
        <v>3466</v>
      </c>
      <c r="B892" s="52" t="s">
        <v>2087</v>
      </c>
      <c r="C892" s="52" t="s">
        <v>651</v>
      </c>
      <c r="D892" s="52">
        <v>2</v>
      </c>
      <c r="E892" s="39" t="s">
        <v>763</v>
      </c>
      <c r="F892" s="39" t="s">
        <v>2088</v>
      </c>
      <c r="G892" s="90" t="s">
        <v>766</v>
      </c>
      <c r="H892" s="90" t="s">
        <v>774</v>
      </c>
      <c r="I892" s="90" t="s">
        <v>766</v>
      </c>
      <c r="J892" s="39" t="s">
        <v>830</v>
      </c>
      <c r="K892" s="90">
        <v>2</v>
      </c>
      <c r="L892" s="90">
        <v>1</v>
      </c>
      <c r="M892" s="90">
        <v>7</v>
      </c>
      <c r="N892" s="90">
        <v>3</v>
      </c>
      <c r="O892" s="52" t="s">
        <v>3069</v>
      </c>
      <c r="P892" s="52" t="s">
        <v>3069</v>
      </c>
      <c r="Q892" s="39">
        <v>2</v>
      </c>
      <c r="R892" s="39">
        <v>1</v>
      </c>
      <c r="S892" s="39">
        <v>7</v>
      </c>
      <c r="T892" s="39">
        <v>3</v>
      </c>
      <c r="U892" s="39" t="s">
        <v>2404</v>
      </c>
      <c r="V892" s="39" t="s">
        <v>2404</v>
      </c>
      <c r="W892" s="39">
        <v>2</v>
      </c>
      <c r="X892" s="39">
        <v>3</v>
      </c>
      <c r="Y892" s="39">
        <v>2</v>
      </c>
    </row>
    <row r="893" spans="1:25" x14ac:dyDescent="0.2">
      <c r="A893" s="39" t="s">
        <v>3467</v>
      </c>
      <c r="B893" s="52" t="s">
        <v>2089</v>
      </c>
      <c r="C893" s="52" t="s">
        <v>651</v>
      </c>
      <c r="D893" s="52">
        <v>2</v>
      </c>
      <c r="E893" s="39" t="s">
        <v>763</v>
      </c>
      <c r="F893" s="39" t="s">
        <v>2090</v>
      </c>
      <c r="G893" s="90" t="s">
        <v>766</v>
      </c>
      <c r="H893" s="90" t="s">
        <v>774</v>
      </c>
      <c r="I893" s="90" t="s">
        <v>766</v>
      </c>
      <c r="J893" s="39" t="s">
        <v>2091</v>
      </c>
      <c r="K893" s="90">
        <v>2</v>
      </c>
      <c r="L893" s="90">
        <v>1</v>
      </c>
      <c r="M893" s="90">
        <v>7</v>
      </c>
      <c r="N893" s="90">
        <v>3</v>
      </c>
      <c r="O893" s="52" t="s">
        <v>3069</v>
      </c>
      <c r="P893" s="52" t="s">
        <v>3069</v>
      </c>
      <c r="Q893" s="39">
        <v>2</v>
      </c>
      <c r="R893" s="39">
        <v>1</v>
      </c>
      <c r="S893" s="39">
        <v>7</v>
      </c>
      <c r="T893" s="39">
        <v>3</v>
      </c>
      <c r="U893" s="39" t="s">
        <v>2404</v>
      </c>
      <c r="V893" s="39" t="s">
        <v>2404</v>
      </c>
      <c r="W893" s="39">
        <v>2</v>
      </c>
      <c r="X893" s="39">
        <v>3</v>
      </c>
      <c r="Y893" s="39">
        <v>2</v>
      </c>
    </row>
    <row r="894" spans="1:25" x14ac:dyDescent="0.2">
      <c r="A894" s="39" t="s">
        <v>3468</v>
      </c>
      <c r="B894" s="52" t="s">
        <v>2092</v>
      </c>
      <c r="C894" s="52" t="s">
        <v>651</v>
      </c>
      <c r="D894" s="52">
        <v>2</v>
      </c>
      <c r="E894" s="39" t="s">
        <v>763</v>
      </c>
      <c r="F894" s="39" t="s">
        <v>2093</v>
      </c>
      <c r="G894" s="90" t="s">
        <v>766</v>
      </c>
      <c r="H894" s="90" t="s">
        <v>774</v>
      </c>
      <c r="I894" s="90" t="s">
        <v>766</v>
      </c>
      <c r="J894" s="39" t="s">
        <v>2091</v>
      </c>
      <c r="K894" s="90">
        <v>2</v>
      </c>
      <c r="L894" s="90">
        <v>1</v>
      </c>
      <c r="M894" s="90">
        <v>7</v>
      </c>
      <c r="N894" s="90">
        <v>3</v>
      </c>
      <c r="O894" s="52" t="s">
        <v>3069</v>
      </c>
      <c r="P894" s="52" t="s">
        <v>3069</v>
      </c>
      <c r="Q894" s="39">
        <v>2</v>
      </c>
      <c r="R894" s="39">
        <v>1</v>
      </c>
      <c r="S894" s="39">
        <v>7</v>
      </c>
      <c r="T894" s="39">
        <v>3</v>
      </c>
      <c r="U894" s="39" t="s">
        <v>2404</v>
      </c>
      <c r="V894" s="39" t="s">
        <v>2404</v>
      </c>
      <c r="W894" s="39">
        <v>2</v>
      </c>
      <c r="X894" s="39">
        <v>3</v>
      </c>
      <c r="Y894" s="39">
        <v>2</v>
      </c>
    </row>
    <row r="895" spans="1:25" x14ac:dyDescent="0.2">
      <c r="A895" s="39" t="s">
        <v>3469</v>
      </c>
      <c r="B895" s="52" t="s">
        <v>2094</v>
      </c>
      <c r="C895" s="52" t="s">
        <v>651</v>
      </c>
      <c r="D895" s="52">
        <v>2</v>
      </c>
      <c r="E895" s="39" t="s">
        <v>763</v>
      </c>
      <c r="F895" s="39" t="s">
        <v>2095</v>
      </c>
      <c r="G895" s="90" t="s">
        <v>766</v>
      </c>
      <c r="H895" s="90" t="s">
        <v>774</v>
      </c>
      <c r="I895" s="90" t="s">
        <v>766</v>
      </c>
      <c r="J895" s="39" t="s">
        <v>900</v>
      </c>
      <c r="K895" s="90">
        <v>2</v>
      </c>
      <c r="L895" s="90">
        <v>1</v>
      </c>
      <c r="M895" s="90">
        <v>7</v>
      </c>
      <c r="N895" s="90">
        <v>3</v>
      </c>
      <c r="O895" s="52" t="s">
        <v>3069</v>
      </c>
      <c r="P895" s="52" t="s">
        <v>3069</v>
      </c>
      <c r="Q895" s="39">
        <v>2</v>
      </c>
      <c r="R895" s="39">
        <v>1</v>
      </c>
      <c r="S895" s="39">
        <v>7</v>
      </c>
      <c r="T895" s="39">
        <v>3</v>
      </c>
      <c r="U895" s="39" t="s">
        <v>2404</v>
      </c>
      <c r="V895" s="39" t="s">
        <v>2404</v>
      </c>
      <c r="W895" s="39">
        <v>2</v>
      </c>
      <c r="X895" s="39">
        <v>3</v>
      </c>
      <c r="Y895" s="39">
        <v>2</v>
      </c>
    </row>
    <row r="896" spans="1:25" x14ac:dyDescent="0.2">
      <c r="A896" s="39" t="s">
        <v>3470</v>
      </c>
      <c r="B896" s="52" t="s">
        <v>2096</v>
      </c>
      <c r="C896" s="52" t="s">
        <v>651</v>
      </c>
      <c r="D896" s="52">
        <v>2</v>
      </c>
      <c r="E896" s="39" t="s">
        <v>763</v>
      </c>
      <c r="F896" s="39" t="s">
        <v>2097</v>
      </c>
      <c r="G896" s="90" t="s">
        <v>766</v>
      </c>
      <c r="H896" s="90" t="s">
        <v>774</v>
      </c>
      <c r="I896" s="90" t="s">
        <v>766</v>
      </c>
      <c r="J896" s="39" t="s">
        <v>900</v>
      </c>
      <c r="K896" s="90">
        <v>2</v>
      </c>
      <c r="L896" s="90">
        <v>1</v>
      </c>
      <c r="M896" s="90" t="s">
        <v>785</v>
      </c>
      <c r="N896" s="90">
        <v>3</v>
      </c>
      <c r="O896" s="52" t="s">
        <v>3069</v>
      </c>
      <c r="P896" s="52" t="s">
        <v>3069</v>
      </c>
      <c r="Q896" s="39">
        <v>2</v>
      </c>
      <c r="R896" s="39">
        <v>1</v>
      </c>
      <c r="S896" s="39" t="s">
        <v>785</v>
      </c>
      <c r="T896" s="39">
        <v>3</v>
      </c>
      <c r="U896" s="39" t="s">
        <v>2404</v>
      </c>
      <c r="V896" s="39" t="s">
        <v>2404</v>
      </c>
      <c r="W896" s="39">
        <v>2</v>
      </c>
      <c r="X896" s="39">
        <v>3</v>
      </c>
      <c r="Y896" s="39">
        <v>2</v>
      </c>
    </row>
    <row r="897" spans="1:25" x14ac:dyDescent="0.2">
      <c r="A897" s="39" t="s">
        <v>3471</v>
      </c>
      <c r="B897" s="52" t="s">
        <v>2098</v>
      </c>
      <c r="C897" s="52" t="s">
        <v>651</v>
      </c>
      <c r="D897" s="52">
        <v>2</v>
      </c>
      <c r="E897" s="39" t="s">
        <v>763</v>
      </c>
      <c r="F897" s="39" t="s">
        <v>2099</v>
      </c>
      <c r="G897" s="90" t="s">
        <v>766</v>
      </c>
      <c r="H897" s="90" t="s">
        <v>774</v>
      </c>
      <c r="I897" s="90" t="s">
        <v>766</v>
      </c>
      <c r="J897" s="39" t="s">
        <v>1076</v>
      </c>
      <c r="K897" s="90">
        <v>2</v>
      </c>
      <c r="L897" s="90">
        <v>1</v>
      </c>
      <c r="M897" s="90">
        <v>7</v>
      </c>
      <c r="N897" s="90">
        <v>3</v>
      </c>
      <c r="O897" s="52" t="s">
        <v>3069</v>
      </c>
      <c r="P897" s="52" t="s">
        <v>3069</v>
      </c>
      <c r="Q897" s="39">
        <v>2</v>
      </c>
      <c r="R897" s="39">
        <v>1</v>
      </c>
      <c r="S897" s="39">
        <v>7</v>
      </c>
      <c r="T897" s="39">
        <v>3</v>
      </c>
      <c r="U897" s="39" t="s">
        <v>2404</v>
      </c>
      <c r="V897" s="39" t="s">
        <v>2404</v>
      </c>
      <c r="W897" s="39">
        <v>2</v>
      </c>
      <c r="X897" s="39">
        <v>3</v>
      </c>
      <c r="Y897" s="39">
        <v>2</v>
      </c>
    </row>
    <row r="898" spans="1:25" x14ac:dyDescent="0.2">
      <c r="A898" s="39" t="s">
        <v>3472</v>
      </c>
      <c r="B898" s="52" t="s">
        <v>2100</v>
      </c>
      <c r="C898" s="52" t="s">
        <v>651</v>
      </c>
      <c r="D898" s="52">
        <v>2</v>
      </c>
      <c r="E898" s="39" t="s">
        <v>763</v>
      </c>
      <c r="F898" s="39" t="s">
        <v>2101</v>
      </c>
      <c r="G898" s="90" t="s">
        <v>766</v>
      </c>
      <c r="H898" s="90" t="s">
        <v>774</v>
      </c>
      <c r="I898" s="90" t="s">
        <v>774</v>
      </c>
      <c r="J898" s="39" t="s">
        <v>2102</v>
      </c>
      <c r="K898" s="90">
        <v>2</v>
      </c>
      <c r="L898" s="90">
        <v>1</v>
      </c>
      <c r="M898" s="90">
        <v>7</v>
      </c>
      <c r="N898" s="90">
        <v>3</v>
      </c>
      <c r="O898" s="52" t="s">
        <v>3069</v>
      </c>
      <c r="P898" s="52" t="s">
        <v>3069</v>
      </c>
      <c r="Q898" s="39">
        <v>2</v>
      </c>
      <c r="R898" s="39">
        <v>1</v>
      </c>
      <c r="S898" s="39">
        <v>7</v>
      </c>
      <c r="T898" s="39">
        <v>3</v>
      </c>
      <c r="U898" s="39" t="s">
        <v>3473</v>
      </c>
      <c r="V898" s="39" t="s">
        <v>3473</v>
      </c>
      <c r="W898" s="39">
        <v>2</v>
      </c>
      <c r="X898" s="39">
        <v>3</v>
      </c>
      <c r="Y898" s="39">
        <v>3</v>
      </c>
    </row>
    <row r="899" spans="1:25" x14ac:dyDescent="0.2">
      <c r="A899" s="39" t="s">
        <v>3474</v>
      </c>
      <c r="B899" s="52" t="s">
        <v>2103</v>
      </c>
      <c r="C899" s="52" t="s">
        <v>651</v>
      </c>
      <c r="D899" s="52">
        <v>2</v>
      </c>
      <c r="E899" s="39" t="s">
        <v>763</v>
      </c>
      <c r="F899" s="39" t="s">
        <v>2104</v>
      </c>
      <c r="G899" s="90" t="s">
        <v>766</v>
      </c>
      <c r="H899" s="90" t="s">
        <v>774</v>
      </c>
      <c r="I899" s="90" t="s">
        <v>774</v>
      </c>
      <c r="J899" s="39" t="s">
        <v>1599</v>
      </c>
      <c r="K899" s="90">
        <v>2</v>
      </c>
      <c r="L899" s="90">
        <v>1</v>
      </c>
      <c r="M899" s="90">
        <v>7</v>
      </c>
      <c r="N899" s="90">
        <v>3</v>
      </c>
      <c r="O899" s="52" t="s">
        <v>3069</v>
      </c>
      <c r="P899" s="52" t="s">
        <v>3069</v>
      </c>
      <c r="Q899" s="39">
        <v>2</v>
      </c>
      <c r="R899" s="39">
        <v>1</v>
      </c>
      <c r="S899" s="39">
        <v>7</v>
      </c>
      <c r="T899" s="39">
        <v>3</v>
      </c>
      <c r="U899" s="39" t="s">
        <v>3473</v>
      </c>
      <c r="V899" s="39" t="s">
        <v>3473</v>
      </c>
      <c r="W899" s="39">
        <v>2</v>
      </c>
      <c r="X899" s="39">
        <v>3</v>
      </c>
      <c r="Y899" s="39">
        <v>3</v>
      </c>
    </row>
    <row r="900" spans="1:25" x14ac:dyDescent="0.2">
      <c r="A900" s="39" t="s">
        <v>3475</v>
      </c>
      <c r="B900" s="52" t="s">
        <v>2105</v>
      </c>
      <c r="C900" s="52" t="s">
        <v>651</v>
      </c>
      <c r="D900" s="52">
        <v>2</v>
      </c>
      <c r="E900" s="39" t="s">
        <v>763</v>
      </c>
      <c r="F900" s="39" t="s">
        <v>781</v>
      </c>
      <c r="G900" s="90" t="s">
        <v>766</v>
      </c>
      <c r="H900" s="90" t="s">
        <v>774</v>
      </c>
      <c r="I900" s="90" t="s">
        <v>774</v>
      </c>
      <c r="J900" s="39" t="s">
        <v>782</v>
      </c>
      <c r="K900" s="90">
        <v>2</v>
      </c>
      <c r="L900" s="90">
        <v>1</v>
      </c>
      <c r="M900" s="90">
        <v>7</v>
      </c>
      <c r="N900" s="90" t="s">
        <v>774</v>
      </c>
      <c r="O900" s="52" t="s">
        <v>3069</v>
      </c>
      <c r="P900" s="52" t="s">
        <v>3069</v>
      </c>
      <c r="Q900" s="39">
        <v>2</v>
      </c>
      <c r="R900" s="39">
        <v>1</v>
      </c>
      <c r="S900" s="39">
        <v>7</v>
      </c>
      <c r="T900" s="39" t="s">
        <v>774</v>
      </c>
      <c r="U900" s="39" t="s">
        <v>3473</v>
      </c>
      <c r="V900" s="39" t="s">
        <v>3473</v>
      </c>
      <c r="W900" s="39">
        <v>2</v>
      </c>
      <c r="X900" s="39">
        <v>3</v>
      </c>
      <c r="Y900" s="39">
        <v>3</v>
      </c>
    </row>
    <row r="901" spans="1:25" x14ac:dyDescent="0.2">
      <c r="A901" s="39" t="s">
        <v>3476</v>
      </c>
      <c r="B901" s="52" t="s">
        <v>2106</v>
      </c>
      <c r="C901" s="52" t="s">
        <v>651</v>
      </c>
      <c r="D901" s="52">
        <v>2</v>
      </c>
      <c r="E901" s="39" t="s">
        <v>763</v>
      </c>
      <c r="F901" s="39" t="s">
        <v>2107</v>
      </c>
      <c r="G901" s="90" t="s">
        <v>766</v>
      </c>
      <c r="H901" s="90" t="s">
        <v>792</v>
      </c>
      <c r="I901" s="90" t="s">
        <v>793</v>
      </c>
      <c r="J901" s="39" t="s">
        <v>1678</v>
      </c>
      <c r="K901" s="90">
        <v>2</v>
      </c>
      <c r="L901" s="90">
        <v>1</v>
      </c>
      <c r="M901" s="90">
        <v>7</v>
      </c>
      <c r="N901" s="90">
        <v>3</v>
      </c>
      <c r="O901" s="52" t="s">
        <v>3069</v>
      </c>
      <c r="P901" s="52" t="s">
        <v>3069</v>
      </c>
      <c r="Q901" s="39">
        <v>2</v>
      </c>
      <c r="R901" s="39">
        <v>1</v>
      </c>
      <c r="S901" s="39">
        <v>7</v>
      </c>
      <c r="T901" s="39">
        <v>3</v>
      </c>
      <c r="U901" s="39" t="s">
        <v>2406</v>
      </c>
      <c r="V901" s="39" t="s">
        <v>2406</v>
      </c>
      <c r="W901" s="39">
        <v>2</v>
      </c>
      <c r="X901" s="39">
        <v>6</v>
      </c>
      <c r="Y901" s="39">
        <v>8</v>
      </c>
    </row>
    <row r="902" spans="1:25" x14ac:dyDescent="0.2">
      <c r="A902" s="39" t="s">
        <v>3477</v>
      </c>
      <c r="B902" s="52" t="s">
        <v>2108</v>
      </c>
      <c r="C902" s="52" t="s">
        <v>651</v>
      </c>
      <c r="D902" s="52">
        <v>2</v>
      </c>
      <c r="E902" s="39" t="s">
        <v>763</v>
      </c>
      <c r="F902" s="39" t="s">
        <v>791</v>
      </c>
      <c r="G902" s="90" t="s">
        <v>766</v>
      </c>
      <c r="H902" s="90" t="s">
        <v>792</v>
      </c>
      <c r="I902" s="90" t="s">
        <v>793</v>
      </c>
      <c r="J902" s="39" t="s">
        <v>794</v>
      </c>
      <c r="K902" s="90">
        <v>2</v>
      </c>
      <c r="L902" s="90">
        <v>1</v>
      </c>
      <c r="M902" s="90">
        <v>7</v>
      </c>
      <c r="N902" s="90" t="s">
        <v>2527</v>
      </c>
      <c r="O902" s="52" t="s">
        <v>2394</v>
      </c>
      <c r="P902" s="52" t="s">
        <v>2394</v>
      </c>
      <c r="Q902" s="39">
        <v>2</v>
      </c>
      <c r="R902" s="39">
        <v>1</v>
      </c>
      <c r="S902" s="39">
        <v>7</v>
      </c>
      <c r="T902" s="39" t="s">
        <v>2527</v>
      </c>
      <c r="U902" s="39" t="s">
        <v>2406</v>
      </c>
      <c r="V902" s="39" t="s">
        <v>2406</v>
      </c>
      <c r="W902" s="39" t="s">
        <v>766</v>
      </c>
      <c r="X902" s="39" t="s">
        <v>792</v>
      </c>
      <c r="Y902" s="39" t="s">
        <v>793</v>
      </c>
    </row>
    <row r="903" spans="1:25" x14ac:dyDescent="0.2">
      <c r="A903" s="39" t="s">
        <v>3478</v>
      </c>
      <c r="B903" s="52" t="s">
        <v>2109</v>
      </c>
      <c r="C903" s="52" t="s">
        <v>651</v>
      </c>
      <c r="D903" s="52">
        <v>2</v>
      </c>
      <c r="E903" s="39" t="s">
        <v>763</v>
      </c>
      <c r="F903" s="39" t="s">
        <v>788</v>
      </c>
      <c r="G903" s="90" t="s">
        <v>774</v>
      </c>
      <c r="H903" s="90" t="s">
        <v>778</v>
      </c>
      <c r="I903" s="90" t="s">
        <v>774</v>
      </c>
      <c r="J903" s="39" t="s">
        <v>789</v>
      </c>
      <c r="K903" s="90">
        <v>2</v>
      </c>
      <c r="L903" s="90">
        <v>1</v>
      </c>
      <c r="M903" s="90">
        <v>7</v>
      </c>
      <c r="N903" s="90">
        <v>16</v>
      </c>
      <c r="O903" s="52" t="s">
        <v>2704</v>
      </c>
      <c r="P903" s="52" t="s">
        <v>2704</v>
      </c>
      <c r="Q903" s="39">
        <v>2</v>
      </c>
      <c r="R903" s="39">
        <v>1</v>
      </c>
      <c r="S903" s="39">
        <v>7</v>
      </c>
      <c r="T903" s="39">
        <v>16</v>
      </c>
      <c r="U903" s="39" t="s">
        <v>2979</v>
      </c>
      <c r="V903" s="39" t="s">
        <v>2979</v>
      </c>
      <c r="W903" s="39" t="s">
        <v>774</v>
      </c>
      <c r="X903" s="39" t="s">
        <v>778</v>
      </c>
      <c r="Y903" s="39" t="s">
        <v>774</v>
      </c>
    </row>
    <row r="904" spans="1:25" x14ac:dyDescent="0.2">
      <c r="A904" s="39" t="s">
        <v>3479</v>
      </c>
      <c r="B904" s="52" t="s">
        <v>2110</v>
      </c>
      <c r="C904" s="52" t="s">
        <v>652</v>
      </c>
      <c r="D904" s="52">
        <v>2</v>
      </c>
      <c r="E904" s="39" t="s">
        <v>763</v>
      </c>
      <c r="F904" s="39" t="s">
        <v>764</v>
      </c>
      <c r="G904" s="90" t="s">
        <v>765</v>
      </c>
      <c r="H904" s="90" t="s">
        <v>766</v>
      </c>
      <c r="I904" s="90" t="s">
        <v>767</v>
      </c>
      <c r="J904" s="39" t="s">
        <v>768</v>
      </c>
      <c r="K904" s="90">
        <v>2</v>
      </c>
      <c r="L904" s="90">
        <v>1</v>
      </c>
      <c r="M904" s="90">
        <v>7</v>
      </c>
      <c r="N904" s="90">
        <v>5</v>
      </c>
      <c r="O904" s="52" t="s">
        <v>2391</v>
      </c>
      <c r="P904" s="52" t="s">
        <v>2391</v>
      </c>
      <c r="Q904" s="39">
        <v>2</v>
      </c>
      <c r="R904" s="39">
        <v>1</v>
      </c>
      <c r="S904" s="39">
        <v>7</v>
      </c>
      <c r="T904" s="39">
        <v>5</v>
      </c>
      <c r="U904" s="39" t="s">
        <v>2392</v>
      </c>
      <c r="V904" s="39" t="s">
        <v>2392</v>
      </c>
      <c r="W904" s="39">
        <v>1</v>
      </c>
      <c r="X904" s="39">
        <v>2</v>
      </c>
      <c r="Y904" s="39">
        <v>4</v>
      </c>
    </row>
    <row r="905" spans="1:25" x14ac:dyDescent="0.2">
      <c r="A905" s="39" t="s">
        <v>3480</v>
      </c>
      <c r="B905" s="52" t="s">
        <v>2111</v>
      </c>
      <c r="C905" s="52" t="s">
        <v>652</v>
      </c>
      <c r="D905" s="52">
        <v>2</v>
      </c>
      <c r="E905" s="39" t="s">
        <v>763</v>
      </c>
      <c r="F905" s="39" t="s">
        <v>770</v>
      </c>
      <c r="G905" s="90" t="s">
        <v>765</v>
      </c>
      <c r="H905" s="90" t="s">
        <v>766</v>
      </c>
      <c r="I905" s="90" t="s">
        <v>767</v>
      </c>
      <c r="J905" s="39" t="s">
        <v>771</v>
      </c>
      <c r="K905" s="90">
        <v>2</v>
      </c>
      <c r="L905" s="90">
        <v>1</v>
      </c>
      <c r="M905" s="90">
        <v>7</v>
      </c>
      <c r="N905" s="90">
        <v>10</v>
      </c>
      <c r="O905" s="52" t="s">
        <v>2394</v>
      </c>
      <c r="P905" s="52" t="s">
        <v>2394</v>
      </c>
      <c r="Q905" s="39">
        <v>2</v>
      </c>
      <c r="R905" s="39">
        <v>1</v>
      </c>
      <c r="S905" s="39">
        <v>7</v>
      </c>
      <c r="T905" s="39">
        <v>10</v>
      </c>
      <c r="U905" s="39" t="s">
        <v>2392</v>
      </c>
      <c r="V905" s="39" t="s">
        <v>2392</v>
      </c>
      <c r="W905" s="39">
        <v>1</v>
      </c>
      <c r="X905" s="39">
        <v>2</v>
      </c>
      <c r="Y905" s="39">
        <v>4</v>
      </c>
    </row>
    <row r="906" spans="1:25" x14ac:dyDescent="0.2">
      <c r="A906" s="39" t="s">
        <v>3481</v>
      </c>
      <c r="B906" s="52" t="s">
        <v>2112</v>
      </c>
      <c r="C906" s="52" t="s">
        <v>652</v>
      </c>
      <c r="D906" s="52">
        <v>2</v>
      </c>
      <c r="E906" s="39" t="s">
        <v>763</v>
      </c>
      <c r="F906" s="39" t="s">
        <v>784</v>
      </c>
      <c r="G906" s="90" t="s">
        <v>765</v>
      </c>
      <c r="H906" s="90" t="s">
        <v>785</v>
      </c>
      <c r="I906" s="90" t="s">
        <v>766</v>
      </c>
      <c r="J906" s="39" t="s">
        <v>786</v>
      </c>
      <c r="K906" s="90">
        <v>2</v>
      </c>
      <c r="L906" s="90">
        <v>2</v>
      </c>
      <c r="M906" s="90">
        <v>1</v>
      </c>
      <c r="N906" s="90">
        <v>16</v>
      </c>
      <c r="O906" s="52" t="s">
        <v>2396</v>
      </c>
      <c r="P906" s="52" t="s">
        <v>2396</v>
      </c>
      <c r="Q906" s="39">
        <v>2</v>
      </c>
      <c r="R906" s="39">
        <v>2</v>
      </c>
      <c r="S906" s="39">
        <v>1</v>
      </c>
      <c r="T906" s="39">
        <v>16</v>
      </c>
      <c r="U906" s="39" t="s">
        <v>2402</v>
      </c>
      <c r="V906" s="39" t="s">
        <v>2402</v>
      </c>
      <c r="W906" s="39">
        <v>1</v>
      </c>
      <c r="X906" s="39">
        <v>7</v>
      </c>
      <c r="Y906" s="39">
        <v>2</v>
      </c>
    </row>
    <row r="907" spans="1:25" x14ac:dyDescent="0.2">
      <c r="A907" s="39" t="s">
        <v>3482</v>
      </c>
      <c r="B907" s="52" t="s">
        <v>2113</v>
      </c>
      <c r="C907" s="52" t="s">
        <v>652</v>
      </c>
      <c r="D907" s="52">
        <v>2</v>
      </c>
      <c r="E907" s="39" t="s">
        <v>763</v>
      </c>
      <c r="F907" s="39" t="s">
        <v>2114</v>
      </c>
      <c r="G907" s="90" t="s">
        <v>766</v>
      </c>
      <c r="H907" s="90" t="s">
        <v>774</v>
      </c>
      <c r="I907" s="90" t="s">
        <v>767</v>
      </c>
      <c r="J907" s="39" t="s">
        <v>2115</v>
      </c>
      <c r="K907" s="90">
        <v>2</v>
      </c>
      <c r="L907" s="90">
        <v>1</v>
      </c>
      <c r="M907" s="90">
        <v>7</v>
      </c>
      <c r="N907" s="90">
        <v>3</v>
      </c>
      <c r="O907" s="52" t="s">
        <v>3069</v>
      </c>
      <c r="P907" s="52" t="s">
        <v>3069</v>
      </c>
      <c r="Q907" s="39">
        <v>2</v>
      </c>
      <c r="R907" s="39">
        <v>1</v>
      </c>
      <c r="S907" s="39">
        <v>7</v>
      </c>
      <c r="T907" s="39">
        <v>3</v>
      </c>
      <c r="U907" s="39" t="s">
        <v>3483</v>
      </c>
      <c r="V907" s="39" t="s">
        <v>3483</v>
      </c>
      <c r="W907" s="39">
        <v>2</v>
      </c>
      <c r="X907" s="39">
        <v>3</v>
      </c>
      <c r="Y907" s="39">
        <v>4</v>
      </c>
    </row>
    <row r="908" spans="1:25" x14ac:dyDescent="0.2">
      <c r="A908" s="39" t="s">
        <v>3484</v>
      </c>
      <c r="B908" s="52" t="s">
        <v>2116</v>
      </c>
      <c r="C908" s="52" t="s">
        <v>652</v>
      </c>
      <c r="D908" s="52">
        <v>2</v>
      </c>
      <c r="E908" s="39" t="s">
        <v>763</v>
      </c>
      <c r="F908" s="39" t="s">
        <v>2117</v>
      </c>
      <c r="G908" s="90" t="s">
        <v>766</v>
      </c>
      <c r="H908" s="90" t="s">
        <v>774</v>
      </c>
      <c r="I908" s="90" t="s">
        <v>767</v>
      </c>
      <c r="J908" s="39" t="s">
        <v>2115</v>
      </c>
      <c r="K908" s="90">
        <v>2</v>
      </c>
      <c r="L908" s="90">
        <v>1</v>
      </c>
      <c r="M908" s="90">
        <v>7</v>
      </c>
      <c r="N908" s="90">
        <v>3</v>
      </c>
      <c r="O908" s="52" t="s">
        <v>3069</v>
      </c>
      <c r="P908" s="52" t="s">
        <v>3069</v>
      </c>
      <c r="Q908" s="39">
        <v>2</v>
      </c>
      <c r="R908" s="39">
        <v>1</v>
      </c>
      <c r="S908" s="39">
        <v>7</v>
      </c>
      <c r="T908" s="39">
        <v>3</v>
      </c>
      <c r="U908" s="39" t="s">
        <v>3483</v>
      </c>
      <c r="V908" s="39" t="s">
        <v>3483</v>
      </c>
      <c r="W908" s="39">
        <v>2</v>
      </c>
      <c r="X908" s="39">
        <v>3</v>
      </c>
      <c r="Y908" s="39">
        <v>4</v>
      </c>
    </row>
    <row r="909" spans="1:25" x14ac:dyDescent="0.2">
      <c r="A909" s="39" t="s">
        <v>3485</v>
      </c>
      <c r="B909" s="52" t="s">
        <v>2118</v>
      </c>
      <c r="C909" s="52" t="s">
        <v>652</v>
      </c>
      <c r="D909" s="52">
        <v>2</v>
      </c>
      <c r="E909" s="39" t="s">
        <v>763</v>
      </c>
      <c r="F909" s="39" t="s">
        <v>2119</v>
      </c>
      <c r="G909" s="90" t="s">
        <v>766</v>
      </c>
      <c r="H909" s="90" t="s">
        <v>774</v>
      </c>
      <c r="I909" s="90" t="s">
        <v>767</v>
      </c>
      <c r="J909" s="39" t="s">
        <v>2115</v>
      </c>
      <c r="K909" s="90">
        <v>2</v>
      </c>
      <c r="L909" s="90">
        <v>1</v>
      </c>
      <c r="M909" s="90">
        <v>7</v>
      </c>
      <c r="N909" s="90">
        <v>3</v>
      </c>
      <c r="O909" s="52" t="s">
        <v>3069</v>
      </c>
      <c r="P909" s="52" t="s">
        <v>3069</v>
      </c>
      <c r="Q909" s="39">
        <v>2</v>
      </c>
      <c r="R909" s="39">
        <v>1</v>
      </c>
      <c r="S909" s="39">
        <v>7</v>
      </c>
      <c r="T909" s="39">
        <v>3</v>
      </c>
      <c r="U909" s="39" t="s">
        <v>3483</v>
      </c>
      <c r="V909" s="39" t="s">
        <v>3483</v>
      </c>
      <c r="W909" s="39">
        <v>2</v>
      </c>
      <c r="X909" s="39">
        <v>3</v>
      </c>
      <c r="Y909" s="39">
        <v>4</v>
      </c>
    </row>
    <row r="910" spans="1:25" x14ac:dyDescent="0.2">
      <c r="A910" s="39" t="s">
        <v>3486</v>
      </c>
      <c r="B910" s="52" t="s">
        <v>2120</v>
      </c>
      <c r="C910" s="52" t="s">
        <v>652</v>
      </c>
      <c r="D910" s="52">
        <v>2</v>
      </c>
      <c r="E910" s="39" t="s">
        <v>763</v>
      </c>
      <c r="F910" s="39" t="s">
        <v>781</v>
      </c>
      <c r="G910" s="90" t="s">
        <v>766</v>
      </c>
      <c r="H910" s="90" t="s">
        <v>774</v>
      </c>
      <c r="I910" s="90" t="s">
        <v>767</v>
      </c>
      <c r="J910" s="39" t="s">
        <v>782</v>
      </c>
      <c r="K910" s="90">
        <v>2</v>
      </c>
      <c r="L910" s="90">
        <v>1</v>
      </c>
      <c r="M910" s="90">
        <v>7</v>
      </c>
      <c r="N910" s="90" t="s">
        <v>774</v>
      </c>
      <c r="O910" s="52" t="s">
        <v>3069</v>
      </c>
      <c r="P910" s="52" t="s">
        <v>3069</v>
      </c>
      <c r="Q910" s="39">
        <v>2</v>
      </c>
      <c r="R910" s="39">
        <v>1</v>
      </c>
      <c r="S910" s="39">
        <v>7</v>
      </c>
      <c r="T910" s="39" t="s">
        <v>774</v>
      </c>
      <c r="U910" s="39" t="s">
        <v>3483</v>
      </c>
      <c r="V910" s="39" t="s">
        <v>3483</v>
      </c>
      <c r="W910" s="39">
        <v>2</v>
      </c>
      <c r="X910" s="39">
        <v>3</v>
      </c>
      <c r="Y910" s="39">
        <v>4</v>
      </c>
    </row>
    <row r="911" spans="1:25" x14ac:dyDescent="0.2">
      <c r="A911" s="39" t="s">
        <v>3487</v>
      </c>
      <c r="B911" s="52" t="s">
        <v>2121</v>
      </c>
      <c r="C911" s="52" t="s">
        <v>652</v>
      </c>
      <c r="D911" s="52">
        <v>2</v>
      </c>
      <c r="E911" s="39" t="s">
        <v>763</v>
      </c>
      <c r="F911" s="39" t="s">
        <v>791</v>
      </c>
      <c r="G911" s="90" t="s">
        <v>766</v>
      </c>
      <c r="H911" s="90" t="s">
        <v>792</v>
      </c>
      <c r="I911" s="90" t="s">
        <v>793</v>
      </c>
      <c r="J911" s="39" t="s">
        <v>794</v>
      </c>
      <c r="K911" s="90">
        <v>2</v>
      </c>
      <c r="L911" s="90">
        <v>1</v>
      </c>
      <c r="M911" s="90">
        <v>7</v>
      </c>
      <c r="N911" s="90" t="s">
        <v>2527</v>
      </c>
      <c r="O911" s="52" t="s">
        <v>2394</v>
      </c>
      <c r="P911" s="52" t="s">
        <v>2394</v>
      </c>
      <c r="Q911" s="39">
        <v>2</v>
      </c>
      <c r="R911" s="39">
        <v>1</v>
      </c>
      <c r="S911" s="39">
        <v>7</v>
      </c>
      <c r="T911" s="39" t="s">
        <v>2527</v>
      </c>
      <c r="U911" s="39" t="s">
        <v>2406</v>
      </c>
      <c r="V911" s="39" t="s">
        <v>2406</v>
      </c>
      <c r="W911" s="39" t="s">
        <v>766</v>
      </c>
      <c r="X911" s="39" t="s">
        <v>792</v>
      </c>
      <c r="Y911" s="39" t="s">
        <v>793</v>
      </c>
    </row>
    <row r="912" spans="1:25" x14ac:dyDescent="0.2">
      <c r="A912" s="39" t="s">
        <v>3488</v>
      </c>
      <c r="B912" s="52" t="s">
        <v>2122</v>
      </c>
      <c r="C912" s="52" t="s">
        <v>652</v>
      </c>
      <c r="D912" s="52">
        <v>2</v>
      </c>
      <c r="E912" s="39" t="s">
        <v>763</v>
      </c>
      <c r="F912" s="39" t="s">
        <v>788</v>
      </c>
      <c r="G912" s="90" t="s">
        <v>774</v>
      </c>
      <c r="H912" s="90" t="s">
        <v>778</v>
      </c>
      <c r="I912" s="90" t="s">
        <v>774</v>
      </c>
      <c r="J912" s="39" t="s">
        <v>789</v>
      </c>
      <c r="K912" s="90">
        <v>2</v>
      </c>
      <c r="L912" s="90">
        <v>1</v>
      </c>
      <c r="M912" s="90">
        <v>7</v>
      </c>
      <c r="N912" s="90">
        <v>16</v>
      </c>
      <c r="O912" s="52" t="s">
        <v>2704</v>
      </c>
      <c r="P912" s="52" t="s">
        <v>2704</v>
      </c>
      <c r="Q912" s="39">
        <v>2</v>
      </c>
      <c r="R912" s="39">
        <v>1</v>
      </c>
      <c r="S912" s="39">
        <v>7</v>
      </c>
      <c r="T912" s="39">
        <v>16</v>
      </c>
      <c r="U912" s="39" t="s">
        <v>2979</v>
      </c>
      <c r="V912" s="39" t="s">
        <v>2979</v>
      </c>
      <c r="W912" s="39" t="s">
        <v>774</v>
      </c>
      <c r="X912" s="39" t="s">
        <v>778</v>
      </c>
      <c r="Y912" s="39" t="s">
        <v>774</v>
      </c>
    </row>
    <row r="913" spans="1:25" x14ac:dyDescent="0.2">
      <c r="A913" s="39" t="s">
        <v>3489</v>
      </c>
      <c r="B913" s="52" t="s">
        <v>2123</v>
      </c>
      <c r="C913" s="52" t="s">
        <v>653</v>
      </c>
      <c r="D913" s="52">
        <v>2</v>
      </c>
      <c r="E913" s="39" t="s">
        <v>763</v>
      </c>
      <c r="F913" s="39" t="s">
        <v>764</v>
      </c>
      <c r="G913" s="90" t="s">
        <v>765</v>
      </c>
      <c r="H913" s="90" t="s">
        <v>766</v>
      </c>
      <c r="I913" s="90" t="s">
        <v>767</v>
      </c>
      <c r="J913" s="39" t="s">
        <v>768</v>
      </c>
      <c r="K913" s="90">
        <v>2</v>
      </c>
      <c r="L913" s="90">
        <v>1</v>
      </c>
      <c r="M913" s="90">
        <v>7</v>
      </c>
      <c r="N913" s="90">
        <v>5</v>
      </c>
      <c r="O913" s="52" t="s">
        <v>2391</v>
      </c>
      <c r="P913" s="52" t="s">
        <v>2391</v>
      </c>
      <c r="Q913" s="39">
        <v>2</v>
      </c>
      <c r="R913" s="39">
        <v>1</v>
      </c>
      <c r="S913" s="39">
        <v>7</v>
      </c>
      <c r="T913" s="39">
        <v>5</v>
      </c>
      <c r="U913" s="39" t="s">
        <v>2392</v>
      </c>
      <c r="V913" s="39" t="s">
        <v>2392</v>
      </c>
      <c r="W913" s="39">
        <v>1</v>
      </c>
      <c r="X913" s="39">
        <v>2</v>
      </c>
      <c r="Y913" s="39">
        <v>4</v>
      </c>
    </row>
    <row r="914" spans="1:25" x14ac:dyDescent="0.2">
      <c r="A914" s="39" t="s">
        <v>3490</v>
      </c>
      <c r="B914" s="52" t="s">
        <v>2124</v>
      </c>
      <c r="C914" s="52" t="s">
        <v>653</v>
      </c>
      <c r="D914" s="52">
        <v>2</v>
      </c>
      <c r="E914" s="39" t="s">
        <v>763</v>
      </c>
      <c r="F914" s="39" t="s">
        <v>770</v>
      </c>
      <c r="G914" s="90" t="s">
        <v>765</v>
      </c>
      <c r="H914" s="90" t="s">
        <v>766</v>
      </c>
      <c r="I914" s="90" t="s">
        <v>767</v>
      </c>
      <c r="J914" s="39" t="s">
        <v>771</v>
      </c>
      <c r="K914" s="90">
        <v>2</v>
      </c>
      <c r="L914" s="90">
        <v>1</v>
      </c>
      <c r="M914" s="90">
        <v>7</v>
      </c>
      <c r="N914" s="90">
        <v>10</v>
      </c>
      <c r="O914" s="52" t="s">
        <v>2394</v>
      </c>
      <c r="P914" s="52" t="s">
        <v>2394</v>
      </c>
      <c r="Q914" s="39">
        <v>2</v>
      </c>
      <c r="R914" s="39">
        <v>1</v>
      </c>
      <c r="S914" s="39">
        <v>7</v>
      </c>
      <c r="T914" s="39">
        <v>10</v>
      </c>
      <c r="U914" s="39" t="s">
        <v>2392</v>
      </c>
      <c r="V914" s="39" t="s">
        <v>2392</v>
      </c>
      <c r="W914" s="39" t="s">
        <v>765</v>
      </c>
      <c r="X914" s="39">
        <v>2</v>
      </c>
      <c r="Y914" s="39">
        <v>4</v>
      </c>
    </row>
    <row r="915" spans="1:25" x14ac:dyDescent="0.2">
      <c r="A915" s="39" t="s">
        <v>3491</v>
      </c>
      <c r="B915" s="52" t="s">
        <v>2125</v>
      </c>
      <c r="C915" s="52" t="s">
        <v>653</v>
      </c>
      <c r="D915" s="52">
        <v>2</v>
      </c>
      <c r="E915" s="39" t="s">
        <v>763</v>
      </c>
      <c r="F915" s="39" t="s">
        <v>784</v>
      </c>
      <c r="G915" s="90" t="s">
        <v>765</v>
      </c>
      <c r="H915" s="90" t="s">
        <v>785</v>
      </c>
      <c r="I915" s="90" t="s">
        <v>766</v>
      </c>
      <c r="J915" s="39" t="s">
        <v>786</v>
      </c>
      <c r="K915" s="90">
        <v>2</v>
      </c>
      <c r="L915" s="90">
        <v>2</v>
      </c>
      <c r="M915" s="90">
        <v>1</v>
      </c>
      <c r="N915" s="90">
        <v>16</v>
      </c>
      <c r="O915" s="52" t="s">
        <v>2396</v>
      </c>
      <c r="P915" s="52" t="s">
        <v>2396</v>
      </c>
      <c r="Q915" s="39">
        <v>2</v>
      </c>
      <c r="R915" s="39">
        <v>2</v>
      </c>
      <c r="S915" s="39">
        <v>1</v>
      </c>
      <c r="T915" s="39">
        <v>16</v>
      </c>
      <c r="U915" s="39" t="s">
        <v>2402</v>
      </c>
      <c r="V915" s="39" t="s">
        <v>2402</v>
      </c>
      <c r="W915" s="39">
        <v>1</v>
      </c>
      <c r="X915" s="39">
        <v>7</v>
      </c>
      <c r="Y915" s="39">
        <v>2</v>
      </c>
    </row>
    <row r="916" spans="1:25" x14ac:dyDescent="0.2">
      <c r="A916" s="39" t="s">
        <v>3492</v>
      </c>
      <c r="B916" s="52" t="s">
        <v>2126</v>
      </c>
      <c r="C916" s="52" t="s">
        <v>653</v>
      </c>
      <c r="D916" s="52">
        <v>2</v>
      </c>
      <c r="E916" s="39" t="s">
        <v>763</v>
      </c>
      <c r="F916" s="39" t="s">
        <v>2127</v>
      </c>
      <c r="G916" s="90" t="s">
        <v>766</v>
      </c>
      <c r="H916" s="90" t="s">
        <v>774</v>
      </c>
      <c r="I916" s="90" t="s">
        <v>767</v>
      </c>
      <c r="J916" s="39" t="s">
        <v>1763</v>
      </c>
      <c r="K916" s="90">
        <v>2</v>
      </c>
      <c r="L916" s="90">
        <v>1</v>
      </c>
      <c r="M916" s="90">
        <v>7</v>
      </c>
      <c r="N916" s="90">
        <v>3</v>
      </c>
      <c r="O916" s="52" t="s">
        <v>3069</v>
      </c>
      <c r="P916" s="52" t="s">
        <v>3069</v>
      </c>
      <c r="Q916" s="39">
        <v>2</v>
      </c>
      <c r="R916" s="39">
        <v>1</v>
      </c>
      <c r="S916" s="39">
        <v>7</v>
      </c>
      <c r="T916" s="39">
        <v>3</v>
      </c>
      <c r="U916" s="39" t="s">
        <v>3483</v>
      </c>
      <c r="V916" s="39" t="s">
        <v>3483</v>
      </c>
      <c r="W916" s="39">
        <v>2</v>
      </c>
      <c r="X916" s="39">
        <v>3</v>
      </c>
      <c r="Y916" s="39">
        <v>4</v>
      </c>
    </row>
    <row r="917" spans="1:25" x14ac:dyDescent="0.2">
      <c r="A917" s="39" t="s">
        <v>3493</v>
      </c>
      <c r="B917" s="52" t="s">
        <v>2128</v>
      </c>
      <c r="C917" s="52" t="s">
        <v>653</v>
      </c>
      <c r="D917" s="52">
        <v>2</v>
      </c>
      <c r="E917" s="39" t="s">
        <v>763</v>
      </c>
      <c r="F917" s="39" t="s">
        <v>2129</v>
      </c>
      <c r="G917" s="90" t="s">
        <v>766</v>
      </c>
      <c r="H917" s="90" t="s">
        <v>774</v>
      </c>
      <c r="I917" s="90" t="s">
        <v>767</v>
      </c>
      <c r="J917" s="39" t="s">
        <v>1763</v>
      </c>
      <c r="K917" s="90">
        <v>2</v>
      </c>
      <c r="L917" s="90" t="s">
        <v>765</v>
      </c>
      <c r="M917" s="90" t="s">
        <v>785</v>
      </c>
      <c r="N917" s="90">
        <v>3</v>
      </c>
      <c r="O917" s="52" t="s">
        <v>3069</v>
      </c>
      <c r="P917" s="52" t="s">
        <v>3069</v>
      </c>
      <c r="Q917" s="39">
        <v>2</v>
      </c>
      <c r="R917" s="39" t="s">
        <v>765</v>
      </c>
      <c r="S917" s="39" t="s">
        <v>785</v>
      </c>
      <c r="T917" s="39">
        <v>3</v>
      </c>
      <c r="U917" s="39" t="s">
        <v>3483</v>
      </c>
      <c r="V917" s="39" t="s">
        <v>3483</v>
      </c>
      <c r="W917" s="39">
        <v>2</v>
      </c>
      <c r="X917" s="39">
        <v>3</v>
      </c>
      <c r="Y917" s="39">
        <v>4</v>
      </c>
    </row>
    <row r="918" spans="1:25" x14ac:dyDescent="0.2">
      <c r="A918" s="39" t="s">
        <v>3494</v>
      </c>
      <c r="B918" s="52" t="s">
        <v>2130</v>
      </c>
      <c r="C918" s="52" t="s">
        <v>653</v>
      </c>
      <c r="D918" s="52">
        <v>2</v>
      </c>
      <c r="E918" s="39" t="s">
        <v>763</v>
      </c>
      <c r="F918" s="39" t="s">
        <v>2131</v>
      </c>
      <c r="G918" s="90" t="s">
        <v>766</v>
      </c>
      <c r="H918" s="90" t="s">
        <v>774</v>
      </c>
      <c r="I918" s="90" t="s">
        <v>767</v>
      </c>
      <c r="J918" s="39" t="s">
        <v>860</v>
      </c>
      <c r="K918" s="90">
        <v>2</v>
      </c>
      <c r="L918" s="90" t="s">
        <v>765</v>
      </c>
      <c r="M918" s="90" t="s">
        <v>785</v>
      </c>
      <c r="N918" s="90">
        <v>3</v>
      </c>
      <c r="O918" s="52" t="s">
        <v>3069</v>
      </c>
      <c r="P918" s="52" t="s">
        <v>3069</v>
      </c>
      <c r="Q918" s="39">
        <v>2</v>
      </c>
      <c r="R918" s="39" t="s">
        <v>765</v>
      </c>
      <c r="S918" s="39" t="s">
        <v>785</v>
      </c>
      <c r="T918" s="39">
        <v>3</v>
      </c>
      <c r="U918" s="39" t="s">
        <v>3483</v>
      </c>
      <c r="V918" s="39" t="s">
        <v>3483</v>
      </c>
      <c r="W918" s="39">
        <v>2</v>
      </c>
      <c r="X918" s="39">
        <v>3</v>
      </c>
      <c r="Y918" s="39">
        <v>4</v>
      </c>
    </row>
    <row r="919" spans="1:25" x14ac:dyDescent="0.2">
      <c r="A919" s="39" t="s">
        <v>3495</v>
      </c>
      <c r="B919" s="52" t="s">
        <v>2132</v>
      </c>
      <c r="C919" s="52" t="s">
        <v>653</v>
      </c>
      <c r="D919" s="52">
        <v>2</v>
      </c>
      <c r="E919" s="39" t="s">
        <v>763</v>
      </c>
      <c r="F919" s="39" t="s">
        <v>781</v>
      </c>
      <c r="G919" s="90" t="s">
        <v>766</v>
      </c>
      <c r="H919" s="90" t="s">
        <v>774</v>
      </c>
      <c r="I919" s="90" t="s">
        <v>767</v>
      </c>
      <c r="J919" s="39" t="s">
        <v>782</v>
      </c>
      <c r="K919" s="90">
        <v>2</v>
      </c>
      <c r="L919" s="90">
        <v>1</v>
      </c>
      <c r="M919" s="90">
        <v>7</v>
      </c>
      <c r="N919" s="90" t="s">
        <v>774</v>
      </c>
      <c r="O919" s="52" t="s">
        <v>3069</v>
      </c>
      <c r="P919" s="52" t="s">
        <v>3069</v>
      </c>
      <c r="Q919" s="39">
        <v>2</v>
      </c>
      <c r="R919" s="39">
        <v>1</v>
      </c>
      <c r="S919" s="39">
        <v>7</v>
      </c>
      <c r="T919" s="39" t="s">
        <v>774</v>
      </c>
      <c r="U919" s="39" t="s">
        <v>3483</v>
      </c>
      <c r="V919" s="39" t="s">
        <v>3483</v>
      </c>
      <c r="W919" s="39">
        <v>2</v>
      </c>
      <c r="X919" s="39">
        <v>3</v>
      </c>
      <c r="Y919" s="39">
        <v>4</v>
      </c>
    </row>
    <row r="920" spans="1:25" x14ac:dyDescent="0.2">
      <c r="A920" s="39" t="s">
        <v>3496</v>
      </c>
      <c r="B920" s="52" t="s">
        <v>2133</v>
      </c>
      <c r="C920" s="52" t="s">
        <v>653</v>
      </c>
      <c r="D920" s="52">
        <v>2</v>
      </c>
      <c r="E920" s="39" t="s">
        <v>763</v>
      </c>
      <c r="F920" s="39" t="s">
        <v>791</v>
      </c>
      <c r="G920" s="90" t="s">
        <v>766</v>
      </c>
      <c r="H920" s="90" t="s">
        <v>792</v>
      </c>
      <c r="I920" s="90" t="s">
        <v>793</v>
      </c>
      <c r="J920" s="39" t="s">
        <v>794</v>
      </c>
      <c r="K920" s="90">
        <v>2</v>
      </c>
      <c r="L920" s="90" t="s">
        <v>765</v>
      </c>
      <c r="M920" s="90" t="s">
        <v>785</v>
      </c>
      <c r="N920" s="90" t="s">
        <v>2527</v>
      </c>
      <c r="O920" s="52" t="s">
        <v>2394</v>
      </c>
      <c r="P920" s="52" t="s">
        <v>2394</v>
      </c>
      <c r="Q920" s="39">
        <v>2</v>
      </c>
      <c r="R920" s="39" t="s">
        <v>765</v>
      </c>
      <c r="S920" s="39" t="s">
        <v>785</v>
      </c>
      <c r="T920" s="39" t="s">
        <v>2527</v>
      </c>
      <c r="U920" s="39" t="s">
        <v>2406</v>
      </c>
      <c r="V920" s="39" t="s">
        <v>2406</v>
      </c>
      <c r="W920" s="39" t="s">
        <v>766</v>
      </c>
      <c r="X920" s="39" t="s">
        <v>792</v>
      </c>
      <c r="Y920" s="39" t="s">
        <v>793</v>
      </c>
    </row>
    <row r="921" spans="1:25" x14ac:dyDescent="0.2">
      <c r="A921" s="39" t="s">
        <v>3497</v>
      </c>
      <c r="B921" s="52" t="s">
        <v>2134</v>
      </c>
      <c r="C921" s="52" t="s">
        <v>653</v>
      </c>
      <c r="D921" s="52">
        <v>2</v>
      </c>
      <c r="E921" s="39" t="s">
        <v>763</v>
      </c>
      <c r="F921" s="39" t="s">
        <v>788</v>
      </c>
      <c r="G921" s="90" t="s">
        <v>774</v>
      </c>
      <c r="H921" s="90" t="s">
        <v>778</v>
      </c>
      <c r="I921" s="90" t="s">
        <v>774</v>
      </c>
      <c r="J921" s="39" t="s">
        <v>789</v>
      </c>
      <c r="K921" s="90">
        <v>2</v>
      </c>
      <c r="L921" s="90">
        <v>1</v>
      </c>
      <c r="M921" s="90">
        <v>7</v>
      </c>
      <c r="N921" s="90">
        <v>16</v>
      </c>
      <c r="O921" s="52" t="s">
        <v>2704</v>
      </c>
      <c r="P921" s="52" t="s">
        <v>2704</v>
      </c>
      <c r="Q921" s="39">
        <v>2</v>
      </c>
      <c r="R921" s="39">
        <v>1</v>
      </c>
      <c r="S921" s="39">
        <v>7</v>
      </c>
      <c r="T921" s="39">
        <v>16</v>
      </c>
      <c r="U921" s="39" t="s">
        <v>2979</v>
      </c>
      <c r="V921" s="39" t="s">
        <v>2979</v>
      </c>
      <c r="W921" s="39" t="s">
        <v>774</v>
      </c>
      <c r="X921" s="39" t="s">
        <v>778</v>
      </c>
      <c r="Y921" s="39" t="s">
        <v>774</v>
      </c>
    </row>
    <row r="922" spans="1:25" x14ac:dyDescent="0.2">
      <c r="A922" s="39" t="s">
        <v>3498</v>
      </c>
      <c r="B922" s="52" t="s">
        <v>2135</v>
      </c>
      <c r="C922" s="52" t="s">
        <v>654</v>
      </c>
      <c r="D922" s="52">
        <v>2</v>
      </c>
      <c r="E922" s="39" t="s">
        <v>763</v>
      </c>
      <c r="F922" s="39" t="s">
        <v>764</v>
      </c>
      <c r="G922" s="90" t="s">
        <v>765</v>
      </c>
      <c r="H922" s="90" t="s">
        <v>766</v>
      </c>
      <c r="I922" s="90" t="s">
        <v>767</v>
      </c>
      <c r="J922" s="39" t="s">
        <v>768</v>
      </c>
      <c r="K922" s="90">
        <v>2</v>
      </c>
      <c r="L922" s="90" t="s">
        <v>765</v>
      </c>
      <c r="M922" s="90" t="s">
        <v>785</v>
      </c>
      <c r="N922" s="90">
        <v>5</v>
      </c>
      <c r="O922" s="52" t="s">
        <v>2391</v>
      </c>
      <c r="P922" s="52" t="s">
        <v>2391</v>
      </c>
      <c r="Q922" s="39">
        <v>2</v>
      </c>
      <c r="R922" s="39" t="s">
        <v>765</v>
      </c>
      <c r="S922" s="39" t="s">
        <v>785</v>
      </c>
      <c r="T922" s="39">
        <v>5</v>
      </c>
      <c r="U922" s="39" t="s">
        <v>2392</v>
      </c>
      <c r="V922" s="39" t="s">
        <v>2392</v>
      </c>
      <c r="W922" s="39">
        <v>1</v>
      </c>
      <c r="X922" s="39">
        <v>2</v>
      </c>
      <c r="Y922" s="39">
        <v>4</v>
      </c>
    </row>
    <row r="923" spans="1:25" x14ac:dyDescent="0.2">
      <c r="A923" s="39" t="s">
        <v>3499</v>
      </c>
      <c r="B923" s="52" t="s">
        <v>2136</v>
      </c>
      <c r="C923" s="52" t="s">
        <v>654</v>
      </c>
      <c r="D923" s="52">
        <v>2</v>
      </c>
      <c r="E923" s="39" t="s">
        <v>763</v>
      </c>
      <c r="F923" s="39" t="s">
        <v>770</v>
      </c>
      <c r="G923" s="90" t="s">
        <v>765</v>
      </c>
      <c r="H923" s="90" t="s">
        <v>766</v>
      </c>
      <c r="I923" s="90" t="s">
        <v>767</v>
      </c>
      <c r="J923" s="39" t="s">
        <v>771</v>
      </c>
      <c r="K923" s="90">
        <v>2</v>
      </c>
      <c r="L923" s="90" t="s">
        <v>765</v>
      </c>
      <c r="M923" s="90" t="s">
        <v>785</v>
      </c>
      <c r="N923" s="90">
        <v>10</v>
      </c>
      <c r="O923" s="52" t="s">
        <v>2394</v>
      </c>
      <c r="P923" s="52" t="s">
        <v>2394</v>
      </c>
      <c r="Q923" s="39">
        <v>2</v>
      </c>
      <c r="R923" s="39" t="s">
        <v>765</v>
      </c>
      <c r="S923" s="39" t="s">
        <v>785</v>
      </c>
      <c r="T923" s="39">
        <v>10</v>
      </c>
      <c r="U923" s="39" t="s">
        <v>2392</v>
      </c>
      <c r="V923" s="39" t="s">
        <v>2392</v>
      </c>
      <c r="W923" s="39">
        <v>1</v>
      </c>
      <c r="X923" s="39">
        <v>2</v>
      </c>
      <c r="Y923" s="39">
        <v>4</v>
      </c>
    </row>
    <row r="924" spans="1:25" x14ac:dyDescent="0.2">
      <c r="A924" s="39" t="s">
        <v>3500</v>
      </c>
      <c r="B924" s="52" t="s">
        <v>2137</v>
      </c>
      <c r="C924" s="52" t="s">
        <v>654</v>
      </c>
      <c r="D924" s="52">
        <v>2</v>
      </c>
      <c r="E924" s="39" t="s">
        <v>763</v>
      </c>
      <c r="F924" s="39" t="s">
        <v>784</v>
      </c>
      <c r="G924" s="90" t="s">
        <v>765</v>
      </c>
      <c r="H924" s="90" t="s">
        <v>785</v>
      </c>
      <c r="I924" s="90" t="s">
        <v>766</v>
      </c>
      <c r="J924" s="39" t="s">
        <v>786</v>
      </c>
      <c r="K924" s="90">
        <v>2</v>
      </c>
      <c r="L924" s="90" t="s">
        <v>766</v>
      </c>
      <c r="M924" s="90" t="s">
        <v>765</v>
      </c>
      <c r="N924" s="90">
        <v>16</v>
      </c>
      <c r="O924" s="52" t="s">
        <v>2396</v>
      </c>
      <c r="P924" s="52" t="s">
        <v>2396</v>
      </c>
      <c r="Q924" s="39">
        <v>2</v>
      </c>
      <c r="R924" s="39" t="s">
        <v>766</v>
      </c>
      <c r="S924" s="39" t="s">
        <v>765</v>
      </c>
      <c r="T924" s="39">
        <v>16</v>
      </c>
      <c r="U924" s="39" t="s">
        <v>2402</v>
      </c>
      <c r="V924" s="39" t="s">
        <v>2402</v>
      </c>
      <c r="W924" s="39">
        <v>1</v>
      </c>
      <c r="X924" s="39">
        <v>7</v>
      </c>
      <c r="Y924" s="39">
        <v>2</v>
      </c>
    </row>
    <row r="925" spans="1:25" x14ac:dyDescent="0.2">
      <c r="A925" s="39" t="s">
        <v>3501</v>
      </c>
      <c r="B925" s="52" t="s">
        <v>2138</v>
      </c>
      <c r="C925" s="52" t="s">
        <v>654</v>
      </c>
      <c r="D925" s="52">
        <v>2</v>
      </c>
      <c r="E925" s="39" t="s">
        <v>763</v>
      </c>
      <c r="F925" s="39" t="s">
        <v>2139</v>
      </c>
      <c r="G925" s="90" t="s">
        <v>766</v>
      </c>
      <c r="H925" s="90" t="s">
        <v>774</v>
      </c>
      <c r="I925" s="90" t="s">
        <v>765</v>
      </c>
      <c r="J925" s="39" t="s">
        <v>937</v>
      </c>
      <c r="K925" s="90">
        <v>2</v>
      </c>
      <c r="L925" s="90">
        <v>3</v>
      </c>
      <c r="M925" s="90">
        <v>4</v>
      </c>
      <c r="N925" s="90">
        <v>3</v>
      </c>
      <c r="O925" s="52" t="s">
        <v>3502</v>
      </c>
      <c r="P925" s="52" t="s">
        <v>3502</v>
      </c>
      <c r="Q925" s="39">
        <v>2</v>
      </c>
      <c r="R925" s="39">
        <v>3</v>
      </c>
      <c r="S925" s="39">
        <v>4</v>
      </c>
      <c r="T925" s="39">
        <v>3</v>
      </c>
      <c r="U925" s="39" t="s">
        <v>2851</v>
      </c>
      <c r="V925" s="39" t="s">
        <v>2851</v>
      </c>
      <c r="W925" s="39">
        <v>2</v>
      </c>
      <c r="X925" s="39">
        <v>3</v>
      </c>
      <c r="Y925" s="39">
        <v>1</v>
      </c>
    </row>
    <row r="926" spans="1:25" x14ac:dyDescent="0.2">
      <c r="A926" s="39" t="s">
        <v>3503</v>
      </c>
      <c r="B926" s="52" t="s">
        <v>2140</v>
      </c>
      <c r="C926" s="52" t="s">
        <v>654</v>
      </c>
      <c r="D926" s="52">
        <v>2</v>
      </c>
      <c r="E926" s="39" t="s">
        <v>763</v>
      </c>
      <c r="F926" s="39" t="s">
        <v>2141</v>
      </c>
      <c r="G926" s="90" t="s">
        <v>766</v>
      </c>
      <c r="H926" s="90" t="s">
        <v>774</v>
      </c>
      <c r="I926" s="90" t="s">
        <v>766</v>
      </c>
      <c r="J926" s="39" t="s">
        <v>900</v>
      </c>
      <c r="K926" s="90">
        <v>2</v>
      </c>
      <c r="L926" s="90" t="s">
        <v>765</v>
      </c>
      <c r="M926" s="90" t="s">
        <v>785</v>
      </c>
      <c r="N926" s="90">
        <v>3</v>
      </c>
      <c r="O926" s="52" t="s">
        <v>3069</v>
      </c>
      <c r="P926" s="52" t="s">
        <v>3069</v>
      </c>
      <c r="Q926" s="39">
        <v>2</v>
      </c>
      <c r="R926" s="39" t="s">
        <v>765</v>
      </c>
      <c r="S926" s="39" t="s">
        <v>785</v>
      </c>
      <c r="T926" s="39">
        <v>3</v>
      </c>
      <c r="U926" s="39" t="s">
        <v>2404</v>
      </c>
      <c r="V926" s="39" t="s">
        <v>2404</v>
      </c>
      <c r="W926" s="39">
        <v>2</v>
      </c>
      <c r="X926" s="39">
        <v>3</v>
      </c>
      <c r="Y926" s="39">
        <v>2</v>
      </c>
    </row>
    <row r="927" spans="1:25" x14ac:dyDescent="0.2">
      <c r="A927" s="39" t="s">
        <v>3504</v>
      </c>
      <c r="B927" s="52" t="s">
        <v>2142</v>
      </c>
      <c r="C927" s="52" t="s">
        <v>654</v>
      </c>
      <c r="D927" s="52">
        <v>2</v>
      </c>
      <c r="E927" s="39" t="s">
        <v>763</v>
      </c>
      <c r="F927" s="39" t="s">
        <v>2099</v>
      </c>
      <c r="G927" s="90" t="s">
        <v>766</v>
      </c>
      <c r="H927" s="90" t="s">
        <v>774</v>
      </c>
      <c r="I927" s="90" t="s">
        <v>766</v>
      </c>
      <c r="J927" s="39" t="s">
        <v>1076</v>
      </c>
      <c r="K927" s="90">
        <v>2</v>
      </c>
      <c r="L927" s="90" t="s">
        <v>765</v>
      </c>
      <c r="M927" s="90" t="s">
        <v>785</v>
      </c>
      <c r="N927" s="90">
        <v>3</v>
      </c>
      <c r="O927" s="52" t="s">
        <v>3069</v>
      </c>
      <c r="P927" s="52" t="s">
        <v>3069</v>
      </c>
      <c r="Q927" s="39">
        <v>2</v>
      </c>
      <c r="R927" s="39" t="s">
        <v>765</v>
      </c>
      <c r="S927" s="39" t="s">
        <v>785</v>
      </c>
      <c r="T927" s="39">
        <v>3</v>
      </c>
      <c r="U927" s="39" t="s">
        <v>2404</v>
      </c>
      <c r="V927" s="39" t="s">
        <v>2404</v>
      </c>
      <c r="W927" s="39">
        <v>2</v>
      </c>
      <c r="X927" s="39">
        <v>3</v>
      </c>
      <c r="Y927" s="39">
        <v>2</v>
      </c>
    </row>
    <row r="928" spans="1:25" x14ac:dyDescent="0.2">
      <c r="A928" s="39" t="s">
        <v>3505</v>
      </c>
      <c r="B928" s="52" t="s">
        <v>2143</v>
      </c>
      <c r="C928" s="52" t="s">
        <v>654</v>
      </c>
      <c r="D928" s="52">
        <v>2</v>
      </c>
      <c r="E928" s="39" t="s">
        <v>763</v>
      </c>
      <c r="F928" s="39" t="s">
        <v>781</v>
      </c>
      <c r="G928" s="90" t="s">
        <v>766</v>
      </c>
      <c r="H928" s="90" t="s">
        <v>774</v>
      </c>
      <c r="I928" s="90" t="s">
        <v>766</v>
      </c>
      <c r="J928" s="39" t="s">
        <v>782</v>
      </c>
      <c r="K928" s="90">
        <v>2</v>
      </c>
      <c r="L928" s="90" t="s">
        <v>765</v>
      </c>
      <c r="M928" s="90" t="s">
        <v>785</v>
      </c>
      <c r="N928" s="90" t="s">
        <v>774</v>
      </c>
      <c r="O928" s="52" t="s">
        <v>3069</v>
      </c>
      <c r="P928" s="52" t="s">
        <v>3069</v>
      </c>
      <c r="Q928" s="39">
        <v>2</v>
      </c>
      <c r="R928" s="39" t="s">
        <v>765</v>
      </c>
      <c r="S928" s="39" t="s">
        <v>785</v>
      </c>
      <c r="T928" s="39" t="s">
        <v>774</v>
      </c>
      <c r="U928" s="39" t="s">
        <v>2404</v>
      </c>
      <c r="V928" s="39" t="s">
        <v>2404</v>
      </c>
      <c r="W928" s="39">
        <v>2</v>
      </c>
      <c r="X928" s="39">
        <v>3</v>
      </c>
      <c r="Y928" s="39">
        <v>2</v>
      </c>
    </row>
    <row r="929" spans="1:25" x14ac:dyDescent="0.2">
      <c r="A929" s="39" t="s">
        <v>3506</v>
      </c>
      <c r="B929" s="52" t="s">
        <v>2144</v>
      </c>
      <c r="C929" s="52" t="s">
        <v>654</v>
      </c>
      <c r="D929" s="52">
        <v>2</v>
      </c>
      <c r="E929" s="39" t="s">
        <v>763</v>
      </c>
      <c r="F929" s="39" t="s">
        <v>791</v>
      </c>
      <c r="G929" s="90" t="s">
        <v>766</v>
      </c>
      <c r="H929" s="90" t="s">
        <v>792</v>
      </c>
      <c r="I929" s="90" t="s">
        <v>793</v>
      </c>
      <c r="J929" s="39" t="s">
        <v>794</v>
      </c>
      <c r="K929" s="90">
        <v>2</v>
      </c>
      <c r="L929" s="90" t="s">
        <v>765</v>
      </c>
      <c r="M929" s="90" t="s">
        <v>785</v>
      </c>
      <c r="N929" s="90" t="s">
        <v>2527</v>
      </c>
      <c r="O929" s="52" t="s">
        <v>2394</v>
      </c>
      <c r="P929" s="52" t="s">
        <v>2394</v>
      </c>
      <c r="Q929" s="39">
        <v>2</v>
      </c>
      <c r="R929" s="39" t="s">
        <v>765</v>
      </c>
      <c r="S929" s="39" t="s">
        <v>785</v>
      </c>
      <c r="T929" s="39" t="s">
        <v>2527</v>
      </c>
      <c r="U929" s="39" t="s">
        <v>2406</v>
      </c>
      <c r="V929" s="39" t="s">
        <v>2406</v>
      </c>
      <c r="W929" s="39" t="s">
        <v>766</v>
      </c>
      <c r="X929" s="39" t="s">
        <v>792</v>
      </c>
      <c r="Y929" s="39" t="s">
        <v>793</v>
      </c>
    </row>
    <row r="930" spans="1:25" x14ac:dyDescent="0.2">
      <c r="A930" s="39" t="s">
        <v>3507</v>
      </c>
      <c r="B930" s="52" t="s">
        <v>2145</v>
      </c>
      <c r="C930" s="52" t="s">
        <v>654</v>
      </c>
      <c r="D930" s="52">
        <v>2</v>
      </c>
      <c r="E930" s="39" t="s">
        <v>763</v>
      </c>
      <c r="F930" s="39" t="s">
        <v>788</v>
      </c>
      <c r="G930" s="90" t="s">
        <v>774</v>
      </c>
      <c r="H930" s="90" t="s">
        <v>778</v>
      </c>
      <c r="I930" s="90" t="s">
        <v>774</v>
      </c>
      <c r="J930" s="39" t="s">
        <v>789</v>
      </c>
      <c r="K930" s="90">
        <v>2</v>
      </c>
      <c r="L930" s="90" t="s">
        <v>765</v>
      </c>
      <c r="M930" s="90" t="s">
        <v>774</v>
      </c>
      <c r="N930" s="90">
        <v>16</v>
      </c>
      <c r="O930" s="52" t="s">
        <v>2436</v>
      </c>
      <c r="P930" s="52" t="s">
        <v>2436</v>
      </c>
      <c r="Q930" s="39">
        <v>2</v>
      </c>
      <c r="R930" s="39" t="s">
        <v>765</v>
      </c>
      <c r="S930" s="39" t="s">
        <v>774</v>
      </c>
      <c r="T930" s="39">
        <v>16</v>
      </c>
      <c r="U930" s="39" t="s">
        <v>2979</v>
      </c>
      <c r="V930" s="39" t="s">
        <v>2979</v>
      </c>
      <c r="W930" s="39" t="s">
        <v>774</v>
      </c>
      <c r="X930" s="39" t="s">
        <v>778</v>
      </c>
      <c r="Y930" s="39" t="s">
        <v>774</v>
      </c>
    </row>
    <row r="931" spans="1:25" x14ac:dyDescent="0.2">
      <c r="A931" s="39" t="s">
        <v>3508</v>
      </c>
      <c r="B931" s="52" t="s">
        <v>2146</v>
      </c>
      <c r="C931" s="52" t="s">
        <v>655</v>
      </c>
      <c r="D931" s="52">
        <v>5</v>
      </c>
      <c r="E931" s="39" t="s">
        <v>866</v>
      </c>
      <c r="F931" s="39" t="s">
        <v>2056</v>
      </c>
      <c r="G931" s="90" t="s">
        <v>765</v>
      </c>
      <c r="H931" s="90" t="s">
        <v>766</v>
      </c>
      <c r="I931" s="90" t="s">
        <v>765</v>
      </c>
      <c r="J931" s="39" t="s">
        <v>2147</v>
      </c>
      <c r="K931" s="90">
        <v>5</v>
      </c>
      <c r="L931" s="90">
        <v>2</v>
      </c>
      <c r="M931" s="90">
        <v>2</v>
      </c>
      <c r="N931" s="90">
        <v>16</v>
      </c>
      <c r="O931" s="52" t="s">
        <v>3445</v>
      </c>
      <c r="P931" s="52" t="s">
        <v>3445</v>
      </c>
      <c r="Q931" s="39">
        <v>5</v>
      </c>
      <c r="R931" s="39">
        <v>2</v>
      </c>
      <c r="S931" s="39">
        <v>2</v>
      </c>
      <c r="T931" s="39">
        <v>16</v>
      </c>
      <c r="U931" s="39" t="s">
        <v>2475</v>
      </c>
      <c r="V931" s="39" t="s">
        <v>2475</v>
      </c>
      <c r="W931" s="39">
        <v>1</v>
      </c>
      <c r="X931" s="39">
        <v>2</v>
      </c>
      <c r="Y931" s="39">
        <v>1</v>
      </c>
    </row>
    <row r="932" spans="1:25" x14ac:dyDescent="0.2">
      <c r="A932" s="39" t="s">
        <v>3509</v>
      </c>
      <c r="B932" s="52" t="s">
        <v>2148</v>
      </c>
      <c r="C932" s="52" t="s">
        <v>656</v>
      </c>
      <c r="D932" s="52">
        <v>6</v>
      </c>
      <c r="E932" s="39" t="s">
        <v>805</v>
      </c>
      <c r="F932" s="39" t="s">
        <v>2056</v>
      </c>
      <c r="G932" s="90" t="s">
        <v>766</v>
      </c>
      <c r="H932" s="90" t="s">
        <v>814</v>
      </c>
      <c r="I932" s="90" t="s">
        <v>774</v>
      </c>
      <c r="J932" s="39" t="s">
        <v>2149</v>
      </c>
      <c r="K932" s="90">
        <v>6</v>
      </c>
      <c r="L932" s="90" t="s">
        <v>766</v>
      </c>
      <c r="M932" s="90" t="s">
        <v>766</v>
      </c>
      <c r="N932" s="90">
        <v>16</v>
      </c>
      <c r="O932" s="52" t="s">
        <v>3510</v>
      </c>
      <c r="P932" s="52" t="s">
        <v>3510</v>
      </c>
      <c r="Q932" s="39" t="s">
        <v>792</v>
      </c>
      <c r="R932" s="39" t="s">
        <v>766</v>
      </c>
      <c r="S932" s="39" t="s">
        <v>766</v>
      </c>
      <c r="T932" s="39">
        <v>16</v>
      </c>
      <c r="U932" s="39" t="s">
        <v>2471</v>
      </c>
      <c r="V932" s="39" t="s">
        <v>2471</v>
      </c>
      <c r="W932" s="39">
        <v>2</v>
      </c>
      <c r="X932" s="39">
        <v>5</v>
      </c>
      <c r="Y932" s="39">
        <v>3</v>
      </c>
    </row>
    <row r="933" spans="1:25" x14ac:dyDescent="0.2">
      <c r="A933" s="39" t="s">
        <v>3511</v>
      </c>
      <c r="B933" s="52" t="s">
        <v>2150</v>
      </c>
      <c r="C933" s="52" t="s">
        <v>657</v>
      </c>
      <c r="D933" s="52">
        <v>4</v>
      </c>
      <c r="E933" s="39" t="s">
        <v>905</v>
      </c>
      <c r="F933" s="39" t="s">
        <v>764</v>
      </c>
      <c r="G933" s="90" t="s">
        <v>765</v>
      </c>
      <c r="H933" s="90" t="s">
        <v>766</v>
      </c>
      <c r="I933" s="90" t="s">
        <v>767</v>
      </c>
      <c r="J933" s="39" t="s">
        <v>768</v>
      </c>
      <c r="K933" s="90">
        <v>4</v>
      </c>
      <c r="L933" s="90" t="s">
        <v>774</v>
      </c>
      <c r="M933" s="90" t="s">
        <v>2465</v>
      </c>
      <c r="N933" s="90">
        <v>5</v>
      </c>
      <c r="O933" s="52" t="s">
        <v>3512</v>
      </c>
      <c r="P933" s="52" t="s">
        <v>3512</v>
      </c>
      <c r="Q933" s="39">
        <v>4</v>
      </c>
      <c r="R933" s="39" t="s">
        <v>774</v>
      </c>
      <c r="S933" s="39" t="s">
        <v>2465</v>
      </c>
      <c r="T933" s="39">
        <v>5</v>
      </c>
      <c r="U933" s="39" t="s">
        <v>2392</v>
      </c>
      <c r="V933" s="39" t="s">
        <v>2392</v>
      </c>
      <c r="W933" s="39">
        <v>1</v>
      </c>
      <c r="X933" s="39">
        <v>2</v>
      </c>
      <c r="Y933" s="39">
        <v>4</v>
      </c>
    </row>
    <row r="934" spans="1:25" x14ac:dyDescent="0.2">
      <c r="A934" s="39" t="s">
        <v>3513</v>
      </c>
      <c r="B934" s="52" t="s">
        <v>2151</v>
      </c>
      <c r="C934" s="52" t="s">
        <v>657</v>
      </c>
      <c r="D934" s="52">
        <v>4</v>
      </c>
      <c r="E934" s="39" t="s">
        <v>905</v>
      </c>
      <c r="F934" s="39" t="s">
        <v>770</v>
      </c>
      <c r="G934" s="90" t="s">
        <v>765</v>
      </c>
      <c r="H934" s="90" t="s">
        <v>766</v>
      </c>
      <c r="I934" s="90" t="s">
        <v>767</v>
      </c>
      <c r="J934" s="39" t="s">
        <v>771</v>
      </c>
      <c r="K934" s="90">
        <v>4</v>
      </c>
      <c r="L934" s="90" t="s">
        <v>774</v>
      </c>
      <c r="M934" s="90">
        <v>0</v>
      </c>
      <c r="N934" s="90">
        <v>10</v>
      </c>
      <c r="O934" s="52" t="s">
        <v>3514</v>
      </c>
      <c r="P934" s="52" t="s">
        <v>3514</v>
      </c>
      <c r="Q934" s="39">
        <v>4</v>
      </c>
      <c r="R934" s="39" t="s">
        <v>774</v>
      </c>
      <c r="S934" s="39">
        <v>0</v>
      </c>
      <c r="T934" s="39">
        <v>10</v>
      </c>
      <c r="U934" s="39" t="s">
        <v>2392</v>
      </c>
      <c r="V934" s="39" t="s">
        <v>2392</v>
      </c>
      <c r="W934" s="39">
        <v>1</v>
      </c>
      <c r="X934" s="39">
        <v>2</v>
      </c>
      <c r="Y934" s="39">
        <v>4</v>
      </c>
    </row>
    <row r="935" spans="1:25" x14ac:dyDescent="0.2">
      <c r="A935" s="39" t="s">
        <v>3515</v>
      </c>
      <c r="B935" s="52" t="s">
        <v>2152</v>
      </c>
      <c r="C935" s="52" t="s">
        <v>657</v>
      </c>
      <c r="D935" s="52">
        <v>4</v>
      </c>
      <c r="E935" s="39" t="s">
        <v>905</v>
      </c>
      <c r="F935" s="39" t="s">
        <v>2153</v>
      </c>
      <c r="G935" s="90" t="s">
        <v>765</v>
      </c>
      <c r="H935" s="90" t="s">
        <v>774</v>
      </c>
      <c r="I935" s="90" t="s">
        <v>774</v>
      </c>
      <c r="J935" s="39" t="s">
        <v>1529</v>
      </c>
      <c r="K935" s="90">
        <v>4</v>
      </c>
      <c r="L935" s="90">
        <v>2</v>
      </c>
      <c r="M935" s="90">
        <v>0</v>
      </c>
      <c r="N935" s="90">
        <v>11</v>
      </c>
      <c r="O935" s="52" t="s">
        <v>3516</v>
      </c>
      <c r="P935" s="52" t="s">
        <v>3516</v>
      </c>
      <c r="Q935" s="39">
        <v>4</v>
      </c>
      <c r="R935" s="39">
        <v>2</v>
      </c>
      <c r="S935" s="39">
        <v>0</v>
      </c>
      <c r="T935" s="39">
        <v>11</v>
      </c>
      <c r="U935" s="39" t="s">
        <v>3013</v>
      </c>
      <c r="V935" s="39" t="s">
        <v>3013</v>
      </c>
      <c r="W935" s="39">
        <v>1</v>
      </c>
      <c r="X935" s="39">
        <v>3</v>
      </c>
      <c r="Y935" s="39">
        <v>3</v>
      </c>
    </row>
    <row r="936" spans="1:25" x14ac:dyDescent="0.2">
      <c r="A936" s="39" t="s">
        <v>3517</v>
      </c>
      <c r="B936" s="52" t="s">
        <v>2154</v>
      </c>
      <c r="C936" s="52" t="s">
        <v>657</v>
      </c>
      <c r="D936" s="52">
        <v>4</v>
      </c>
      <c r="E936" s="39" t="s">
        <v>905</v>
      </c>
      <c r="F936" s="39" t="s">
        <v>2155</v>
      </c>
      <c r="G936" s="90" t="s">
        <v>766</v>
      </c>
      <c r="H936" s="90" t="s">
        <v>767</v>
      </c>
      <c r="I936" s="90" t="s">
        <v>766</v>
      </c>
      <c r="J936" s="39" t="s">
        <v>961</v>
      </c>
      <c r="K936" s="90">
        <v>4</v>
      </c>
      <c r="L936" s="90">
        <v>5</v>
      </c>
      <c r="M936" s="90">
        <v>0</v>
      </c>
      <c r="N936" s="90">
        <v>4</v>
      </c>
      <c r="O936" s="52" t="s">
        <v>2557</v>
      </c>
      <c r="P936" s="52" t="s">
        <v>2557</v>
      </c>
      <c r="Q936" s="39">
        <v>4</v>
      </c>
      <c r="R936" s="39">
        <v>5</v>
      </c>
      <c r="S936" s="39">
        <v>0</v>
      </c>
      <c r="T936" s="39">
        <v>4</v>
      </c>
      <c r="U936" s="39" t="s">
        <v>2514</v>
      </c>
      <c r="V936" s="39" t="s">
        <v>2514</v>
      </c>
      <c r="W936" s="39">
        <v>2</v>
      </c>
      <c r="X936" s="39">
        <v>4</v>
      </c>
      <c r="Y936" s="39">
        <v>2</v>
      </c>
    </row>
    <row r="937" spans="1:25" x14ac:dyDescent="0.2">
      <c r="A937" s="39" t="s">
        <v>3518</v>
      </c>
      <c r="B937" s="52" t="s">
        <v>2156</v>
      </c>
      <c r="C937" s="52" t="s">
        <v>657</v>
      </c>
      <c r="D937" s="52">
        <v>4</v>
      </c>
      <c r="E937" s="39" t="s">
        <v>905</v>
      </c>
      <c r="F937" s="39" t="s">
        <v>2157</v>
      </c>
      <c r="G937" s="90" t="s">
        <v>766</v>
      </c>
      <c r="H937" s="90" t="s">
        <v>767</v>
      </c>
      <c r="I937" s="90" t="s">
        <v>766</v>
      </c>
      <c r="J937" s="39" t="s">
        <v>961</v>
      </c>
      <c r="K937" s="90">
        <v>4</v>
      </c>
      <c r="L937" s="90">
        <v>5</v>
      </c>
      <c r="M937" s="90">
        <v>0</v>
      </c>
      <c r="N937" s="90">
        <v>4</v>
      </c>
      <c r="O937" s="52" t="s">
        <v>2557</v>
      </c>
      <c r="P937" s="52" t="s">
        <v>2557</v>
      </c>
      <c r="Q937" s="39">
        <v>4</v>
      </c>
      <c r="R937" s="39">
        <v>5</v>
      </c>
      <c r="S937" s="39">
        <v>0</v>
      </c>
      <c r="T937" s="39">
        <v>4</v>
      </c>
      <c r="U937" s="39" t="s">
        <v>2514</v>
      </c>
      <c r="V937" s="39" t="s">
        <v>2514</v>
      </c>
      <c r="W937" s="39">
        <v>2</v>
      </c>
      <c r="X937" s="39">
        <v>4</v>
      </c>
      <c r="Y937" s="39">
        <v>2</v>
      </c>
    </row>
    <row r="938" spans="1:25" x14ac:dyDescent="0.2">
      <c r="A938" s="39" t="s">
        <v>3519</v>
      </c>
      <c r="B938" s="52" t="s">
        <v>2158</v>
      </c>
      <c r="C938" s="52" t="s">
        <v>657</v>
      </c>
      <c r="D938" s="52">
        <v>4</v>
      </c>
      <c r="E938" s="39" t="s">
        <v>905</v>
      </c>
      <c r="F938" s="39" t="s">
        <v>781</v>
      </c>
      <c r="G938" s="90" t="s">
        <v>766</v>
      </c>
      <c r="H938" s="90" t="s">
        <v>767</v>
      </c>
      <c r="I938" s="90" t="s">
        <v>766</v>
      </c>
      <c r="J938" s="39" t="s">
        <v>782</v>
      </c>
      <c r="K938" s="90">
        <v>4</v>
      </c>
      <c r="L938" s="90">
        <v>5</v>
      </c>
      <c r="M938" s="90">
        <v>0</v>
      </c>
      <c r="N938" s="90" t="s">
        <v>767</v>
      </c>
      <c r="O938" s="52" t="s">
        <v>2557</v>
      </c>
      <c r="P938" s="52" t="s">
        <v>2557</v>
      </c>
      <c r="Q938" s="39">
        <v>4</v>
      </c>
      <c r="R938" s="39">
        <v>5</v>
      </c>
      <c r="S938" s="39">
        <v>0</v>
      </c>
      <c r="T938" s="39" t="s">
        <v>767</v>
      </c>
      <c r="U938" s="39" t="s">
        <v>2514</v>
      </c>
      <c r="V938" s="39" t="s">
        <v>2514</v>
      </c>
      <c r="W938" s="39">
        <v>2</v>
      </c>
      <c r="X938" s="39">
        <v>4</v>
      </c>
      <c r="Y938" s="39">
        <v>2</v>
      </c>
    </row>
    <row r="939" spans="1:25" x14ac:dyDescent="0.2">
      <c r="A939" s="39" t="s">
        <v>3520</v>
      </c>
      <c r="B939" s="52" t="s">
        <v>2159</v>
      </c>
      <c r="C939" s="52" t="s">
        <v>657</v>
      </c>
      <c r="D939" s="52">
        <v>4</v>
      </c>
      <c r="E939" s="39" t="s">
        <v>905</v>
      </c>
      <c r="F939" s="39" t="s">
        <v>2160</v>
      </c>
      <c r="G939" s="90" t="s">
        <v>766</v>
      </c>
      <c r="H939" s="90" t="s">
        <v>767</v>
      </c>
      <c r="I939" s="90" t="s">
        <v>766</v>
      </c>
      <c r="J939" s="39" t="s">
        <v>2161</v>
      </c>
      <c r="K939" s="90">
        <v>4</v>
      </c>
      <c r="L939" s="90">
        <v>5</v>
      </c>
      <c r="M939" s="90">
        <v>0</v>
      </c>
      <c r="N939" s="90">
        <v>4</v>
      </c>
      <c r="O939" s="52" t="s">
        <v>2557</v>
      </c>
      <c r="P939" s="52" t="s">
        <v>2557</v>
      </c>
      <c r="Q939" s="39">
        <v>4</v>
      </c>
      <c r="R939" s="39">
        <v>5</v>
      </c>
      <c r="S939" s="39">
        <v>0</v>
      </c>
      <c r="T939" s="39">
        <v>4</v>
      </c>
      <c r="U939" s="39" t="s">
        <v>2514</v>
      </c>
      <c r="V939" s="39" t="s">
        <v>2514</v>
      </c>
      <c r="W939" s="39">
        <v>2</v>
      </c>
      <c r="X939" s="39">
        <v>4</v>
      </c>
      <c r="Y939" s="39">
        <v>2</v>
      </c>
    </row>
    <row r="940" spans="1:25" x14ac:dyDescent="0.2">
      <c r="A940" s="39" t="s">
        <v>3521</v>
      </c>
      <c r="B940" s="52" t="s">
        <v>2162</v>
      </c>
      <c r="C940" s="52" t="s">
        <v>657</v>
      </c>
      <c r="D940" s="52">
        <v>4</v>
      </c>
      <c r="E940" s="39" t="s">
        <v>905</v>
      </c>
      <c r="F940" s="39" t="s">
        <v>2163</v>
      </c>
      <c r="G940" s="90" t="s">
        <v>766</v>
      </c>
      <c r="H940" s="90" t="s">
        <v>767</v>
      </c>
      <c r="I940" s="90" t="s">
        <v>766</v>
      </c>
      <c r="J940" s="39" t="s">
        <v>2164</v>
      </c>
      <c r="K940" s="90">
        <v>4</v>
      </c>
      <c r="L940" s="90">
        <v>7</v>
      </c>
      <c r="M940" s="90">
        <v>0</v>
      </c>
      <c r="N940" s="90">
        <v>4</v>
      </c>
      <c r="O940" s="52" t="s">
        <v>3522</v>
      </c>
      <c r="P940" s="52" t="s">
        <v>3522</v>
      </c>
      <c r="Q940" s="39">
        <v>4</v>
      </c>
      <c r="R940" s="39">
        <v>7</v>
      </c>
      <c r="S940" s="39">
        <v>0</v>
      </c>
      <c r="T940" s="39">
        <v>4</v>
      </c>
      <c r="U940" s="39" t="s">
        <v>2514</v>
      </c>
      <c r="V940" s="39" t="s">
        <v>2514</v>
      </c>
      <c r="W940" s="39">
        <v>2</v>
      </c>
      <c r="X940" s="39">
        <v>4</v>
      </c>
      <c r="Y940" s="39">
        <v>2</v>
      </c>
    </row>
    <row r="941" spans="1:25" x14ac:dyDescent="0.2">
      <c r="A941" s="39" t="s">
        <v>3523</v>
      </c>
      <c r="B941" s="52" t="s">
        <v>2165</v>
      </c>
      <c r="C941" s="52" t="s">
        <v>657</v>
      </c>
      <c r="D941" s="52">
        <v>4</v>
      </c>
      <c r="E941" s="39" t="s">
        <v>905</v>
      </c>
      <c r="F941" s="39" t="s">
        <v>2166</v>
      </c>
      <c r="G941" s="90" t="s">
        <v>766</v>
      </c>
      <c r="H941" s="90" t="s">
        <v>767</v>
      </c>
      <c r="I941" s="90" t="s">
        <v>766</v>
      </c>
      <c r="J941" s="39" t="s">
        <v>2167</v>
      </c>
      <c r="K941" s="90">
        <v>4</v>
      </c>
      <c r="L941" s="90">
        <v>5</v>
      </c>
      <c r="M941" s="90">
        <v>0</v>
      </c>
      <c r="N941" s="90">
        <v>4</v>
      </c>
      <c r="O941" s="52" t="s">
        <v>2557</v>
      </c>
      <c r="P941" s="52" t="s">
        <v>2557</v>
      </c>
      <c r="Q941" s="39">
        <v>4</v>
      </c>
      <c r="R941" s="39">
        <v>5</v>
      </c>
      <c r="S941" s="39">
        <v>0</v>
      </c>
      <c r="T941" s="39">
        <v>4</v>
      </c>
      <c r="U941" s="39" t="s">
        <v>2514</v>
      </c>
      <c r="V941" s="39" t="s">
        <v>2514</v>
      </c>
      <c r="W941" s="39">
        <v>2</v>
      </c>
      <c r="X941" s="39">
        <v>4</v>
      </c>
      <c r="Y941" s="39">
        <v>2</v>
      </c>
    </row>
    <row r="942" spans="1:25" x14ac:dyDescent="0.2">
      <c r="A942" s="39" t="s">
        <v>3524</v>
      </c>
      <c r="B942" s="52" t="s">
        <v>2168</v>
      </c>
      <c r="C942" s="52" t="s">
        <v>657</v>
      </c>
      <c r="D942" s="52">
        <v>4</v>
      </c>
      <c r="E942" s="39" t="s">
        <v>905</v>
      </c>
      <c r="F942" s="39" t="s">
        <v>2169</v>
      </c>
      <c r="G942" s="90" t="s">
        <v>766</v>
      </c>
      <c r="H942" s="90" t="s">
        <v>767</v>
      </c>
      <c r="I942" s="90" t="s">
        <v>766</v>
      </c>
      <c r="J942" s="39" t="s">
        <v>2170</v>
      </c>
      <c r="K942" s="90">
        <v>4</v>
      </c>
      <c r="L942" s="90">
        <v>1</v>
      </c>
      <c r="M942" s="90">
        <v>0</v>
      </c>
      <c r="N942" s="90">
        <v>4</v>
      </c>
      <c r="O942" s="52" t="s">
        <v>3525</v>
      </c>
      <c r="P942" s="52" t="s">
        <v>3525</v>
      </c>
      <c r="Q942" s="39">
        <v>4</v>
      </c>
      <c r="R942" s="39">
        <v>1</v>
      </c>
      <c r="S942" s="39">
        <v>0</v>
      </c>
      <c r="T942" s="39">
        <v>4</v>
      </c>
      <c r="U942" s="39" t="s">
        <v>2514</v>
      </c>
      <c r="V942" s="39" t="s">
        <v>2514</v>
      </c>
      <c r="W942" s="39">
        <v>2</v>
      </c>
      <c r="X942" s="39">
        <v>4</v>
      </c>
      <c r="Y942" s="39">
        <v>2</v>
      </c>
    </row>
    <row r="943" spans="1:25" x14ac:dyDescent="0.2">
      <c r="A943" s="39" t="s">
        <v>3526</v>
      </c>
      <c r="B943" s="52" t="s">
        <v>2171</v>
      </c>
      <c r="C943" s="52" t="s">
        <v>657</v>
      </c>
      <c r="D943" s="52">
        <v>4</v>
      </c>
      <c r="E943" s="39" t="s">
        <v>905</v>
      </c>
      <c r="F943" s="39" t="s">
        <v>2172</v>
      </c>
      <c r="G943" s="90" t="s">
        <v>766</v>
      </c>
      <c r="H943" s="90" t="s">
        <v>767</v>
      </c>
      <c r="I943" s="90" t="s">
        <v>766</v>
      </c>
      <c r="J943" s="39" t="s">
        <v>2173</v>
      </c>
      <c r="K943" s="90">
        <v>4</v>
      </c>
      <c r="L943" s="90">
        <v>5</v>
      </c>
      <c r="M943" s="90">
        <v>0</v>
      </c>
      <c r="N943" s="90">
        <v>4</v>
      </c>
      <c r="O943" s="52" t="s">
        <v>2557</v>
      </c>
      <c r="P943" s="52" t="s">
        <v>2557</v>
      </c>
      <c r="Q943" s="39">
        <v>4</v>
      </c>
      <c r="R943" s="39">
        <v>5</v>
      </c>
      <c r="S943" s="39">
        <v>0</v>
      </c>
      <c r="T943" s="39">
        <v>4</v>
      </c>
      <c r="U943" s="39" t="s">
        <v>2514</v>
      </c>
      <c r="V943" s="39" t="s">
        <v>2514</v>
      </c>
      <c r="W943" s="39">
        <v>2</v>
      </c>
      <c r="X943" s="39">
        <v>4</v>
      </c>
      <c r="Y943" s="39">
        <v>2</v>
      </c>
    </row>
    <row r="944" spans="1:25" x14ac:dyDescent="0.2">
      <c r="A944" s="39" t="s">
        <v>3527</v>
      </c>
      <c r="B944" s="52" t="s">
        <v>2174</v>
      </c>
      <c r="C944" s="52" t="s">
        <v>657</v>
      </c>
      <c r="D944" s="52">
        <v>4</v>
      </c>
      <c r="E944" s="39" t="s">
        <v>905</v>
      </c>
      <c r="F944" s="39" t="s">
        <v>2175</v>
      </c>
      <c r="G944" s="90" t="s">
        <v>766</v>
      </c>
      <c r="H944" s="90" t="s">
        <v>767</v>
      </c>
      <c r="I944" s="90" t="s">
        <v>766</v>
      </c>
      <c r="J944" s="39" t="s">
        <v>2176</v>
      </c>
      <c r="K944" s="90">
        <v>4</v>
      </c>
      <c r="L944" s="90">
        <v>5</v>
      </c>
      <c r="M944" s="90">
        <v>0</v>
      </c>
      <c r="N944" s="90">
        <v>4</v>
      </c>
      <c r="O944" s="52" t="s">
        <v>2557</v>
      </c>
      <c r="P944" s="52" t="s">
        <v>2557</v>
      </c>
      <c r="Q944" s="39">
        <v>4</v>
      </c>
      <c r="R944" s="39">
        <v>5</v>
      </c>
      <c r="S944" s="39">
        <v>0</v>
      </c>
      <c r="T944" s="39">
        <v>4</v>
      </c>
      <c r="U944" s="39" t="s">
        <v>2514</v>
      </c>
      <c r="V944" s="39" t="s">
        <v>2514</v>
      </c>
      <c r="W944" s="39">
        <v>2</v>
      </c>
      <c r="X944" s="39">
        <v>4</v>
      </c>
      <c r="Y944" s="39">
        <v>2</v>
      </c>
    </row>
    <row r="945" spans="1:25" x14ac:dyDescent="0.2">
      <c r="A945" s="39" t="s">
        <v>3528</v>
      </c>
      <c r="B945" s="52" t="s">
        <v>2177</v>
      </c>
      <c r="C945" s="52" t="s">
        <v>657</v>
      </c>
      <c r="D945" s="52">
        <v>4</v>
      </c>
      <c r="E945" s="39" t="s">
        <v>905</v>
      </c>
      <c r="F945" s="39" t="s">
        <v>791</v>
      </c>
      <c r="G945" s="90" t="s">
        <v>766</v>
      </c>
      <c r="H945" s="90" t="s">
        <v>792</v>
      </c>
      <c r="I945" s="90" t="s">
        <v>793</v>
      </c>
      <c r="J945" s="39" t="s">
        <v>794</v>
      </c>
      <c r="K945" s="90">
        <v>4</v>
      </c>
      <c r="L945" s="90" t="s">
        <v>814</v>
      </c>
      <c r="M945" s="90" t="s">
        <v>2465</v>
      </c>
      <c r="N945" s="90">
        <v>10</v>
      </c>
      <c r="O945" s="52" t="s">
        <v>3529</v>
      </c>
      <c r="P945" s="52" t="s">
        <v>3529</v>
      </c>
      <c r="Q945" s="39">
        <v>4</v>
      </c>
      <c r="R945" s="39" t="s">
        <v>814</v>
      </c>
      <c r="S945" s="39" t="s">
        <v>2465</v>
      </c>
      <c r="T945" s="39">
        <v>10</v>
      </c>
      <c r="U945" s="39" t="s">
        <v>2406</v>
      </c>
      <c r="V945" s="39" t="s">
        <v>2406</v>
      </c>
      <c r="W945" s="39" t="s">
        <v>766</v>
      </c>
      <c r="X945" s="39" t="s">
        <v>792</v>
      </c>
      <c r="Y945" s="39" t="s">
        <v>793</v>
      </c>
    </row>
    <row r="946" spans="1:25" x14ac:dyDescent="0.2">
      <c r="A946" s="39" t="s">
        <v>3530</v>
      </c>
      <c r="B946" s="52" t="s">
        <v>2178</v>
      </c>
      <c r="C946" s="52" t="s">
        <v>657</v>
      </c>
      <c r="D946" s="52">
        <v>4</v>
      </c>
      <c r="E946" s="39" t="s">
        <v>905</v>
      </c>
      <c r="F946" s="39" t="s">
        <v>788</v>
      </c>
      <c r="G946" s="90" t="s">
        <v>774</v>
      </c>
      <c r="H946" s="90" t="s">
        <v>778</v>
      </c>
      <c r="I946" s="90" t="s">
        <v>774</v>
      </c>
      <c r="J946" s="39" t="s">
        <v>789</v>
      </c>
      <c r="K946" s="90">
        <v>4</v>
      </c>
      <c r="L946" s="90" t="s">
        <v>785</v>
      </c>
      <c r="M946" s="90">
        <v>0</v>
      </c>
      <c r="N946" s="90">
        <v>16</v>
      </c>
      <c r="O946" s="52" t="s">
        <v>3531</v>
      </c>
      <c r="P946" s="52" t="s">
        <v>3531</v>
      </c>
      <c r="Q946" s="39">
        <v>4</v>
      </c>
      <c r="R946" s="39" t="s">
        <v>785</v>
      </c>
      <c r="S946" s="39">
        <v>0</v>
      </c>
      <c r="T946" s="39">
        <v>16</v>
      </c>
      <c r="U946" s="39" t="s">
        <v>2979</v>
      </c>
      <c r="V946" s="39" t="s">
        <v>2979</v>
      </c>
      <c r="W946" s="39" t="s">
        <v>774</v>
      </c>
      <c r="X946" s="39" t="s">
        <v>778</v>
      </c>
      <c r="Y946" s="39" t="s">
        <v>774</v>
      </c>
    </row>
    <row r="947" spans="1:25" x14ac:dyDescent="0.2">
      <c r="A947" s="39" t="s">
        <v>3532</v>
      </c>
      <c r="B947" s="52" t="s">
        <v>2179</v>
      </c>
      <c r="C947" s="52" t="s">
        <v>658</v>
      </c>
      <c r="D947" s="52">
        <v>4</v>
      </c>
      <c r="E947" s="39" t="s">
        <v>905</v>
      </c>
      <c r="F947" s="39" t="s">
        <v>764</v>
      </c>
      <c r="G947" s="90" t="s">
        <v>765</v>
      </c>
      <c r="H947" s="90" t="s">
        <v>766</v>
      </c>
      <c r="I947" s="90" t="s">
        <v>767</v>
      </c>
      <c r="J947" s="39" t="s">
        <v>768</v>
      </c>
      <c r="K947" s="90">
        <v>4</v>
      </c>
      <c r="L947" s="90" t="s">
        <v>814</v>
      </c>
      <c r="M947" s="90" t="s">
        <v>2465</v>
      </c>
      <c r="N947" s="90">
        <v>5</v>
      </c>
      <c r="O947" s="52" t="s">
        <v>3533</v>
      </c>
      <c r="P947" s="52" t="s">
        <v>3533</v>
      </c>
      <c r="Q947" s="39">
        <v>4</v>
      </c>
      <c r="R947" s="39" t="s">
        <v>814</v>
      </c>
      <c r="S947" s="39" t="s">
        <v>2465</v>
      </c>
      <c r="T947" s="39">
        <v>5</v>
      </c>
      <c r="U947" s="39" t="s">
        <v>2392</v>
      </c>
      <c r="V947" s="39" t="s">
        <v>2392</v>
      </c>
      <c r="W947" s="39">
        <v>1</v>
      </c>
      <c r="X947" s="39">
        <v>2</v>
      </c>
      <c r="Y947" s="39">
        <v>4</v>
      </c>
    </row>
    <row r="948" spans="1:25" x14ac:dyDescent="0.2">
      <c r="A948" s="39" t="s">
        <v>3534</v>
      </c>
      <c r="B948" s="52" t="s">
        <v>2180</v>
      </c>
      <c r="C948" s="52" t="s">
        <v>658</v>
      </c>
      <c r="D948" s="52">
        <v>4</v>
      </c>
      <c r="E948" s="39" t="s">
        <v>905</v>
      </c>
      <c r="F948" s="39" t="s">
        <v>770</v>
      </c>
      <c r="G948" s="90" t="s">
        <v>765</v>
      </c>
      <c r="H948" s="90" t="s">
        <v>766</v>
      </c>
      <c r="I948" s="90" t="s">
        <v>767</v>
      </c>
      <c r="J948" s="39" t="s">
        <v>771</v>
      </c>
      <c r="K948" s="90">
        <v>4</v>
      </c>
      <c r="L948" s="90" t="s">
        <v>765</v>
      </c>
      <c r="M948" s="90" t="s">
        <v>2465</v>
      </c>
      <c r="N948" s="90">
        <v>10</v>
      </c>
      <c r="O948" s="52" t="s">
        <v>2635</v>
      </c>
      <c r="P948" s="52" t="s">
        <v>2635</v>
      </c>
      <c r="Q948" s="39">
        <v>4</v>
      </c>
      <c r="R948" s="39" t="s">
        <v>765</v>
      </c>
      <c r="S948" s="39" t="s">
        <v>2465</v>
      </c>
      <c r="T948" s="39">
        <v>10</v>
      </c>
      <c r="U948" s="39" t="s">
        <v>2392</v>
      </c>
      <c r="V948" s="39" t="s">
        <v>2392</v>
      </c>
      <c r="W948" s="39">
        <v>1</v>
      </c>
      <c r="X948" s="39">
        <v>2</v>
      </c>
      <c r="Y948" s="39">
        <v>4</v>
      </c>
    </row>
    <row r="949" spans="1:25" x14ac:dyDescent="0.2">
      <c r="A949" s="39" t="s">
        <v>3535</v>
      </c>
      <c r="B949" s="52" t="s">
        <v>2181</v>
      </c>
      <c r="C949" s="52" t="s">
        <v>658</v>
      </c>
      <c r="D949" s="52">
        <v>4</v>
      </c>
      <c r="E949" s="39" t="s">
        <v>905</v>
      </c>
      <c r="F949" s="39" t="s">
        <v>2182</v>
      </c>
      <c r="G949" s="90" t="s">
        <v>765</v>
      </c>
      <c r="H949" s="90" t="s">
        <v>774</v>
      </c>
      <c r="I949" s="90" t="s">
        <v>774</v>
      </c>
      <c r="J949" s="39" t="s">
        <v>1526</v>
      </c>
      <c r="K949" s="90">
        <v>4</v>
      </c>
      <c r="L949" s="90">
        <v>2</v>
      </c>
      <c r="M949" s="90">
        <v>0</v>
      </c>
      <c r="N949" s="90">
        <v>4</v>
      </c>
      <c r="O949" s="52" t="s">
        <v>3536</v>
      </c>
      <c r="P949" s="52" t="s">
        <v>3536</v>
      </c>
      <c r="Q949" s="39">
        <v>4</v>
      </c>
      <c r="R949" s="39">
        <v>2</v>
      </c>
      <c r="S949" s="39">
        <v>0</v>
      </c>
      <c r="T949" s="39">
        <v>4</v>
      </c>
      <c r="U949" s="39" t="s">
        <v>3013</v>
      </c>
      <c r="V949" s="39" t="s">
        <v>3013</v>
      </c>
      <c r="W949" s="39">
        <v>1</v>
      </c>
      <c r="X949" s="39">
        <v>3</v>
      </c>
      <c r="Y949" s="39">
        <v>3</v>
      </c>
    </row>
    <row r="950" spans="1:25" x14ac:dyDescent="0.2">
      <c r="A950" s="39" t="s">
        <v>3537</v>
      </c>
      <c r="B950" s="52" t="s">
        <v>2183</v>
      </c>
      <c r="C950" s="52" t="s">
        <v>658</v>
      </c>
      <c r="D950" s="52">
        <v>4</v>
      </c>
      <c r="E950" s="39" t="s">
        <v>905</v>
      </c>
      <c r="F950" s="39" t="s">
        <v>781</v>
      </c>
      <c r="G950" s="90" t="s">
        <v>765</v>
      </c>
      <c r="H950" s="90" t="s">
        <v>774</v>
      </c>
      <c r="I950" s="90" t="s">
        <v>774</v>
      </c>
      <c r="J950" s="39" t="s">
        <v>782</v>
      </c>
      <c r="K950" s="90">
        <v>4</v>
      </c>
      <c r="L950" s="90">
        <v>2</v>
      </c>
      <c r="M950" s="90">
        <v>0</v>
      </c>
      <c r="N950" s="90" t="s">
        <v>767</v>
      </c>
      <c r="O950" s="52" t="s">
        <v>3536</v>
      </c>
      <c r="P950" s="52" t="s">
        <v>3536</v>
      </c>
      <c r="Q950" s="39">
        <v>4</v>
      </c>
      <c r="R950" s="39">
        <v>2</v>
      </c>
      <c r="S950" s="39">
        <v>0</v>
      </c>
      <c r="T950" s="39" t="s">
        <v>767</v>
      </c>
      <c r="U950" s="39" t="s">
        <v>3013</v>
      </c>
      <c r="V950" s="39" t="s">
        <v>3013</v>
      </c>
      <c r="W950" s="39">
        <v>1</v>
      </c>
      <c r="X950" s="39">
        <v>3</v>
      </c>
      <c r="Y950" s="39">
        <v>3</v>
      </c>
    </row>
    <row r="951" spans="1:25" x14ac:dyDescent="0.2">
      <c r="A951" s="39" t="s">
        <v>3538</v>
      </c>
      <c r="B951" s="52" t="s">
        <v>2184</v>
      </c>
      <c r="C951" s="52" t="s">
        <v>658</v>
      </c>
      <c r="D951" s="52">
        <v>4</v>
      </c>
      <c r="E951" s="39" t="s">
        <v>905</v>
      </c>
      <c r="F951" s="39" t="s">
        <v>784</v>
      </c>
      <c r="G951" s="90" t="s">
        <v>765</v>
      </c>
      <c r="H951" s="90" t="s">
        <v>785</v>
      </c>
      <c r="I951" s="90" t="s">
        <v>766</v>
      </c>
      <c r="J951" s="39" t="s">
        <v>786</v>
      </c>
      <c r="K951" s="90">
        <v>4</v>
      </c>
      <c r="L951" s="90" t="s">
        <v>766</v>
      </c>
      <c r="M951" s="90" t="s">
        <v>2465</v>
      </c>
      <c r="N951" s="90">
        <v>16</v>
      </c>
      <c r="O951" s="52" t="s">
        <v>3539</v>
      </c>
      <c r="P951" s="52" t="s">
        <v>3539</v>
      </c>
      <c r="Q951" s="39">
        <v>4</v>
      </c>
      <c r="R951" s="39" t="s">
        <v>766</v>
      </c>
      <c r="S951" s="39" t="s">
        <v>2465</v>
      </c>
      <c r="T951" s="39">
        <v>16</v>
      </c>
      <c r="U951" s="39" t="s">
        <v>2402</v>
      </c>
      <c r="V951" s="39" t="s">
        <v>2402</v>
      </c>
      <c r="W951" s="39">
        <v>1</v>
      </c>
      <c r="X951" s="39">
        <v>7</v>
      </c>
      <c r="Y951" s="39">
        <v>2</v>
      </c>
    </row>
    <row r="952" spans="1:25" x14ac:dyDescent="0.2">
      <c r="A952" s="39" t="s">
        <v>3540</v>
      </c>
      <c r="B952" s="52" t="s">
        <v>2185</v>
      </c>
      <c r="C952" s="52" t="s">
        <v>658</v>
      </c>
      <c r="D952" s="52">
        <v>4</v>
      </c>
      <c r="E952" s="39" t="s">
        <v>905</v>
      </c>
      <c r="F952" s="39" t="s">
        <v>791</v>
      </c>
      <c r="G952" s="90" t="s">
        <v>766</v>
      </c>
      <c r="H952" s="90" t="s">
        <v>792</v>
      </c>
      <c r="I952" s="90" t="s">
        <v>793</v>
      </c>
      <c r="J952" s="39" t="s">
        <v>794</v>
      </c>
      <c r="K952" s="90">
        <v>4</v>
      </c>
      <c r="L952" s="90" t="s">
        <v>814</v>
      </c>
      <c r="M952" s="90" t="s">
        <v>2465</v>
      </c>
      <c r="N952" s="90">
        <v>10</v>
      </c>
      <c r="O952" s="52" t="s">
        <v>3529</v>
      </c>
      <c r="P952" s="52" t="s">
        <v>3529</v>
      </c>
      <c r="Q952" s="39">
        <v>4</v>
      </c>
      <c r="R952" s="39" t="s">
        <v>814</v>
      </c>
      <c r="S952" s="39" t="s">
        <v>2465</v>
      </c>
      <c r="T952" s="39">
        <v>10</v>
      </c>
      <c r="U952" s="39" t="s">
        <v>2406</v>
      </c>
      <c r="V952" s="39" t="s">
        <v>2406</v>
      </c>
      <c r="W952" s="39" t="s">
        <v>766</v>
      </c>
      <c r="X952" s="39" t="s">
        <v>792</v>
      </c>
      <c r="Y952" s="39" t="s">
        <v>793</v>
      </c>
    </row>
    <row r="953" spans="1:25" x14ac:dyDescent="0.2">
      <c r="A953" s="39" t="s">
        <v>3541</v>
      </c>
      <c r="B953" s="52" t="s">
        <v>2186</v>
      </c>
      <c r="C953" s="52" t="s">
        <v>658</v>
      </c>
      <c r="D953" s="52">
        <v>4</v>
      </c>
      <c r="E953" s="39" t="s">
        <v>905</v>
      </c>
      <c r="F953" s="39" t="s">
        <v>788</v>
      </c>
      <c r="G953" s="90" t="s">
        <v>774</v>
      </c>
      <c r="H953" s="90" t="s">
        <v>778</v>
      </c>
      <c r="I953" s="90" t="s">
        <v>774</v>
      </c>
      <c r="J953" s="39" t="s">
        <v>789</v>
      </c>
      <c r="K953" s="90">
        <v>4</v>
      </c>
      <c r="L953" s="90" t="s">
        <v>765</v>
      </c>
      <c r="M953" s="90" t="s">
        <v>2465</v>
      </c>
      <c r="N953" s="90">
        <v>16</v>
      </c>
      <c r="O953" s="52" t="s">
        <v>3542</v>
      </c>
      <c r="P953" s="52" t="s">
        <v>3542</v>
      </c>
      <c r="Q953" s="39">
        <v>4</v>
      </c>
      <c r="R953" s="39" t="s">
        <v>765</v>
      </c>
      <c r="S953" s="39" t="s">
        <v>2465</v>
      </c>
      <c r="T953" s="39">
        <v>16</v>
      </c>
      <c r="U953" s="39" t="s">
        <v>2979</v>
      </c>
      <c r="V953" s="39" t="s">
        <v>2979</v>
      </c>
      <c r="W953" s="39" t="s">
        <v>774</v>
      </c>
      <c r="X953" s="39" t="s">
        <v>778</v>
      </c>
      <c r="Y953" s="39" t="s">
        <v>774</v>
      </c>
    </row>
    <row r="954" spans="1:25" x14ac:dyDescent="0.2">
      <c r="A954" s="39" t="s">
        <v>3543</v>
      </c>
      <c r="B954" s="52" t="s">
        <v>2187</v>
      </c>
      <c r="C954" s="52" t="s">
        <v>659</v>
      </c>
      <c r="D954" s="52">
        <v>4</v>
      </c>
      <c r="E954" s="39" t="s">
        <v>905</v>
      </c>
      <c r="F954" s="39" t="s">
        <v>764</v>
      </c>
      <c r="G954" s="90" t="s">
        <v>765</v>
      </c>
      <c r="H954" s="90" t="s">
        <v>766</v>
      </c>
      <c r="I954" s="90" t="s">
        <v>767</v>
      </c>
      <c r="J954" s="39" t="s">
        <v>768</v>
      </c>
      <c r="K954" s="90">
        <v>4</v>
      </c>
      <c r="L954" s="90" t="s">
        <v>814</v>
      </c>
      <c r="M954" s="90" t="s">
        <v>2465</v>
      </c>
      <c r="N954" s="90">
        <v>5</v>
      </c>
      <c r="O954" s="52" t="s">
        <v>3533</v>
      </c>
      <c r="P954" s="52" t="s">
        <v>3533</v>
      </c>
      <c r="Q954" s="39">
        <v>4</v>
      </c>
      <c r="R954" s="39" t="s">
        <v>814</v>
      </c>
      <c r="S954" s="39" t="s">
        <v>2465</v>
      </c>
      <c r="T954" s="39">
        <v>5</v>
      </c>
      <c r="U954" s="39" t="s">
        <v>2392</v>
      </c>
      <c r="V954" s="39" t="s">
        <v>2392</v>
      </c>
      <c r="W954" s="39">
        <v>1</v>
      </c>
      <c r="X954" s="39">
        <v>2</v>
      </c>
      <c r="Y954" s="39">
        <v>4</v>
      </c>
    </row>
    <row r="955" spans="1:25" x14ac:dyDescent="0.2">
      <c r="A955" s="39" t="s">
        <v>3544</v>
      </c>
      <c r="B955" s="52" t="s">
        <v>2188</v>
      </c>
      <c r="C955" s="52" t="s">
        <v>659</v>
      </c>
      <c r="D955" s="52">
        <v>4</v>
      </c>
      <c r="E955" s="39" t="s">
        <v>905</v>
      </c>
      <c r="F955" s="39" t="s">
        <v>770</v>
      </c>
      <c r="G955" s="90" t="s">
        <v>765</v>
      </c>
      <c r="H955" s="90" t="s">
        <v>766</v>
      </c>
      <c r="I955" s="90" t="s">
        <v>767</v>
      </c>
      <c r="J955" s="39" t="s">
        <v>771</v>
      </c>
      <c r="K955" s="90">
        <v>4</v>
      </c>
      <c r="L955" s="90" t="s">
        <v>766</v>
      </c>
      <c r="M955" s="90" t="s">
        <v>2465</v>
      </c>
      <c r="N955" s="90">
        <v>10</v>
      </c>
      <c r="O955" s="52" t="s">
        <v>3545</v>
      </c>
      <c r="P955" s="52" t="s">
        <v>3545</v>
      </c>
      <c r="Q955" s="39">
        <v>4</v>
      </c>
      <c r="R955" s="39" t="s">
        <v>766</v>
      </c>
      <c r="S955" s="39" t="s">
        <v>2465</v>
      </c>
      <c r="T955" s="39">
        <v>10</v>
      </c>
      <c r="U955" s="39" t="s">
        <v>2392</v>
      </c>
      <c r="V955" s="39" t="s">
        <v>2392</v>
      </c>
      <c r="W955" s="39">
        <v>1</v>
      </c>
      <c r="X955" s="39">
        <v>2</v>
      </c>
      <c r="Y955" s="39">
        <v>4</v>
      </c>
    </row>
    <row r="956" spans="1:25" x14ac:dyDescent="0.2">
      <c r="A956" s="39" t="s">
        <v>3546</v>
      </c>
      <c r="B956" s="52" t="s">
        <v>2189</v>
      </c>
      <c r="C956" s="52" t="s">
        <v>659</v>
      </c>
      <c r="D956" s="52">
        <v>4</v>
      </c>
      <c r="E956" s="39" t="s">
        <v>905</v>
      </c>
      <c r="F956" s="39" t="s">
        <v>781</v>
      </c>
      <c r="G956" s="90" t="s">
        <v>765</v>
      </c>
      <c r="H956" s="90" t="s">
        <v>774</v>
      </c>
      <c r="I956" s="90" t="s">
        <v>774</v>
      </c>
      <c r="J956" s="39" t="s">
        <v>782</v>
      </c>
      <c r="K956" s="90">
        <v>4</v>
      </c>
      <c r="L956" s="90">
        <v>2</v>
      </c>
      <c r="M956" s="90">
        <v>0</v>
      </c>
      <c r="N956" s="90" t="s">
        <v>767</v>
      </c>
      <c r="O956" s="52" t="s">
        <v>3536</v>
      </c>
      <c r="P956" s="52" t="s">
        <v>3536</v>
      </c>
      <c r="Q956" s="39">
        <v>4</v>
      </c>
      <c r="R956" s="39">
        <v>2</v>
      </c>
      <c r="S956" s="39">
        <v>0</v>
      </c>
      <c r="T956" s="39" t="s">
        <v>767</v>
      </c>
      <c r="U956" s="39" t="s">
        <v>3013</v>
      </c>
      <c r="V956" s="39" t="s">
        <v>3013</v>
      </c>
      <c r="W956" s="39">
        <v>1</v>
      </c>
      <c r="X956" s="39">
        <v>3</v>
      </c>
      <c r="Y956" s="39">
        <v>3</v>
      </c>
    </row>
    <row r="957" spans="1:25" x14ac:dyDescent="0.2">
      <c r="A957" s="39" t="s">
        <v>3547</v>
      </c>
      <c r="B957" s="52" t="s">
        <v>2190</v>
      </c>
      <c r="C957" s="52" t="s">
        <v>659</v>
      </c>
      <c r="D957" s="52">
        <v>4</v>
      </c>
      <c r="E957" s="39" t="s">
        <v>905</v>
      </c>
      <c r="F957" s="39" t="s">
        <v>2191</v>
      </c>
      <c r="G957" s="90" t="s">
        <v>765</v>
      </c>
      <c r="H957" s="90" t="s">
        <v>774</v>
      </c>
      <c r="I957" s="90" t="s">
        <v>774</v>
      </c>
      <c r="J957" s="39" t="s">
        <v>2192</v>
      </c>
      <c r="K957" s="90">
        <v>4</v>
      </c>
      <c r="L957" s="90">
        <v>2</v>
      </c>
      <c r="M957" s="90">
        <v>0</v>
      </c>
      <c r="N957" s="90">
        <v>4</v>
      </c>
      <c r="O957" s="52" t="s">
        <v>3536</v>
      </c>
      <c r="P957" s="52" t="s">
        <v>3536</v>
      </c>
      <c r="Q957" s="39">
        <v>4</v>
      </c>
      <c r="R957" s="39">
        <v>2</v>
      </c>
      <c r="S957" s="39">
        <v>0</v>
      </c>
      <c r="T957" s="39">
        <v>4</v>
      </c>
      <c r="U957" s="39" t="s">
        <v>3013</v>
      </c>
      <c r="V957" s="39" t="s">
        <v>3013</v>
      </c>
      <c r="W957" s="39">
        <v>1</v>
      </c>
      <c r="X957" s="39">
        <v>3</v>
      </c>
      <c r="Y957" s="39">
        <v>3</v>
      </c>
    </row>
    <row r="958" spans="1:25" x14ac:dyDescent="0.2">
      <c r="A958" s="39" t="s">
        <v>3548</v>
      </c>
      <c r="B958" s="52" t="s">
        <v>2193</v>
      </c>
      <c r="C958" s="52" t="s">
        <v>659</v>
      </c>
      <c r="D958" s="52">
        <v>4</v>
      </c>
      <c r="E958" s="39" t="s">
        <v>905</v>
      </c>
      <c r="F958" s="39" t="s">
        <v>784</v>
      </c>
      <c r="G958" s="90" t="s">
        <v>765</v>
      </c>
      <c r="H958" s="90" t="s">
        <v>785</v>
      </c>
      <c r="I958" s="90" t="s">
        <v>766</v>
      </c>
      <c r="J958" s="39" t="s">
        <v>786</v>
      </c>
      <c r="K958" s="90">
        <v>4</v>
      </c>
      <c r="L958" s="90" t="s">
        <v>774</v>
      </c>
      <c r="M958" s="90" t="s">
        <v>2465</v>
      </c>
      <c r="N958" s="90">
        <v>16</v>
      </c>
      <c r="O958" s="52" t="s">
        <v>3549</v>
      </c>
      <c r="P958" s="52" t="s">
        <v>3549</v>
      </c>
      <c r="Q958" s="39">
        <v>4</v>
      </c>
      <c r="R958" s="39" t="s">
        <v>774</v>
      </c>
      <c r="S958" s="39" t="s">
        <v>2465</v>
      </c>
      <c r="T958" s="39">
        <v>16</v>
      </c>
      <c r="U958" s="39" t="s">
        <v>2402</v>
      </c>
      <c r="V958" s="39" t="s">
        <v>2402</v>
      </c>
      <c r="W958" s="39">
        <v>1</v>
      </c>
      <c r="X958" s="39">
        <v>7</v>
      </c>
      <c r="Y958" s="39">
        <v>2</v>
      </c>
    </row>
    <row r="959" spans="1:25" x14ac:dyDescent="0.2">
      <c r="A959" s="39" t="s">
        <v>3550</v>
      </c>
      <c r="B959" s="52" t="s">
        <v>2194</v>
      </c>
      <c r="C959" s="52" t="s">
        <v>659</v>
      </c>
      <c r="D959" s="52">
        <v>4</v>
      </c>
      <c r="E959" s="39" t="s">
        <v>905</v>
      </c>
      <c r="F959" s="39" t="s">
        <v>788</v>
      </c>
      <c r="G959" s="90" t="s">
        <v>774</v>
      </c>
      <c r="H959" s="90" t="s">
        <v>778</v>
      </c>
      <c r="I959" s="90" t="s">
        <v>774</v>
      </c>
      <c r="J959" s="39" t="s">
        <v>789</v>
      </c>
      <c r="K959" s="90">
        <v>4</v>
      </c>
      <c r="L959" s="90" t="s">
        <v>774</v>
      </c>
      <c r="M959" s="90" t="s">
        <v>2465</v>
      </c>
      <c r="N959" s="90">
        <v>16</v>
      </c>
      <c r="O959" s="52" t="s">
        <v>3549</v>
      </c>
      <c r="P959" s="52" t="s">
        <v>3549</v>
      </c>
      <c r="Q959" s="39">
        <v>4</v>
      </c>
      <c r="R959" s="39" t="s">
        <v>774</v>
      </c>
      <c r="S959" s="39" t="s">
        <v>2465</v>
      </c>
      <c r="T959" s="39">
        <v>16</v>
      </c>
      <c r="U959" s="39" t="s">
        <v>2979</v>
      </c>
      <c r="V959" s="39" t="s">
        <v>2979</v>
      </c>
      <c r="W959" s="39" t="s">
        <v>774</v>
      </c>
      <c r="X959" s="39" t="s">
        <v>778</v>
      </c>
      <c r="Y959" s="39" t="s">
        <v>774</v>
      </c>
    </row>
    <row r="960" spans="1:25" x14ac:dyDescent="0.2">
      <c r="A960" s="39" t="s">
        <v>3551</v>
      </c>
      <c r="B960" s="52" t="s">
        <v>2195</v>
      </c>
      <c r="C960" s="52" t="s">
        <v>660</v>
      </c>
      <c r="D960" s="52">
        <v>4</v>
      </c>
      <c r="E960" s="39" t="s">
        <v>905</v>
      </c>
      <c r="F960" s="39" t="s">
        <v>764</v>
      </c>
      <c r="G960" s="90" t="s">
        <v>765</v>
      </c>
      <c r="H960" s="90" t="s">
        <v>766</v>
      </c>
      <c r="I960" s="90" t="s">
        <v>767</v>
      </c>
      <c r="J960" s="39" t="s">
        <v>768</v>
      </c>
      <c r="K960" s="90">
        <v>4</v>
      </c>
      <c r="L960" s="90" t="s">
        <v>767</v>
      </c>
      <c r="M960" s="90" t="s">
        <v>2465</v>
      </c>
      <c r="N960" s="90">
        <v>5</v>
      </c>
      <c r="O960" s="52" t="s">
        <v>3552</v>
      </c>
      <c r="P960" s="52" t="s">
        <v>3552</v>
      </c>
      <c r="Q960" s="39">
        <v>4</v>
      </c>
      <c r="R960" s="39" t="s">
        <v>767</v>
      </c>
      <c r="S960" s="39" t="s">
        <v>2465</v>
      </c>
      <c r="T960" s="39">
        <v>5</v>
      </c>
      <c r="U960" s="39" t="s">
        <v>2392</v>
      </c>
      <c r="V960" s="39" t="s">
        <v>2392</v>
      </c>
      <c r="W960" s="39">
        <v>1</v>
      </c>
      <c r="X960" s="39">
        <v>2</v>
      </c>
      <c r="Y960" s="39">
        <v>4</v>
      </c>
    </row>
    <row r="961" spans="1:25" x14ac:dyDescent="0.2">
      <c r="A961" s="39" t="s">
        <v>3553</v>
      </c>
      <c r="B961" s="52" t="s">
        <v>2196</v>
      </c>
      <c r="C961" s="52" t="s">
        <v>660</v>
      </c>
      <c r="D961" s="52">
        <v>4</v>
      </c>
      <c r="E961" s="39" t="s">
        <v>905</v>
      </c>
      <c r="F961" s="39" t="s">
        <v>770</v>
      </c>
      <c r="G961" s="90" t="s">
        <v>765</v>
      </c>
      <c r="H961" s="90" t="s">
        <v>766</v>
      </c>
      <c r="I961" s="90" t="s">
        <v>767</v>
      </c>
      <c r="J961" s="39" t="s">
        <v>771</v>
      </c>
      <c r="K961" s="90">
        <v>4</v>
      </c>
      <c r="L961" s="90" t="s">
        <v>767</v>
      </c>
      <c r="M961" s="90" t="s">
        <v>2465</v>
      </c>
      <c r="N961" s="90">
        <v>10</v>
      </c>
      <c r="O961" s="52" t="s">
        <v>3554</v>
      </c>
      <c r="P961" s="52" t="s">
        <v>3554</v>
      </c>
      <c r="Q961" s="39">
        <v>4</v>
      </c>
      <c r="R961" s="39" t="s">
        <v>767</v>
      </c>
      <c r="S961" s="39" t="s">
        <v>2465</v>
      </c>
      <c r="T961" s="39">
        <v>10</v>
      </c>
      <c r="U961" s="39" t="s">
        <v>2392</v>
      </c>
      <c r="V961" s="39" t="s">
        <v>2392</v>
      </c>
      <c r="W961" s="39">
        <v>1</v>
      </c>
      <c r="X961" s="39">
        <v>2</v>
      </c>
      <c r="Y961" s="39">
        <v>4</v>
      </c>
    </row>
    <row r="962" spans="1:25" x14ac:dyDescent="0.2">
      <c r="A962" s="39" t="s">
        <v>3555</v>
      </c>
      <c r="B962" s="52" t="s">
        <v>2197</v>
      </c>
      <c r="C962" s="52" t="s">
        <v>660</v>
      </c>
      <c r="D962" s="52">
        <v>4</v>
      </c>
      <c r="E962" s="39" t="s">
        <v>905</v>
      </c>
      <c r="F962" s="39" t="s">
        <v>784</v>
      </c>
      <c r="G962" s="90" t="s">
        <v>765</v>
      </c>
      <c r="H962" s="90" t="s">
        <v>785</v>
      </c>
      <c r="I962" s="90" t="s">
        <v>766</v>
      </c>
      <c r="J962" s="39" t="s">
        <v>786</v>
      </c>
      <c r="K962" s="90">
        <v>4</v>
      </c>
      <c r="L962" s="90" t="s">
        <v>785</v>
      </c>
      <c r="M962" s="90" t="s">
        <v>2465</v>
      </c>
      <c r="N962" s="90">
        <v>16</v>
      </c>
      <c r="O962" s="52" t="s">
        <v>3531</v>
      </c>
      <c r="P962" s="52" t="s">
        <v>3531</v>
      </c>
      <c r="Q962" s="39">
        <v>4</v>
      </c>
      <c r="R962" s="39" t="s">
        <v>785</v>
      </c>
      <c r="S962" s="39" t="s">
        <v>2465</v>
      </c>
      <c r="T962" s="39">
        <v>16</v>
      </c>
      <c r="U962" s="39" t="s">
        <v>2402</v>
      </c>
      <c r="V962" s="39" t="s">
        <v>2402</v>
      </c>
      <c r="W962" s="39">
        <v>1</v>
      </c>
      <c r="X962" s="39">
        <v>7</v>
      </c>
      <c r="Y962" s="39">
        <v>2</v>
      </c>
    </row>
    <row r="963" spans="1:25" x14ac:dyDescent="0.2">
      <c r="A963" s="39" t="s">
        <v>3556</v>
      </c>
      <c r="B963" s="52" t="s">
        <v>2198</v>
      </c>
      <c r="C963" s="52" t="s">
        <v>660</v>
      </c>
      <c r="D963" s="52">
        <v>4</v>
      </c>
      <c r="E963" s="39" t="s">
        <v>905</v>
      </c>
      <c r="F963" s="39" t="s">
        <v>2199</v>
      </c>
      <c r="G963" s="90" t="s">
        <v>765</v>
      </c>
      <c r="H963" s="90" t="s">
        <v>793</v>
      </c>
      <c r="I963" s="90" t="s">
        <v>774</v>
      </c>
      <c r="J963" s="39" t="s">
        <v>2200</v>
      </c>
      <c r="K963" s="90">
        <v>4</v>
      </c>
      <c r="L963" s="90">
        <v>5</v>
      </c>
      <c r="M963" s="90">
        <v>0</v>
      </c>
      <c r="N963" s="90">
        <v>4</v>
      </c>
      <c r="O963" s="52" t="s">
        <v>2557</v>
      </c>
      <c r="P963" s="52" t="s">
        <v>2557</v>
      </c>
      <c r="Q963" s="39">
        <v>4</v>
      </c>
      <c r="R963" s="39">
        <v>5</v>
      </c>
      <c r="S963" s="39">
        <v>0</v>
      </c>
      <c r="T963" s="39">
        <v>4</v>
      </c>
      <c r="U963" s="39" t="s">
        <v>3225</v>
      </c>
      <c r="V963" s="39" t="s">
        <v>3225</v>
      </c>
      <c r="W963" s="39">
        <v>1</v>
      </c>
      <c r="X963" s="39">
        <v>8</v>
      </c>
      <c r="Y963" s="39">
        <v>3</v>
      </c>
    </row>
    <row r="964" spans="1:25" x14ac:dyDescent="0.2">
      <c r="A964" s="39" t="s">
        <v>3557</v>
      </c>
      <c r="B964" s="52" t="s">
        <v>2201</v>
      </c>
      <c r="C964" s="52" t="s">
        <v>660</v>
      </c>
      <c r="D964" s="52">
        <v>4</v>
      </c>
      <c r="E964" s="39" t="s">
        <v>905</v>
      </c>
      <c r="F964" s="39" t="s">
        <v>781</v>
      </c>
      <c r="G964" s="90" t="s">
        <v>765</v>
      </c>
      <c r="H964" s="90" t="s">
        <v>793</v>
      </c>
      <c r="I964" s="90" t="s">
        <v>774</v>
      </c>
      <c r="J964" s="39" t="s">
        <v>782</v>
      </c>
      <c r="K964" s="90">
        <v>4</v>
      </c>
      <c r="L964" s="90">
        <v>5</v>
      </c>
      <c r="M964" s="90">
        <v>0</v>
      </c>
      <c r="N964" s="90" t="s">
        <v>767</v>
      </c>
      <c r="O964" s="52" t="s">
        <v>2557</v>
      </c>
      <c r="P964" s="52" t="s">
        <v>2557</v>
      </c>
      <c r="Q964" s="39">
        <v>4</v>
      </c>
      <c r="R964" s="39">
        <v>5</v>
      </c>
      <c r="S964" s="39">
        <v>0</v>
      </c>
      <c r="T964" s="39" t="s">
        <v>767</v>
      </c>
      <c r="U964" s="39" t="s">
        <v>3225</v>
      </c>
      <c r="V964" s="39" t="s">
        <v>3225</v>
      </c>
      <c r="W964" s="39">
        <v>1</v>
      </c>
      <c r="X964" s="39">
        <v>8</v>
      </c>
      <c r="Y964" s="39">
        <v>3</v>
      </c>
    </row>
    <row r="965" spans="1:25" x14ac:dyDescent="0.2">
      <c r="A965" s="39" t="s">
        <v>3558</v>
      </c>
      <c r="B965" s="52" t="s">
        <v>2202</v>
      </c>
      <c r="C965" s="52" t="s">
        <v>660</v>
      </c>
      <c r="D965" s="52">
        <v>4</v>
      </c>
      <c r="E965" s="39" t="s">
        <v>905</v>
      </c>
      <c r="F965" s="39" t="s">
        <v>791</v>
      </c>
      <c r="G965" s="90" t="s">
        <v>766</v>
      </c>
      <c r="H965" s="90" t="s">
        <v>792</v>
      </c>
      <c r="I965" s="90" t="s">
        <v>793</v>
      </c>
      <c r="J965" s="39" t="s">
        <v>794</v>
      </c>
      <c r="K965" s="90">
        <v>4</v>
      </c>
      <c r="L965" s="90" t="s">
        <v>767</v>
      </c>
      <c r="M965" s="90" t="s">
        <v>2465</v>
      </c>
      <c r="N965" s="90">
        <v>10</v>
      </c>
      <c r="O965" s="52" t="s">
        <v>3554</v>
      </c>
      <c r="P965" s="52" t="s">
        <v>3554</v>
      </c>
      <c r="Q965" s="39">
        <v>4</v>
      </c>
      <c r="R965" s="39" t="s">
        <v>767</v>
      </c>
      <c r="S965" s="39" t="s">
        <v>2465</v>
      </c>
      <c r="T965" s="39">
        <v>10</v>
      </c>
      <c r="U965" s="39" t="s">
        <v>2406</v>
      </c>
      <c r="V965" s="39" t="s">
        <v>2406</v>
      </c>
      <c r="W965" s="39" t="s">
        <v>766</v>
      </c>
      <c r="X965" s="39" t="s">
        <v>792</v>
      </c>
      <c r="Y965" s="39" t="s">
        <v>793</v>
      </c>
    </row>
    <row r="966" spans="1:25" x14ac:dyDescent="0.2">
      <c r="A966" s="39" t="s">
        <v>3559</v>
      </c>
      <c r="B966" s="52" t="s">
        <v>2203</v>
      </c>
      <c r="C966" s="52" t="s">
        <v>660</v>
      </c>
      <c r="D966" s="52">
        <v>4</v>
      </c>
      <c r="E966" s="39" t="s">
        <v>905</v>
      </c>
      <c r="F966" s="39" t="s">
        <v>788</v>
      </c>
      <c r="G966" s="90" t="s">
        <v>774</v>
      </c>
      <c r="H966" s="90" t="s">
        <v>778</v>
      </c>
      <c r="I966" s="90" t="s">
        <v>774</v>
      </c>
      <c r="J966" s="39" t="s">
        <v>789</v>
      </c>
      <c r="K966" s="90">
        <v>4</v>
      </c>
      <c r="L966" s="90" t="s">
        <v>765</v>
      </c>
      <c r="M966" s="90" t="s">
        <v>2465</v>
      </c>
      <c r="N966" s="90">
        <v>16</v>
      </c>
      <c r="O966" s="52" t="s">
        <v>3542</v>
      </c>
      <c r="P966" s="52" t="s">
        <v>3542</v>
      </c>
      <c r="Q966" s="39">
        <v>4</v>
      </c>
      <c r="R966" s="39" t="s">
        <v>765</v>
      </c>
      <c r="S966" s="39" t="s">
        <v>2465</v>
      </c>
      <c r="T966" s="39">
        <v>16</v>
      </c>
      <c r="U966" s="39" t="s">
        <v>2979</v>
      </c>
      <c r="V966" s="39" t="s">
        <v>2979</v>
      </c>
      <c r="W966" s="39" t="s">
        <v>774</v>
      </c>
      <c r="X966" s="39" t="s">
        <v>778</v>
      </c>
      <c r="Y966" s="39" t="s">
        <v>774</v>
      </c>
    </row>
    <row r="967" spans="1:25" x14ac:dyDescent="0.2">
      <c r="A967" s="39" t="s">
        <v>3560</v>
      </c>
      <c r="B967" s="52" t="s">
        <v>2204</v>
      </c>
      <c r="C967" s="52" t="s">
        <v>661</v>
      </c>
      <c r="D967" s="52">
        <v>6</v>
      </c>
      <c r="E967" s="39" t="s">
        <v>805</v>
      </c>
      <c r="F967" s="39" t="s">
        <v>2056</v>
      </c>
      <c r="G967" s="90" t="s">
        <v>765</v>
      </c>
      <c r="H967" s="90" t="s">
        <v>793</v>
      </c>
      <c r="I967" s="90" t="s">
        <v>767</v>
      </c>
      <c r="J967" s="39" t="s">
        <v>2205</v>
      </c>
      <c r="K967" s="90">
        <v>6</v>
      </c>
      <c r="L967" s="90">
        <v>3</v>
      </c>
      <c r="M967" s="90">
        <v>2</v>
      </c>
      <c r="N967" s="90">
        <v>16</v>
      </c>
      <c r="O967" s="52" t="s">
        <v>2429</v>
      </c>
      <c r="P967" s="52" t="s">
        <v>2429</v>
      </c>
      <c r="Q967" s="39" t="s">
        <v>792</v>
      </c>
      <c r="R967" s="39">
        <v>3</v>
      </c>
      <c r="S967" s="39">
        <v>2</v>
      </c>
      <c r="T967" s="39">
        <v>16</v>
      </c>
      <c r="U967" s="39" t="s">
        <v>2422</v>
      </c>
      <c r="V967" s="39" t="s">
        <v>2422</v>
      </c>
      <c r="W967" s="39">
        <v>1</v>
      </c>
      <c r="X967" s="39">
        <v>8</v>
      </c>
      <c r="Y967" s="39">
        <v>4</v>
      </c>
    </row>
    <row r="968" spans="1:25" x14ac:dyDescent="0.2">
      <c r="A968" s="39" t="s">
        <v>3561</v>
      </c>
      <c r="B968" s="52" t="s">
        <v>2206</v>
      </c>
      <c r="C968" s="52" t="s">
        <v>662</v>
      </c>
      <c r="D968" s="52">
        <v>1</v>
      </c>
      <c r="E968" s="39" t="s">
        <v>828</v>
      </c>
      <c r="F968" s="39" t="s">
        <v>764</v>
      </c>
      <c r="G968" s="90" t="s">
        <v>765</v>
      </c>
      <c r="H968" s="90" t="s">
        <v>766</v>
      </c>
      <c r="I968" s="90" t="s">
        <v>767</v>
      </c>
      <c r="J968" s="39" t="s">
        <v>768</v>
      </c>
      <c r="K968" s="90">
        <v>1</v>
      </c>
      <c r="L968" s="90">
        <v>5</v>
      </c>
      <c r="M968" s="90">
        <v>0</v>
      </c>
      <c r="N968" s="90">
        <v>5</v>
      </c>
      <c r="O968" s="52" t="s">
        <v>2454</v>
      </c>
      <c r="P968" s="52" t="s">
        <v>2454</v>
      </c>
      <c r="Q968" s="39">
        <v>1</v>
      </c>
      <c r="R968" s="39">
        <v>5</v>
      </c>
      <c r="S968" s="39">
        <v>0</v>
      </c>
      <c r="T968" s="39">
        <v>5</v>
      </c>
      <c r="U968" s="39" t="s">
        <v>2392</v>
      </c>
      <c r="V968" s="39" t="s">
        <v>2392</v>
      </c>
      <c r="W968" s="39">
        <v>1</v>
      </c>
      <c r="X968" s="39">
        <v>2</v>
      </c>
      <c r="Y968" s="39">
        <v>4</v>
      </c>
    </row>
    <row r="969" spans="1:25" x14ac:dyDescent="0.2">
      <c r="A969" s="39" t="s">
        <v>3562</v>
      </c>
      <c r="B969" s="52" t="s">
        <v>2207</v>
      </c>
      <c r="C969" s="52" t="s">
        <v>662</v>
      </c>
      <c r="D969" s="52">
        <v>1</v>
      </c>
      <c r="E969" s="39" t="s">
        <v>828</v>
      </c>
      <c r="F969" s="39" t="s">
        <v>770</v>
      </c>
      <c r="G969" s="90" t="s">
        <v>765</v>
      </c>
      <c r="H969" s="90" t="s">
        <v>766</v>
      </c>
      <c r="I969" s="90" t="s">
        <v>767</v>
      </c>
      <c r="J969" s="39" t="s">
        <v>771</v>
      </c>
      <c r="K969" s="90">
        <v>1</v>
      </c>
      <c r="L969" s="90">
        <v>6</v>
      </c>
      <c r="M969" s="90">
        <v>0</v>
      </c>
      <c r="N969" s="90">
        <v>10</v>
      </c>
      <c r="O969" s="52" t="s">
        <v>2456</v>
      </c>
      <c r="P969" s="52" t="s">
        <v>2456</v>
      </c>
      <c r="Q969" s="39">
        <v>1</v>
      </c>
      <c r="R969" s="39">
        <v>6</v>
      </c>
      <c r="S969" s="39">
        <v>0</v>
      </c>
      <c r="T969" s="39">
        <v>10</v>
      </c>
      <c r="U969" s="39" t="s">
        <v>2392</v>
      </c>
      <c r="V969" s="39" t="s">
        <v>2392</v>
      </c>
      <c r="W969" s="39">
        <v>1</v>
      </c>
      <c r="X969" s="39">
        <v>2</v>
      </c>
      <c r="Y969" s="39">
        <v>4</v>
      </c>
    </row>
    <row r="970" spans="1:25" x14ac:dyDescent="0.2">
      <c r="A970" s="39" t="s">
        <v>3563</v>
      </c>
      <c r="B970" s="52" t="s">
        <v>2208</v>
      </c>
      <c r="C970" s="52" t="s">
        <v>662</v>
      </c>
      <c r="D970" s="52">
        <v>1</v>
      </c>
      <c r="E970" s="39" t="s">
        <v>828</v>
      </c>
      <c r="F970" s="39" t="s">
        <v>2209</v>
      </c>
      <c r="G970" s="90" t="s">
        <v>766</v>
      </c>
      <c r="H970" s="90" t="s">
        <v>792</v>
      </c>
      <c r="I970" s="90" t="s">
        <v>767</v>
      </c>
      <c r="J970" s="39" t="s">
        <v>2210</v>
      </c>
      <c r="K970" s="90">
        <v>1</v>
      </c>
      <c r="L970" s="90" t="s">
        <v>792</v>
      </c>
      <c r="M970" s="90" t="s">
        <v>793</v>
      </c>
      <c r="N970" s="90">
        <v>8</v>
      </c>
      <c r="O970" s="52" t="s">
        <v>3564</v>
      </c>
      <c r="P970" s="52" t="s">
        <v>3564</v>
      </c>
      <c r="Q970" s="39">
        <v>1</v>
      </c>
      <c r="R970" s="39" t="s">
        <v>792</v>
      </c>
      <c r="S970" s="39" t="s">
        <v>793</v>
      </c>
      <c r="T970" s="39">
        <v>8</v>
      </c>
      <c r="U970" s="39" t="s">
        <v>2641</v>
      </c>
      <c r="V970" s="39" t="s">
        <v>2641</v>
      </c>
      <c r="W970" s="39">
        <v>2</v>
      </c>
      <c r="X970" s="39">
        <v>6</v>
      </c>
      <c r="Y970" s="39">
        <v>4</v>
      </c>
    </row>
    <row r="971" spans="1:25" x14ac:dyDescent="0.2">
      <c r="A971" s="39" t="s">
        <v>3565</v>
      </c>
      <c r="B971" s="52" t="s">
        <v>2211</v>
      </c>
      <c r="C971" s="52" t="s">
        <v>662</v>
      </c>
      <c r="D971" s="52">
        <v>1</v>
      </c>
      <c r="E971" s="39" t="s">
        <v>828</v>
      </c>
      <c r="F971" s="39" t="s">
        <v>2212</v>
      </c>
      <c r="G971" s="90" t="s">
        <v>774</v>
      </c>
      <c r="H971" s="90" t="s">
        <v>765</v>
      </c>
      <c r="I971" s="90" t="s">
        <v>765</v>
      </c>
      <c r="J971" s="39" t="s">
        <v>2213</v>
      </c>
      <c r="K971" s="90">
        <v>1</v>
      </c>
      <c r="L971" s="90" t="s">
        <v>792</v>
      </c>
      <c r="M971" s="90" t="s">
        <v>793</v>
      </c>
      <c r="N971" s="90">
        <v>8</v>
      </c>
      <c r="O971" s="52" t="s">
        <v>3564</v>
      </c>
      <c r="P971" s="52" t="s">
        <v>3564</v>
      </c>
      <c r="Q971" s="39">
        <v>1</v>
      </c>
      <c r="R971" s="39" t="s">
        <v>792</v>
      </c>
      <c r="S971" s="39" t="s">
        <v>793</v>
      </c>
      <c r="T971" s="39">
        <v>8</v>
      </c>
      <c r="U971" s="39" t="s">
        <v>2440</v>
      </c>
      <c r="V971" s="39" t="s">
        <v>2440</v>
      </c>
      <c r="W971" s="39">
        <v>3</v>
      </c>
      <c r="X971" s="39">
        <v>1</v>
      </c>
      <c r="Y971" s="39">
        <v>1</v>
      </c>
    </row>
    <row r="972" spans="1:25" x14ac:dyDescent="0.2">
      <c r="A972" s="39" t="s">
        <v>3566</v>
      </c>
      <c r="B972" s="52" t="s">
        <v>2214</v>
      </c>
      <c r="C972" s="52" t="s">
        <v>662</v>
      </c>
      <c r="D972" s="52">
        <v>1</v>
      </c>
      <c r="E972" s="39" t="s">
        <v>828</v>
      </c>
      <c r="F972" s="39" t="s">
        <v>2215</v>
      </c>
      <c r="G972" s="90" t="s">
        <v>774</v>
      </c>
      <c r="H972" s="90" t="s">
        <v>765</v>
      </c>
      <c r="I972" s="90" t="s">
        <v>766</v>
      </c>
      <c r="J972" s="39" t="s">
        <v>1772</v>
      </c>
      <c r="K972" s="90">
        <v>1</v>
      </c>
      <c r="L972" s="90" t="s">
        <v>792</v>
      </c>
      <c r="M972" s="90" t="s">
        <v>766</v>
      </c>
      <c r="N972" s="90">
        <v>8</v>
      </c>
      <c r="O972" s="52" t="s">
        <v>3201</v>
      </c>
      <c r="P972" s="52" t="s">
        <v>3201</v>
      </c>
      <c r="Q972" s="39">
        <v>1</v>
      </c>
      <c r="R972" s="39" t="s">
        <v>792</v>
      </c>
      <c r="S972" s="39" t="s">
        <v>766</v>
      </c>
      <c r="T972" s="39">
        <v>8</v>
      </c>
      <c r="U972" s="39" t="s">
        <v>3177</v>
      </c>
      <c r="V972" s="39" t="s">
        <v>3177</v>
      </c>
      <c r="W972" s="39">
        <v>3</v>
      </c>
      <c r="X972" s="39">
        <v>1</v>
      </c>
      <c r="Y972" s="39">
        <v>2</v>
      </c>
    </row>
    <row r="973" spans="1:25" x14ac:dyDescent="0.2">
      <c r="A973" s="39" t="s">
        <v>3567</v>
      </c>
      <c r="B973" s="52" t="s">
        <v>2216</v>
      </c>
      <c r="C973" s="52" t="s">
        <v>662</v>
      </c>
      <c r="D973" s="52">
        <v>1</v>
      </c>
      <c r="E973" s="39" t="s">
        <v>828</v>
      </c>
      <c r="F973" s="39" t="s">
        <v>2217</v>
      </c>
      <c r="G973" s="90" t="s">
        <v>774</v>
      </c>
      <c r="H973" s="90" t="s">
        <v>765</v>
      </c>
      <c r="I973" s="90" t="s">
        <v>766</v>
      </c>
      <c r="J973" s="39" t="s">
        <v>2218</v>
      </c>
      <c r="K973" s="90">
        <v>1</v>
      </c>
      <c r="L973" s="90" t="s">
        <v>792</v>
      </c>
      <c r="M973" s="90" t="s">
        <v>793</v>
      </c>
      <c r="N973" s="90">
        <v>8</v>
      </c>
      <c r="O973" s="52" t="s">
        <v>3564</v>
      </c>
      <c r="P973" s="52" t="s">
        <v>3564</v>
      </c>
      <c r="Q973" s="39">
        <v>1</v>
      </c>
      <c r="R973" s="39" t="s">
        <v>792</v>
      </c>
      <c r="S973" s="39" t="s">
        <v>793</v>
      </c>
      <c r="T973" s="39">
        <v>8</v>
      </c>
      <c r="U973" s="39" t="s">
        <v>3177</v>
      </c>
      <c r="V973" s="39" t="s">
        <v>3177</v>
      </c>
      <c r="W973" s="39">
        <v>3</v>
      </c>
      <c r="X973" s="39">
        <v>1</v>
      </c>
      <c r="Y973" s="39">
        <v>2</v>
      </c>
    </row>
    <row r="974" spans="1:25" x14ac:dyDescent="0.2">
      <c r="A974" s="39" t="s">
        <v>3568</v>
      </c>
      <c r="B974" s="52" t="s">
        <v>2219</v>
      </c>
      <c r="C974" s="52" t="s">
        <v>662</v>
      </c>
      <c r="D974" s="52">
        <v>1</v>
      </c>
      <c r="E974" s="39" t="s">
        <v>828</v>
      </c>
      <c r="F974" s="39" t="s">
        <v>2220</v>
      </c>
      <c r="G974" s="90" t="s">
        <v>774</v>
      </c>
      <c r="H974" s="90" t="s">
        <v>765</v>
      </c>
      <c r="I974" s="90" t="s">
        <v>766</v>
      </c>
      <c r="J974" s="39" t="s">
        <v>2218</v>
      </c>
      <c r="K974" s="90">
        <v>1</v>
      </c>
      <c r="L974" s="90" t="s">
        <v>792</v>
      </c>
      <c r="M974" s="90" t="s">
        <v>793</v>
      </c>
      <c r="N974" s="90">
        <v>8</v>
      </c>
      <c r="O974" s="52" t="s">
        <v>3564</v>
      </c>
      <c r="P974" s="52" t="s">
        <v>3564</v>
      </c>
      <c r="Q974" s="39">
        <v>1</v>
      </c>
      <c r="R974" s="39" t="s">
        <v>792</v>
      </c>
      <c r="S974" s="39" t="s">
        <v>793</v>
      </c>
      <c r="T974" s="39">
        <v>8</v>
      </c>
      <c r="U974" s="39" t="s">
        <v>3177</v>
      </c>
      <c r="V974" s="39" t="s">
        <v>3177</v>
      </c>
      <c r="W974" s="39">
        <v>3</v>
      </c>
      <c r="X974" s="39">
        <v>1</v>
      </c>
      <c r="Y974" s="39">
        <v>2</v>
      </c>
    </row>
    <row r="975" spans="1:25" x14ac:dyDescent="0.2">
      <c r="A975" s="39" t="s">
        <v>3569</v>
      </c>
      <c r="B975" s="52" t="s">
        <v>2221</v>
      </c>
      <c r="C975" s="52" t="s">
        <v>662</v>
      </c>
      <c r="D975" s="52">
        <v>1</v>
      </c>
      <c r="E975" s="39" t="s">
        <v>828</v>
      </c>
      <c r="F975" s="39" t="s">
        <v>781</v>
      </c>
      <c r="G975" s="90" t="s">
        <v>774</v>
      </c>
      <c r="H975" s="90" t="s">
        <v>765</v>
      </c>
      <c r="I975" s="90" t="s">
        <v>766</v>
      </c>
      <c r="J975" s="39" t="s">
        <v>782</v>
      </c>
      <c r="K975" s="90">
        <v>1</v>
      </c>
      <c r="L975" s="90" t="s">
        <v>792</v>
      </c>
      <c r="M975" s="90" t="s">
        <v>766</v>
      </c>
      <c r="N975" s="90">
        <v>8</v>
      </c>
      <c r="O975" s="52" t="s">
        <v>3201</v>
      </c>
      <c r="P975" s="52" t="s">
        <v>3201</v>
      </c>
      <c r="Q975" s="39">
        <v>1</v>
      </c>
      <c r="R975" s="39" t="s">
        <v>792</v>
      </c>
      <c r="S975" s="39" t="s">
        <v>766</v>
      </c>
      <c r="T975" s="39">
        <v>8</v>
      </c>
      <c r="U975" s="39" t="s">
        <v>3177</v>
      </c>
      <c r="V975" s="39" t="s">
        <v>3177</v>
      </c>
      <c r="W975" s="39">
        <v>3</v>
      </c>
      <c r="X975" s="39">
        <v>1</v>
      </c>
      <c r="Y975" s="39">
        <v>2</v>
      </c>
    </row>
    <row r="976" spans="1:25" x14ac:dyDescent="0.2">
      <c r="A976" s="39" t="s">
        <v>3570</v>
      </c>
      <c r="B976" s="52" t="s">
        <v>2222</v>
      </c>
      <c r="C976" s="52" t="s">
        <v>662</v>
      </c>
      <c r="D976" s="52">
        <v>1</v>
      </c>
      <c r="E976" s="39" t="s">
        <v>828</v>
      </c>
      <c r="F976" s="39" t="s">
        <v>788</v>
      </c>
      <c r="G976" s="90" t="s">
        <v>774</v>
      </c>
      <c r="H976" s="90" t="s">
        <v>778</v>
      </c>
      <c r="I976" s="90" t="s">
        <v>774</v>
      </c>
      <c r="J976" s="39" t="s">
        <v>789</v>
      </c>
      <c r="K976" s="90">
        <v>1</v>
      </c>
      <c r="L976" s="90" t="s">
        <v>792</v>
      </c>
      <c r="M976" s="90" t="s">
        <v>793</v>
      </c>
      <c r="N976" s="90">
        <v>16</v>
      </c>
      <c r="O976" s="52" t="s">
        <v>2462</v>
      </c>
      <c r="P976" s="52" t="s">
        <v>2462</v>
      </c>
      <c r="Q976" s="39">
        <v>1</v>
      </c>
      <c r="R976" s="39" t="s">
        <v>792</v>
      </c>
      <c r="S976" s="39" t="s">
        <v>793</v>
      </c>
      <c r="T976" s="39">
        <v>16</v>
      </c>
      <c r="U976" s="39" t="s">
        <v>2979</v>
      </c>
      <c r="V976" s="39" t="s">
        <v>2979</v>
      </c>
      <c r="W976" s="39" t="s">
        <v>774</v>
      </c>
      <c r="X976" s="39" t="s">
        <v>778</v>
      </c>
      <c r="Y976" s="39" t="s">
        <v>774</v>
      </c>
    </row>
    <row r="977" spans="1:25" x14ac:dyDescent="0.2">
      <c r="A977" s="39" t="s">
        <v>3571</v>
      </c>
      <c r="B977" s="52" t="s">
        <v>2223</v>
      </c>
      <c r="C977" s="52" t="s">
        <v>663</v>
      </c>
      <c r="D977" s="52">
        <v>1</v>
      </c>
      <c r="E977" s="39" t="s">
        <v>828</v>
      </c>
      <c r="F977" s="39" t="s">
        <v>764</v>
      </c>
      <c r="G977" s="90" t="s">
        <v>765</v>
      </c>
      <c r="H977" s="90" t="s">
        <v>766</v>
      </c>
      <c r="I977" s="90" t="s">
        <v>767</v>
      </c>
      <c r="J977" s="39" t="s">
        <v>768</v>
      </c>
      <c r="K977" s="90">
        <v>1</v>
      </c>
      <c r="L977" s="90">
        <v>5</v>
      </c>
      <c r="M977" s="90">
        <v>0</v>
      </c>
      <c r="N977" s="90">
        <v>5</v>
      </c>
      <c r="O977" s="52" t="s">
        <v>2454</v>
      </c>
      <c r="P977" s="52" t="s">
        <v>2454</v>
      </c>
      <c r="Q977" s="39">
        <v>1</v>
      </c>
      <c r="R977" s="39">
        <v>5</v>
      </c>
      <c r="S977" s="39">
        <v>0</v>
      </c>
      <c r="T977" s="39">
        <v>5</v>
      </c>
      <c r="U977" s="39" t="s">
        <v>2392</v>
      </c>
      <c r="V977" s="39" t="s">
        <v>2392</v>
      </c>
      <c r="W977" s="39">
        <v>1</v>
      </c>
      <c r="X977" s="39">
        <v>2</v>
      </c>
      <c r="Y977" s="39">
        <v>4</v>
      </c>
    </row>
    <row r="978" spans="1:25" x14ac:dyDescent="0.2">
      <c r="A978" s="39" t="s">
        <v>3572</v>
      </c>
      <c r="B978" s="52" t="s">
        <v>2224</v>
      </c>
      <c r="C978" s="52" t="s">
        <v>663</v>
      </c>
      <c r="D978" s="52">
        <v>1</v>
      </c>
      <c r="E978" s="39" t="s">
        <v>828</v>
      </c>
      <c r="F978" s="39" t="s">
        <v>770</v>
      </c>
      <c r="G978" s="90" t="s">
        <v>765</v>
      </c>
      <c r="H978" s="90" t="s">
        <v>766</v>
      </c>
      <c r="I978" s="90" t="s">
        <v>767</v>
      </c>
      <c r="J978" s="39" t="s">
        <v>771</v>
      </c>
      <c r="K978" s="90">
        <v>1</v>
      </c>
      <c r="L978" s="90">
        <v>6</v>
      </c>
      <c r="M978" s="90">
        <v>0</v>
      </c>
      <c r="N978" s="90">
        <v>10</v>
      </c>
      <c r="O978" s="52" t="s">
        <v>2456</v>
      </c>
      <c r="P978" s="52" t="s">
        <v>2456</v>
      </c>
      <c r="Q978" s="39">
        <v>1</v>
      </c>
      <c r="R978" s="39">
        <v>6</v>
      </c>
      <c r="S978" s="39">
        <v>0</v>
      </c>
      <c r="T978" s="39">
        <v>10</v>
      </c>
      <c r="U978" s="39" t="s">
        <v>2392</v>
      </c>
      <c r="V978" s="39" t="s">
        <v>2392</v>
      </c>
      <c r="W978" s="39">
        <v>1</v>
      </c>
      <c r="X978" s="39">
        <v>2</v>
      </c>
      <c r="Y978" s="39">
        <v>4</v>
      </c>
    </row>
    <row r="979" spans="1:25" x14ac:dyDescent="0.2">
      <c r="A979" s="39" t="s">
        <v>3573</v>
      </c>
      <c r="B979" s="52" t="s">
        <v>2225</v>
      </c>
      <c r="C979" s="52" t="s">
        <v>663</v>
      </c>
      <c r="D979" s="52">
        <v>1</v>
      </c>
      <c r="E979" s="39" t="s">
        <v>828</v>
      </c>
      <c r="F979" s="39" t="s">
        <v>784</v>
      </c>
      <c r="G979" s="90" t="s">
        <v>765</v>
      </c>
      <c r="H979" s="90" t="s">
        <v>785</v>
      </c>
      <c r="I979" s="90" t="s">
        <v>766</v>
      </c>
      <c r="J979" s="39" t="s">
        <v>786</v>
      </c>
      <c r="K979" s="90">
        <v>1</v>
      </c>
      <c r="L979" s="90" t="s">
        <v>792</v>
      </c>
      <c r="M979" s="90" t="s">
        <v>793</v>
      </c>
      <c r="N979" s="90">
        <v>16</v>
      </c>
      <c r="O979" s="52" t="s">
        <v>2462</v>
      </c>
      <c r="P979" s="52" t="s">
        <v>2462</v>
      </c>
      <c r="Q979" s="39">
        <v>1</v>
      </c>
      <c r="R979" s="39" t="s">
        <v>792</v>
      </c>
      <c r="S979" s="39" t="s">
        <v>793</v>
      </c>
      <c r="T979" s="39">
        <v>16</v>
      </c>
      <c r="U979" s="39" t="s">
        <v>2402</v>
      </c>
      <c r="V979" s="39" t="s">
        <v>2402</v>
      </c>
      <c r="W979" s="39">
        <v>1</v>
      </c>
      <c r="X979" s="39">
        <v>7</v>
      </c>
      <c r="Y979" s="39">
        <v>2</v>
      </c>
    </row>
    <row r="980" spans="1:25" x14ac:dyDescent="0.2">
      <c r="A980" s="39" t="s">
        <v>3574</v>
      </c>
      <c r="B980" s="52" t="s">
        <v>2226</v>
      </c>
      <c r="C980" s="52" t="s">
        <v>663</v>
      </c>
      <c r="D980" s="52">
        <v>1</v>
      </c>
      <c r="E980" s="39" t="s">
        <v>828</v>
      </c>
      <c r="F980" s="39" t="s">
        <v>791</v>
      </c>
      <c r="G980" s="90" t="s">
        <v>766</v>
      </c>
      <c r="H980" s="90" t="s">
        <v>792</v>
      </c>
      <c r="I980" s="90" t="s">
        <v>793</v>
      </c>
      <c r="J980" s="39" t="s">
        <v>794</v>
      </c>
      <c r="K980" s="90">
        <v>1</v>
      </c>
      <c r="L980" s="90" t="s">
        <v>792</v>
      </c>
      <c r="M980" s="90" t="s">
        <v>765</v>
      </c>
      <c r="N980" s="90" t="s">
        <v>2527</v>
      </c>
      <c r="O980" s="52" t="s">
        <v>2522</v>
      </c>
      <c r="P980" s="52" t="s">
        <v>2522</v>
      </c>
      <c r="Q980" s="39">
        <v>1</v>
      </c>
      <c r="R980" s="39" t="s">
        <v>792</v>
      </c>
      <c r="S980" s="39" t="s">
        <v>765</v>
      </c>
      <c r="T980" s="39" t="s">
        <v>2527</v>
      </c>
      <c r="U980" s="39" t="s">
        <v>2406</v>
      </c>
      <c r="V980" s="39" t="s">
        <v>2406</v>
      </c>
      <c r="W980" s="39" t="s">
        <v>766</v>
      </c>
      <c r="X980" s="39" t="s">
        <v>792</v>
      </c>
      <c r="Y980" s="39" t="s">
        <v>793</v>
      </c>
    </row>
    <row r="981" spans="1:25" x14ac:dyDescent="0.2">
      <c r="A981" s="39" t="s">
        <v>3575</v>
      </c>
      <c r="B981" s="52" t="s">
        <v>2227</v>
      </c>
      <c r="C981" s="52" t="s">
        <v>663</v>
      </c>
      <c r="D981" s="52">
        <v>1</v>
      </c>
      <c r="E981" s="39" t="s">
        <v>828</v>
      </c>
      <c r="F981" s="39" t="s">
        <v>2228</v>
      </c>
      <c r="G981" s="90" t="s">
        <v>774</v>
      </c>
      <c r="H981" s="90" t="s">
        <v>765</v>
      </c>
      <c r="I981" s="90" t="s">
        <v>766</v>
      </c>
      <c r="J981" s="39" t="s">
        <v>1772</v>
      </c>
      <c r="K981" s="90">
        <v>1</v>
      </c>
      <c r="L981" s="90" t="s">
        <v>765</v>
      </c>
      <c r="M981" s="90" t="s">
        <v>767</v>
      </c>
      <c r="N981" s="90">
        <v>8</v>
      </c>
      <c r="O981" s="52" t="s">
        <v>3576</v>
      </c>
      <c r="P981" s="52" t="s">
        <v>3576</v>
      </c>
      <c r="Q981" s="39">
        <v>1</v>
      </c>
      <c r="R981" s="39" t="s">
        <v>765</v>
      </c>
      <c r="S981" s="39" t="s">
        <v>767</v>
      </c>
      <c r="T981" s="39">
        <v>8</v>
      </c>
      <c r="U981" s="39" t="s">
        <v>3177</v>
      </c>
      <c r="V981" s="39" t="s">
        <v>3177</v>
      </c>
      <c r="W981" s="39">
        <v>3</v>
      </c>
      <c r="X981" s="39">
        <v>1</v>
      </c>
      <c r="Y981" s="39">
        <v>2</v>
      </c>
    </row>
    <row r="982" spans="1:25" x14ac:dyDescent="0.2">
      <c r="A982" s="39" t="s">
        <v>3577</v>
      </c>
      <c r="B982" s="52" t="s">
        <v>2229</v>
      </c>
      <c r="C982" s="52" t="s">
        <v>663</v>
      </c>
      <c r="D982" s="52">
        <v>1</v>
      </c>
      <c r="E982" s="39" t="s">
        <v>828</v>
      </c>
      <c r="F982" s="39" t="s">
        <v>781</v>
      </c>
      <c r="G982" s="90" t="s">
        <v>774</v>
      </c>
      <c r="H982" s="90" t="s">
        <v>765</v>
      </c>
      <c r="I982" s="90" t="s">
        <v>766</v>
      </c>
      <c r="J982" s="39" t="s">
        <v>782</v>
      </c>
      <c r="K982" s="90">
        <v>1</v>
      </c>
      <c r="L982" s="90" t="s">
        <v>792</v>
      </c>
      <c r="M982" s="90" t="s">
        <v>766</v>
      </c>
      <c r="N982" s="90">
        <v>8</v>
      </c>
      <c r="O982" s="52" t="s">
        <v>3201</v>
      </c>
      <c r="P982" s="52" t="s">
        <v>3201</v>
      </c>
      <c r="Q982" s="39">
        <v>1</v>
      </c>
      <c r="R982" s="39" t="s">
        <v>792</v>
      </c>
      <c r="S982" s="39" t="s">
        <v>766</v>
      </c>
      <c r="T982" s="39">
        <v>8</v>
      </c>
      <c r="U982" s="39" t="s">
        <v>3177</v>
      </c>
      <c r="V982" s="39" t="s">
        <v>3177</v>
      </c>
      <c r="W982" s="39">
        <v>3</v>
      </c>
      <c r="X982" s="39">
        <v>1</v>
      </c>
      <c r="Y982" s="39">
        <v>2</v>
      </c>
    </row>
    <row r="983" spans="1:25" x14ac:dyDescent="0.2">
      <c r="A983" s="39" t="s">
        <v>3578</v>
      </c>
      <c r="B983" s="52" t="s">
        <v>2230</v>
      </c>
      <c r="C983" s="52" t="s">
        <v>663</v>
      </c>
      <c r="D983" s="52">
        <v>1</v>
      </c>
      <c r="E983" s="39" t="s">
        <v>828</v>
      </c>
      <c r="F983" s="39" t="s">
        <v>788</v>
      </c>
      <c r="G983" s="90" t="s">
        <v>774</v>
      </c>
      <c r="H983" s="90" t="s">
        <v>778</v>
      </c>
      <c r="I983" s="90" t="s">
        <v>774</v>
      </c>
      <c r="J983" s="39" t="s">
        <v>789</v>
      </c>
      <c r="K983" s="90">
        <v>1</v>
      </c>
      <c r="L983" s="90" t="s">
        <v>792</v>
      </c>
      <c r="M983" s="90" t="s">
        <v>793</v>
      </c>
      <c r="N983" s="90">
        <v>16</v>
      </c>
      <c r="O983" s="52" t="s">
        <v>2462</v>
      </c>
      <c r="P983" s="52" t="s">
        <v>2462</v>
      </c>
      <c r="Q983" s="39">
        <v>1</v>
      </c>
      <c r="R983" s="39" t="s">
        <v>792</v>
      </c>
      <c r="S983" s="39" t="s">
        <v>793</v>
      </c>
      <c r="T983" s="39">
        <v>16</v>
      </c>
      <c r="U983" s="39" t="s">
        <v>2979</v>
      </c>
      <c r="V983" s="39" t="s">
        <v>2979</v>
      </c>
      <c r="W983" s="39" t="s">
        <v>774</v>
      </c>
      <c r="X983" s="39" t="s">
        <v>778</v>
      </c>
      <c r="Y983" s="39" t="s">
        <v>774</v>
      </c>
    </row>
    <row r="984" spans="1:25" x14ac:dyDescent="0.2">
      <c r="A984" s="39" t="s">
        <v>3579</v>
      </c>
      <c r="B984" s="52" t="s">
        <v>2231</v>
      </c>
      <c r="C984" s="52" t="s">
        <v>664</v>
      </c>
      <c r="D984" s="52">
        <v>2</v>
      </c>
      <c r="E984" s="39" t="s">
        <v>763</v>
      </c>
      <c r="F984" s="39" t="s">
        <v>764</v>
      </c>
      <c r="G984" s="90" t="s">
        <v>765</v>
      </c>
      <c r="H984" s="90" t="s">
        <v>766</v>
      </c>
      <c r="I984" s="90" t="s">
        <v>767</v>
      </c>
      <c r="J984" s="39" t="s">
        <v>768</v>
      </c>
      <c r="K984" s="90">
        <v>2</v>
      </c>
      <c r="L984" s="90" t="s">
        <v>765</v>
      </c>
      <c r="M984" s="90" t="s">
        <v>785</v>
      </c>
      <c r="N984" s="90">
        <v>5</v>
      </c>
      <c r="O984" s="52" t="s">
        <v>2391</v>
      </c>
      <c r="P984" s="52" t="s">
        <v>2391</v>
      </c>
      <c r="Q984" s="39">
        <v>2</v>
      </c>
      <c r="R984" s="39" t="s">
        <v>765</v>
      </c>
      <c r="S984" s="39" t="s">
        <v>785</v>
      </c>
      <c r="T984" s="39">
        <v>5</v>
      </c>
      <c r="U984" s="39" t="s">
        <v>2392</v>
      </c>
      <c r="V984" s="39" t="s">
        <v>2392</v>
      </c>
      <c r="W984" s="39">
        <v>1</v>
      </c>
      <c r="X984" s="39">
        <v>2</v>
      </c>
      <c r="Y984" s="39">
        <v>4</v>
      </c>
    </row>
    <row r="985" spans="1:25" x14ac:dyDescent="0.2">
      <c r="A985" s="39" t="s">
        <v>3580</v>
      </c>
      <c r="B985" s="52" t="s">
        <v>2232</v>
      </c>
      <c r="C985" s="52" t="s">
        <v>664</v>
      </c>
      <c r="D985" s="52">
        <v>2</v>
      </c>
      <c r="E985" s="39" t="s">
        <v>763</v>
      </c>
      <c r="F985" s="39" t="s">
        <v>770</v>
      </c>
      <c r="G985" s="90" t="s">
        <v>765</v>
      </c>
      <c r="H985" s="90" t="s">
        <v>766</v>
      </c>
      <c r="I985" s="90" t="s">
        <v>767</v>
      </c>
      <c r="J985" s="39" t="s">
        <v>771</v>
      </c>
      <c r="K985" s="90">
        <v>2</v>
      </c>
      <c r="L985" s="90" t="s">
        <v>765</v>
      </c>
      <c r="M985" s="90" t="s">
        <v>785</v>
      </c>
      <c r="N985" s="90">
        <v>10</v>
      </c>
      <c r="O985" s="52" t="s">
        <v>2394</v>
      </c>
      <c r="P985" s="52" t="s">
        <v>2394</v>
      </c>
      <c r="Q985" s="39">
        <v>2</v>
      </c>
      <c r="R985" s="39" t="s">
        <v>765</v>
      </c>
      <c r="S985" s="39" t="s">
        <v>785</v>
      </c>
      <c r="T985" s="39">
        <v>10</v>
      </c>
      <c r="U985" s="39" t="s">
        <v>2392</v>
      </c>
      <c r="V985" s="39" t="s">
        <v>2392</v>
      </c>
      <c r="W985" s="39">
        <v>1</v>
      </c>
      <c r="X985" s="39">
        <v>2</v>
      </c>
      <c r="Y985" s="39">
        <v>4</v>
      </c>
    </row>
    <row r="986" spans="1:25" x14ac:dyDescent="0.2">
      <c r="A986" s="39" t="s">
        <v>3581</v>
      </c>
      <c r="B986" s="52" t="s">
        <v>2233</v>
      </c>
      <c r="C986" s="52" t="s">
        <v>664</v>
      </c>
      <c r="D986" s="52">
        <v>2</v>
      </c>
      <c r="E986" s="39" t="s">
        <v>763</v>
      </c>
      <c r="F986" s="39" t="s">
        <v>2234</v>
      </c>
      <c r="G986" s="90" t="s">
        <v>765</v>
      </c>
      <c r="H986" s="90" t="s">
        <v>785</v>
      </c>
      <c r="I986" s="90" t="s">
        <v>766</v>
      </c>
      <c r="J986" s="39" t="s">
        <v>786</v>
      </c>
      <c r="K986" s="90">
        <v>2</v>
      </c>
      <c r="L986" s="90" t="s">
        <v>766</v>
      </c>
      <c r="M986" s="90" t="s">
        <v>774</v>
      </c>
      <c r="N986" s="90">
        <v>16</v>
      </c>
      <c r="O986" s="52" t="s">
        <v>2898</v>
      </c>
      <c r="P986" s="52" t="s">
        <v>2898</v>
      </c>
      <c r="Q986" s="39">
        <v>2</v>
      </c>
      <c r="R986" s="39" t="s">
        <v>766</v>
      </c>
      <c r="S986" s="39" t="s">
        <v>774</v>
      </c>
      <c r="T986" s="39">
        <v>16</v>
      </c>
      <c r="U986" s="39" t="s">
        <v>2402</v>
      </c>
      <c r="V986" s="39" t="s">
        <v>2402</v>
      </c>
      <c r="W986" s="39">
        <v>1</v>
      </c>
      <c r="X986" s="39">
        <v>7</v>
      </c>
      <c r="Y986" s="39">
        <v>2</v>
      </c>
    </row>
    <row r="987" spans="1:25" x14ac:dyDescent="0.2">
      <c r="A987" s="39" t="s">
        <v>3582</v>
      </c>
      <c r="B987" s="52" t="s">
        <v>2235</v>
      </c>
      <c r="C987" s="52" t="s">
        <v>664</v>
      </c>
      <c r="D987" s="52">
        <v>2</v>
      </c>
      <c r="E987" s="39" t="s">
        <v>763</v>
      </c>
      <c r="F987" s="39" t="s">
        <v>784</v>
      </c>
      <c r="G987" s="90" t="s">
        <v>765</v>
      </c>
      <c r="H987" s="90" t="s">
        <v>785</v>
      </c>
      <c r="I987" s="90" t="s">
        <v>766</v>
      </c>
      <c r="J987" s="39" t="s">
        <v>786</v>
      </c>
      <c r="K987" s="90">
        <v>2</v>
      </c>
      <c r="L987" s="90" t="s">
        <v>766</v>
      </c>
      <c r="M987" s="90" t="s">
        <v>765</v>
      </c>
      <c r="N987" s="90">
        <v>16</v>
      </c>
      <c r="O987" s="52" t="s">
        <v>2396</v>
      </c>
      <c r="P987" s="52" t="s">
        <v>2396</v>
      </c>
      <c r="Q987" s="39">
        <v>2</v>
      </c>
      <c r="R987" s="39" t="s">
        <v>766</v>
      </c>
      <c r="S987" s="39" t="s">
        <v>765</v>
      </c>
      <c r="T987" s="39">
        <v>16</v>
      </c>
      <c r="U987" s="39" t="s">
        <v>2402</v>
      </c>
      <c r="V987" s="39" t="s">
        <v>2402</v>
      </c>
      <c r="W987" s="39">
        <v>1</v>
      </c>
      <c r="X987" s="39">
        <v>7</v>
      </c>
      <c r="Y987" s="39">
        <v>2</v>
      </c>
    </row>
    <row r="988" spans="1:25" x14ac:dyDescent="0.2">
      <c r="A988" s="39" t="s">
        <v>3583</v>
      </c>
      <c r="B988" s="52" t="s">
        <v>2236</v>
      </c>
      <c r="C988" s="52" t="s">
        <v>664</v>
      </c>
      <c r="D988" s="52">
        <v>2</v>
      </c>
      <c r="E988" s="39" t="s">
        <v>763</v>
      </c>
      <c r="F988" s="39" t="s">
        <v>781</v>
      </c>
      <c r="G988" s="90" t="s">
        <v>765</v>
      </c>
      <c r="H988" s="90" t="s">
        <v>785</v>
      </c>
      <c r="I988" s="90" t="s">
        <v>766</v>
      </c>
      <c r="J988" s="39" t="s">
        <v>782</v>
      </c>
      <c r="K988" s="90">
        <v>2</v>
      </c>
      <c r="L988" s="90" t="s">
        <v>765</v>
      </c>
      <c r="M988" s="90" t="s">
        <v>785</v>
      </c>
      <c r="N988" s="90">
        <v>16</v>
      </c>
      <c r="O988" s="52" t="s">
        <v>2704</v>
      </c>
      <c r="P988" s="52" t="s">
        <v>2704</v>
      </c>
      <c r="Q988" s="39">
        <v>2</v>
      </c>
      <c r="R988" s="39" t="s">
        <v>765</v>
      </c>
      <c r="S988" s="39" t="s">
        <v>785</v>
      </c>
      <c r="T988" s="39">
        <v>16</v>
      </c>
      <c r="U988" s="39" t="s">
        <v>2402</v>
      </c>
      <c r="V988" s="39" t="s">
        <v>2402</v>
      </c>
      <c r="W988" s="39">
        <v>1</v>
      </c>
      <c r="X988" s="39">
        <v>7</v>
      </c>
      <c r="Y988" s="39">
        <v>2</v>
      </c>
    </row>
    <row r="989" spans="1:25" x14ac:dyDescent="0.2">
      <c r="A989" s="39" t="s">
        <v>3584</v>
      </c>
      <c r="B989" s="52" t="s">
        <v>2237</v>
      </c>
      <c r="C989" s="52" t="s">
        <v>664</v>
      </c>
      <c r="D989" s="52">
        <v>2</v>
      </c>
      <c r="E989" s="39" t="s">
        <v>763</v>
      </c>
      <c r="F989" s="39" t="s">
        <v>791</v>
      </c>
      <c r="G989" s="90" t="s">
        <v>766</v>
      </c>
      <c r="H989" s="90" t="s">
        <v>792</v>
      </c>
      <c r="I989" s="90" t="s">
        <v>793</v>
      </c>
      <c r="J989" s="39" t="s">
        <v>794</v>
      </c>
      <c r="K989" s="90">
        <v>2</v>
      </c>
      <c r="L989" s="90" t="s">
        <v>765</v>
      </c>
      <c r="M989" s="90" t="s">
        <v>785</v>
      </c>
      <c r="N989" s="90">
        <v>10</v>
      </c>
      <c r="O989" s="52" t="s">
        <v>2394</v>
      </c>
      <c r="P989" s="52" t="s">
        <v>2394</v>
      </c>
      <c r="Q989" s="39">
        <v>2</v>
      </c>
      <c r="R989" s="39" t="s">
        <v>765</v>
      </c>
      <c r="S989" s="39" t="s">
        <v>785</v>
      </c>
      <c r="T989" s="39">
        <v>10</v>
      </c>
      <c r="U989" s="39" t="s">
        <v>2406</v>
      </c>
      <c r="V989" s="39" t="s">
        <v>2406</v>
      </c>
      <c r="W989" s="39" t="s">
        <v>766</v>
      </c>
      <c r="X989" s="39" t="s">
        <v>792</v>
      </c>
      <c r="Y989" s="39" t="s">
        <v>793</v>
      </c>
    </row>
    <row r="990" spans="1:25" x14ac:dyDescent="0.2">
      <c r="A990" s="39" t="s">
        <v>3585</v>
      </c>
      <c r="B990" s="52" t="s">
        <v>2238</v>
      </c>
      <c r="C990" s="52" t="s">
        <v>664</v>
      </c>
      <c r="D990" s="52">
        <v>2</v>
      </c>
      <c r="E990" s="39" t="s">
        <v>763</v>
      </c>
      <c r="F990" s="39" t="s">
        <v>788</v>
      </c>
      <c r="G990" s="90" t="s">
        <v>774</v>
      </c>
      <c r="H990" s="90" t="s">
        <v>778</v>
      </c>
      <c r="I990" s="90" t="s">
        <v>774</v>
      </c>
      <c r="J990" s="39" t="s">
        <v>789</v>
      </c>
      <c r="K990" s="90">
        <v>2</v>
      </c>
      <c r="L990" s="90" t="s">
        <v>765</v>
      </c>
      <c r="M990" s="90" t="s">
        <v>774</v>
      </c>
      <c r="N990" s="90">
        <v>16</v>
      </c>
      <c r="O990" s="52" t="s">
        <v>2436</v>
      </c>
      <c r="P990" s="52" t="s">
        <v>2436</v>
      </c>
      <c r="Q990" s="39">
        <v>2</v>
      </c>
      <c r="R990" s="39" t="s">
        <v>765</v>
      </c>
      <c r="S990" s="39" t="s">
        <v>774</v>
      </c>
      <c r="T990" s="39">
        <v>16</v>
      </c>
      <c r="U990" s="39" t="s">
        <v>2979</v>
      </c>
      <c r="V990" s="39" t="s">
        <v>2979</v>
      </c>
      <c r="W990" s="39" t="s">
        <v>774</v>
      </c>
      <c r="X990" s="39" t="s">
        <v>778</v>
      </c>
      <c r="Y990" s="39" t="s">
        <v>774</v>
      </c>
    </row>
    <row r="991" spans="1:25" x14ac:dyDescent="0.2">
      <c r="A991" s="39" t="s">
        <v>3586</v>
      </c>
      <c r="B991" s="52" t="s">
        <v>2239</v>
      </c>
      <c r="C991" s="52" t="s">
        <v>665</v>
      </c>
      <c r="D991" s="52">
        <v>2</v>
      </c>
      <c r="E991" s="39" t="s">
        <v>763</v>
      </c>
      <c r="F991" s="39" t="s">
        <v>764</v>
      </c>
      <c r="G991" s="90" t="s">
        <v>765</v>
      </c>
      <c r="H991" s="90" t="s">
        <v>766</v>
      </c>
      <c r="I991" s="90" t="s">
        <v>767</v>
      </c>
      <c r="J991" s="39" t="s">
        <v>768</v>
      </c>
      <c r="K991" s="90">
        <v>2</v>
      </c>
      <c r="L991" s="90" t="s">
        <v>765</v>
      </c>
      <c r="M991" s="90" t="s">
        <v>785</v>
      </c>
      <c r="N991" s="90">
        <v>5</v>
      </c>
      <c r="O991" s="52" t="s">
        <v>2391</v>
      </c>
      <c r="P991" s="52" t="s">
        <v>2391</v>
      </c>
      <c r="Q991" s="39">
        <v>2</v>
      </c>
      <c r="R991" s="39" t="s">
        <v>765</v>
      </c>
      <c r="S991" s="39" t="s">
        <v>785</v>
      </c>
      <c r="T991" s="39">
        <v>5</v>
      </c>
      <c r="U991" s="39" t="s">
        <v>2392</v>
      </c>
      <c r="V991" s="39" t="s">
        <v>2392</v>
      </c>
      <c r="W991" s="39">
        <v>1</v>
      </c>
      <c r="X991" s="39">
        <v>2</v>
      </c>
      <c r="Y991" s="39">
        <v>4</v>
      </c>
    </row>
    <row r="992" spans="1:25" x14ac:dyDescent="0.2">
      <c r="A992" s="39" t="s">
        <v>3587</v>
      </c>
      <c r="B992" s="52" t="s">
        <v>2240</v>
      </c>
      <c r="C992" s="52" t="s">
        <v>665</v>
      </c>
      <c r="D992" s="52">
        <v>2</v>
      </c>
      <c r="E992" s="39" t="s">
        <v>763</v>
      </c>
      <c r="F992" s="39" t="s">
        <v>770</v>
      </c>
      <c r="G992" s="90" t="s">
        <v>765</v>
      </c>
      <c r="H992" s="90" t="s">
        <v>766</v>
      </c>
      <c r="I992" s="90" t="s">
        <v>767</v>
      </c>
      <c r="J992" s="39" t="s">
        <v>771</v>
      </c>
      <c r="K992" s="90">
        <v>2</v>
      </c>
      <c r="L992" s="90" t="s">
        <v>765</v>
      </c>
      <c r="M992" s="90" t="s">
        <v>785</v>
      </c>
      <c r="N992" s="90">
        <v>10</v>
      </c>
      <c r="O992" s="52" t="s">
        <v>2394</v>
      </c>
      <c r="P992" s="52" t="s">
        <v>2394</v>
      </c>
      <c r="Q992" s="39">
        <v>2</v>
      </c>
      <c r="R992" s="39" t="s">
        <v>765</v>
      </c>
      <c r="S992" s="39" t="s">
        <v>785</v>
      </c>
      <c r="T992" s="39">
        <v>10</v>
      </c>
      <c r="U992" s="39" t="s">
        <v>2392</v>
      </c>
      <c r="V992" s="39" t="s">
        <v>2392</v>
      </c>
      <c r="W992" s="39">
        <v>1</v>
      </c>
      <c r="X992" s="39">
        <v>2</v>
      </c>
      <c r="Y992" s="39">
        <v>4</v>
      </c>
    </row>
    <row r="993" spans="1:25" x14ac:dyDescent="0.2">
      <c r="A993" s="39" t="s">
        <v>3588</v>
      </c>
      <c r="B993" s="52" t="s">
        <v>2241</v>
      </c>
      <c r="C993" s="52" t="s">
        <v>665</v>
      </c>
      <c r="D993" s="52">
        <v>2</v>
      </c>
      <c r="E993" s="39" t="s">
        <v>763</v>
      </c>
      <c r="F993" s="39" t="s">
        <v>784</v>
      </c>
      <c r="G993" s="90" t="s">
        <v>765</v>
      </c>
      <c r="H993" s="90" t="s">
        <v>785</v>
      </c>
      <c r="I993" s="90" t="s">
        <v>766</v>
      </c>
      <c r="J993" s="39" t="s">
        <v>786</v>
      </c>
      <c r="K993" s="90">
        <v>2</v>
      </c>
      <c r="L993" s="90" t="s">
        <v>766</v>
      </c>
      <c r="M993" s="90" t="s">
        <v>765</v>
      </c>
      <c r="N993" s="90">
        <v>16</v>
      </c>
      <c r="O993" s="52" t="s">
        <v>2396</v>
      </c>
      <c r="P993" s="52" t="s">
        <v>2396</v>
      </c>
      <c r="Q993" s="39">
        <v>2</v>
      </c>
      <c r="R993" s="39" t="s">
        <v>766</v>
      </c>
      <c r="S993" s="39" t="s">
        <v>765</v>
      </c>
      <c r="T993" s="39">
        <v>16</v>
      </c>
      <c r="U993" s="39" t="s">
        <v>2402</v>
      </c>
      <c r="V993" s="39" t="s">
        <v>2402</v>
      </c>
      <c r="W993" s="39">
        <v>1</v>
      </c>
      <c r="X993" s="39">
        <v>7</v>
      </c>
      <c r="Y993" s="39">
        <v>2</v>
      </c>
    </row>
    <row r="994" spans="1:25" x14ac:dyDescent="0.2">
      <c r="A994" s="39" t="s">
        <v>3589</v>
      </c>
      <c r="B994" s="52" t="s">
        <v>2242</v>
      </c>
      <c r="C994" s="52" t="s">
        <v>665</v>
      </c>
      <c r="D994" s="52">
        <v>2</v>
      </c>
      <c r="E994" s="39" t="s">
        <v>763</v>
      </c>
      <c r="F994" s="39" t="s">
        <v>2243</v>
      </c>
      <c r="G994" s="90" t="s">
        <v>765</v>
      </c>
      <c r="H994" s="90" t="s">
        <v>785</v>
      </c>
      <c r="I994" s="90" t="s">
        <v>766</v>
      </c>
      <c r="J994" s="39" t="s">
        <v>875</v>
      </c>
      <c r="K994" s="90">
        <v>2</v>
      </c>
      <c r="L994" s="90" t="s">
        <v>774</v>
      </c>
      <c r="M994" s="90" t="s">
        <v>767</v>
      </c>
      <c r="N994" s="90">
        <v>15</v>
      </c>
      <c r="O994" s="52" t="s">
        <v>2490</v>
      </c>
      <c r="P994" s="52" t="s">
        <v>2490</v>
      </c>
      <c r="Q994" s="39">
        <v>2</v>
      </c>
      <c r="R994" s="39" t="s">
        <v>774</v>
      </c>
      <c r="S994" s="39" t="s">
        <v>767</v>
      </c>
      <c r="T994" s="39">
        <v>15</v>
      </c>
      <c r="U994" s="39" t="s">
        <v>2402</v>
      </c>
      <c r="V994" s="39" t="s">
        <v>2402</v>
      </c>
      <c r="W994" s="39" t="s">
        <v>765</v>
      </c>
      <c r="X994" s="39" t="s">
        <v>785</v>
      </c>
      <c r="Y994" s="39" t="s">
        <v>766</v>
      </c>
    </row>
    <row r="995" spans="1:25" x14ac:dyDescent="0.2">
      <c r="A995" s="39" t="s">
        <v>3590</v>
      </c>
      <c r="B995" s="52" t="s">
        <v>2244</v>
      </c>
      <c r="C995" s="52" t="s">
        <v>665</v>
      </c>
      <c r="D995" s="52">
        <v>2</v>
      </c>
      <c r="E995" s="39" t="s">
        <v>763</v>
      </c>
      <c r="F995" s="39" t="s">
        <v>781</v>
      </c>
      <c r="G995" s="90" t="s">
        <v>765</v>
      </c>
      <c r="H995" s="90" t="s">
        <v>785</v>
      </c>
      <c r="I995" s="90" t="s">
        <v>766</v>
      </c>
      <c r="J995" s="39" t="s">
        <v>782</v>
      </c>
      <c r="K995" s="90">
        <v>2</v>
      </c>
      <c r="L995" s="90" t="s">
        <v>765</v>
      </c>
      <c r="M995" s="90" t="s">
        <v>785</v>
      </c>
      <c r="N995" s="90">
        <v>16</v>
      </c>
      <c r="O995" s="52" t="s">
        <v>2704</v>
      </c>
      <c r="P995" s="52" t="s">
        <v>2704</v>
      </c>
      <c r="Q995" s="39">
        <v>2</v>
      </c>
      <c r="R995" s="39" t="s">
        <v>765</v>
      </c>
      <c r="S995" s="39" t="s">
        <v>785</v>
      </c>
      <c r="T995" s="39">
        <v>16</v>
      </c>
      <c r="U995" s="39" t="s">
        <v>2402</v>
      </c>
      <c r="V995" s="39" t="s">
        <v>2402</v>
      </c>
      <c r="W995" s="39" t="s">
        <v>765</v>
      </c>
      <c r="X995" s="39" t="s">
        <v>785</v>
      </c>
      <c r="Y995" s="39" t="s">
        <v>766</v>
      </c>
    </row>
    <row r="996" spans="1:25" x14ac:dyDescent="0.2">
      <c r="A996" s="39" t="s">
        <v>3591</v>
      </c>
      <c r="B996" s="52" t="s">
        <v>2245</v>
      </c>
      <c r="C996" s="52" t="s">
        <v>665</v>
      </c>
      <c r="D996" s="52">
        <v>2</v>
      </c>
      <c r="E996" s="39" t="s">
        <v>763</v>
      </c>
      <c r="F996" s="39" t="s">
        <v>791</v>
      </c>
      <c r="G996" s="90" t="s">
        <v>766</v>
      </c>
      <c r="H996" s="90" t="s">
        <v>792</v>
      </c>
      <c r="I996" s="90" t="s">
        <v>793</v>
      </c>
      <c r="J996" s="39" t="s">
        <v>794</v>
      </c>
      <c r="K996" s="90">
        <v>2</v>
      </c>
      <c r="L996" s="90" t="s">
        <v>765</v>
      </c>
      <c r="M996" s="90" t="s">
        <v>785</v>
      </c>
      <c r="N996" s="90">
        <v>10</v>
      </c>
      <c r="O996" s="52" t="s">
        <v>2394</v>
      </c>
      <c r="P996" s="52" t="s">
        <v>2394</v>
      </c>
      <c r="Q996" s="39">
        <v>2</v>
      </c>
      <c r="R996" s="39" t="s">
        <v>765</v>
      </c>
      <c r="S996" s="39" t="s">
        <v>785</v>
      </c>
      <c r="T996" s="39">
        <v>10</v>
      </c>
      <c r="U996" s="39" t="s">
        <v>2406</v>
      </c>
      <c r="V996" s="39" t="s">
        <v>2406</v>
      </c>
      <c r="W996" s="39" t="s">
        <v>766</v>
      </c>
      <c r="X996" s="39" t="s">
        <v>792</v>
      </c>
      <c r="Y996" s="39" t="s">
        <v>793</v>
      </c>
    </row>
    <row r="997" spans="1:25" x14ac:dyDescent="0.2">
      <c r="A997" s="39" t="s">
        <v>3592</v>
      </c>
      <c r="B997" s="52" t="s">
        <v>2246</v>
      </c>
      <c r="C997" s="52" t="s">
        <v>665</v>
      </c>
      <c r="D997" s="52">
        <v>2</v>
      </c>
      <c r="E997" s="39" t="s">
        <v>763</v>
      </c>
      <c r="F997" s="39" t="s">
        <v>788</v>
      </c>
      <c r="G997" s="90" t="s">
        <v>774</v>
      </c>
      <c r="H997" s="90" t="s">
        <v>778</v>
      </c>
      <c r="I997" s="90" t="s">
        <v>774</v>
      </c>
      <c r="J997" s="39" t="s">
        <v>789</v>
      </c>
      <c r="K997" s="90">
        <v>2</v>
      </c>
      <c r="L997" s="90" t="s">
        <v>765</v>
      </c>
      <c r="M997" s="90" t="s">
        <v>774</v>
      </c>
      <c r="N997" s="90">
        <v>16</v>
      </c>
      <c r="O997" s="52" t="s">
        <v>2436</v>
      </c>
      <c r="P997" s="52" t="s">
        <v>2436</v>
      </c>
      <c r="Q997" s="39">
        <v>2</v>
      </c>
      <c r="R997" s="39" t="s">
        <v>765</v>
      </c>
      <c r="S997" s="39" t="s">
        <v>774</v>
      </c>
      <c r="T997" s="39">
        <v>16</v>
      </c>
      <c r="U997" s="39" t="s">
        <v>2979</v>
      </c>
      <c r="V997" s="39" t="s">
        <v>2979</v>
      </c>
      <c r="W997" s="39" t="s">
        <v>774</v>
      </c>
      <c r="X997" s="39" t="s">
        <v>778</v>
      </c>
      <c r="Y997" s="39" t="s">
        <v>774</v>
      </c>
    </row>
    <row r="998" spans="1:25" x14ac:dyDescent="0.2">
      <c r="A998" s="39" t="s">
        <v>3593</v>
      </c>
      <c r="B998" s="52" t="s">
        <v>2247</v>
      </c>
      <c r="C998" s="52" t="s">
        <v>666</v>
      </c>
      <c r="D998" s="52">
        <v>1</v>
      </c>
      <c r="E998" s="39" t="s">
        <v>828</v>
      </c>
      <c r="F998" s="39" t="s">
        <v>764</v>
      </c>
      <c r="G998" s="90" t="s">
        <v>765</v>
      </c>
      <c r="H998" s="90" t="s">
        <v>766</v>
      </c>
      <c r="I998" s="90" t="s">
        <v>767</v>
      </c>
      <c r="J998" s="39" t="s">
        <v>768</v>
      </c>
      <c r="K998" s="90">
        <v>1</v>
      </c>
      <c r="L998" s="90">
        <v>5</v>
      </c>
      <c r="M998" s="90">
        <v>0</v>
      </c>
      <c r="N998" s="90">
        <v>5</v>
      </c>
      <c r="O998" s="52" t="s">
        <v>2454</v>
      </c>
      <c r="P998" s="52" t="s">
        <v>2454</v>
      </c>
      <c r="Q998" s="39">
        <v>1</v>
      </c>
      <c r="R998" s="39">
        <v>5</v>
      </c>
      <c r="S998" s="39">
        <v>0</v>
      </c>
      <c r="T998" s="39">
        <v>5</v>
      </c>
      <c r="U998" s="39" t="s">
        <v>2392</v>
      </c>
      <c r="V998" s="39" t="s">
        <v>2392</v>
      </c>
      <c r="W998" s="39">
        <v>1</v>
      </c>
      <c r="X998" s="39">
        <v>2</v>
      </c>
      <c r="Y998" s="39">
        <v>4</v>
      </c>
    </row>
    <row r="999" spans="1:25" x14ac:dyDescent="0.2">
      <c r="A999" s="39" t="s">
        <v>3594</v>
      </c>
      <c r="B999" s="52" t="s">
        <v>2248</v>
      </c>
      <c r="C999" s="52" t="s">
        <v>666</v>
      </c>
      <c r="D999" s="52">
        <v>1</v>
      </c>
      <c r="E999" s="39" t="s">
        <v>828</v>
      </c>
      <c r="F999" s="39" t="s">
        <v>770</v>
      </c>
      <c r="G999" s="90" t="s">
        <v>765</v>
      </c>
      <c r="H999" s="90" t="s">
        <v>766</v>
      </c>
      <c r="I999" s="90" t="s">
        <v>767</v>
      </c>
      <c r="J999" s="39" t="s">
        <v>771</v>
      </c>
      <c r="K999" s="90">
        <v>1</v>
      </c>
      <c r="L999" s="90">
        <v>6</v>
      </c>
      <c r="M999" s="90">
        <v>0</v>
      </c>
      <c r="N999" s="90">
        <v>10</v>
      </c>
      <c r="O999" s="52" t="s">
        <v>2456</v>
      </c>
      <c r="P999" s="52" t="s">
        <v>2456</v>
      </c>
      <c r="Q999" s="39">
        <v>1</v>
      </c>
      <c r="R999" s="39">
        <v>6</v>
      </c>
      <c r="S999" s="39">
        <v>0</v>
      </c>
      <c r="T999" s="39">
        <v>10</v>
      </c>
      <c r="U999" s="39" t="s">
        <v>2392</v>
      </c>
      <c r="V999" s="39" t="s">
        <v>2392</v>
      </c>
      <c r="W999" s="39">
        <v>1</v>
      </c>
      <c r="X999" s="39">
        <v>2</v>
      </c>
      <c r="Y999" s="39">
        <v>4</v>
      </c>
    </row>
    <row r="1000" spans="1:25" x14ac:dyDescent="0.2">
      <c r="A1000" s="39" t="s">
        <v>3595</v>
      </c>
      <c r="B1000" s="52" t="s">
        <v>2249</v>
      </c>
      <c r="C1000" s="52" t="s">
        <v>666</v>
      </c>
      <c r="D1000" s="52">
        <v>1</v>
      </c>
      <c r="E1000" s="39" t="s">
        <v>828</v>
      </c>
      <c r="F1000" s="39" t="s">
        <v>2250</v>
      </c>
      <c r="G1000" s="90" t="s">
        <v>765</v>
      </c>
      <c r="H1000" s="90" t="s">
        <v>774</v>
      </c>
      <c r="I1000" s="90" t="s">
        <v>766</v>
      </c>
      <c r="J1000" s="39" t="s">
        <v>1004</v>
      </c>
      <c r="K1000" s="90">
        <v>1</v>
      </c>
      <c r="L1000" s="90">
        <v>7</v>
      </c>
      <c r="M1000" s="90">
        <v>0</v>
      </c>
      <c r="N1000" s="90">
        <v>11</v>
      </c>
      <c r="O1000" s="52" t="s">
        <v>3596</v>
      </c>
      <c r="P1000" s="52" t="s">
        <v>3596</v>
      </c>
      <c r="Q1000" s="39">
        <v>1</v>
      </c>
      <c r="R1000" s="39">
        <v>7</v>
      </c>
      <c r="S1000" s="39">
        <v>0</v>
      </c>
      <c r="T1000" s="39">
        <v>11</v>
      </c>
      <c r="U1000" s="39" t="s">
        <v>2534</v>
      </c>
      <c r="V1000" s="39" t="s">
        <v>2534</v>
      </c>
      <c r="W1000" s="39">
        <v>1</v>
      </c>
      <c r="X1000" s="39">
        <v>3</v>
      </c>
      <c r="Y1000" s="39">
        <v>2</v>
      </c>
    </row>
    <row r="1001" spans="1:25" x14ac:dyDescent="0.2">
      <c r="A1001" s="39" t="s">
        <v>3597</v>
      </c>
      <c r="B1001" s="52" t="s">
        <v>2251</v>
      </c>
      <c r="C1001" s="52" t="s">
        <v>666</v>
      </c>
      <c r="D1001" s="52">
        <v>1</v>
      </c>
      <c r="E1001" s="39" t="s">
        <v>828</v>
      </c>
      <c r="F1001" s="39" t="s">
        <v>781</v>
      </c>
      <c r="G1001" s="90" t="s">
        <v>765</v>
      </c>
      <c r="H1001" s="90" t="s">
        <v>774</v>
      </c>
      <c r="I1001" s="90" t="s">
        <v>766</v>
      </c>
      <c r="J1001" s="39" t="s">
        <v>782</v>
      </c>
      <c r="K1001" s="90">
        <v>1</v>
      </c>
      <c r="L1001" s="90">
        <v>7</v>
      </c>
      <c r="M1001" s="90">
        <v>0</v>
      </c>
      <c r="N1001" s="90" t="s">
        <v>2527</v>
      </c>
      <c r="O1001" s="52" t="s">
        <v>3598</v>
      </c>
      <c r="P1001" s="52" t="s">
        <v>3598</v>
      </c>
      <c r="Q1001" s="39">
        <v>1</v>
      </c>
      <c r="R1001" s="39">
        <v>7</v>
      </c>
      <c r="S1001" s="39">
        <v>0</v>
      </c>
      <c r="T1001" s="39" t="s">
        <v>2527</v>
      </c>
      <c r="U1001" s="39" t="s">
        <v>2534</v>
      </c>
      <c r="V1001" s="39" t="s">
        <v>2534</v>
      </c>
      <c r="W1001" s="39">
        <v>1</v>
      </c>
      <c r="X1001" s="39">
        <v>3</v>
      </c>
      <c r="Y1001" s="39">
        <v>2</v>
      </c>
    </row>
    <row r="1002" spans="1:25" x14ac:dyDescent="0.2">
      <c r="A1002" s="39" t="s">
        <v>3599</v>
      </c>
      <c r="B1002" s="52" t="s">
        <v>2252</v>
      </c>
      <c r="C1002" s="52" t="s">
        <v>666</v>
      </c>
      <c r="D1002" s="52">
        <v>1</v>
      </c>
      <c r="E1002" s="39" t="s">
        <v>828</v>
      </c>
      <c r="F1002" s="39" t="s">
        <v>784</v>
      </c>
      <c r="G1002" s="90" t="s">
        <v>765</v>
      </c>
      <c r="H1002" s="90" t="s">
        <v>785</v>
      </c>
      <c r="I1002" s="90" t="s">
        <v>766</v>
      </c>
      <c r="J1002" s="39" t="s">
        <v>786</v>
      </c>
      <c r="K1002" s="90">
        <v>1</v>
      </c>
      <c r="L1002" s="90" t="s">
        <v>785</v>
      </c>
      <c r="M1002" s="90" t="s">
        <v>2465</v>
      </c>
      <c r="N1002" s="90">
        <v>16</v>
      </c>
      <c r="O1002" s="52" t="s">
        <v>2467</v>
      </c>
      <c r="P1002" s="52" t="s">
        <v>2467</v>
      </c>
      <c r="Q1002" s="39">
        <v>1</v>
      </c>
      <c r="R1002" s="39" t="s">
        <v>785</v>
      </c>
      <c r="S1002" s="39" t="s">
        <v>2465</v>
      </c>
      <c r="T1002" s="39">
        <v>16</v>
      </c>
      <c r="U1002" s="39" t="s">
        <v>2402</v>
      </c>
      <c r="V1002" s="39" t="s">
        <v>2402</v>
      </c>
      <c r="W1002" s="39">
        <v>1</v>
      </c>
      <c r="X1002" s="39">
        <v>7</v>
      </c>
      <c r="Y1002" s="39">
        <v>2</v>
      </c>
    </row>
    <row r="1003" spans="1:25" x14ac:dyDescent="0.2">
      <c r="A1003" s="39" t="s">
        <v>3600</v>
      </c>
      <c r="B1003" s="52" t="s">
        <v>2253</v>
      </c>
      <c r="C1003" s="52" t="s">
        <v>666</v>
      </c>
      <c r="D1003" s="52">
        <v>1</v>
      </c>
      <c r="E1003" s="39" t="s">
        <v>828</v>
      </c>
      <c r="F1003" s="39" t="s">
        <v>2254</v>
      </c>
      <c r="G1003" s="90" t="s">
        <v>766</v>
      </c>
      <c r="H1003" s="90" t="s">
        <v>792</v>
      </c>
      <c r="I1003" s="90" t="s">
        <v>785</v>
      </c>
      <c r="J1003" s="39" t="s">
        <v>2255</v>
      </c>
      <c r="K1003" s="90">
        <v>1</v>
      </c>
      <c r="L1003" s="90">
        <v>7</v>
      </c>
      <c r="M1003" s="90">
        <v>0</v>
      </c>
      <c r="N1003" s="90">
        <v>11</v>
      </c>
      <c r="O1003" s="52" t="s">
        <v>3596</v>
      </c>
      <c r="P1003" s="52" t="s">
        <v>3596</v>
      </c>
      <c r="Q1003" s="39">
        <v>1</v>
      </c>
      <c r="R1003" s="39">
        <v>7</v>
      </c>
      <c r="S1003" s="39">
        <v>0</v>
      </c>
      <c r="T1003" s="39">
        <v>11</v>
      </c>
      <c r="U1003" s="39" t="s">
        <v>2643</v>
      </c>
      <c r="V1003" s="39" t="s">
        <v>2643</v>
      </c>
      <c r="W1003" s="39">
        <v>2</v>
      </c>
      <c r="X1003" s="39">
        <v>6</v>
      </c>
      <c r="Y1003" s="39">
        <v>7</v>
      </c>
    </row>
    <row r="1004" spans="1:25" x14ac:dyDescent="0.2">
      <c r="A1004" s="39" t="s">
        <v>3601</v>
      </c>
      <c r="B1004" s="52" t="s">
        <v>2256</v>
      </c>
      <c r="C1004" s="52" t="s">
        <v>666</v>
      </c>
      <c r="D1004" s="52">
        <v>1</v>
      </c>
      <c r="E1004" s="39" t="s">
        <v>828</v>
      </c>
      <c r="F1004" s="39" t="s">
        <v>791</v>
      </c>
      <c r="G1004" s="90" t="s">
        <v>766</v>
      </c>
      <c r="H1004" s="90" t="s">
        <v>792</v>
      </c>
      <c r="I1004" s="90" t="s">
        <v>793</v>
      </c>
      <c r="J1004" s="39" t="s">
        <v>794</v>
      </c>
      <c r="K1004" s="90">
        <v>1</v>
      </c>
      <c r="L1004" s="90">
        <v>6</v>
      </c>
      <c r="M1004" s="90" t="s">
        <v>765</v>
      </c>
      <c r="N1004" s="90">
        <v>10</v>
      </c>
      <c r="O1004" s="52" t="s">
        <v>2522</v>
      </c>
      <c r="P1004" s="52" t="s">
        <v>2522</v>
      </c>
      <c r="Q1004" s="39">
        <v>1</v>
      </c>
      <c r="R1004" s="39">
        <v>6</v>
      </c>
      <c r="S1004" s="39" t="s">
        <v>765</v>
      </c>
      <c r="T1004" s="39">
        <v>10</v>
      </c>
      <c r="U1004" s="39" t="s">
        <v>2406</v>
      </c>
      <c r="V1004" s="39" t="s">
        <v>2406</v>
      </c>
      <c r="W1004" s="39" t="s">
        <v>766</v>
      </c>
      <c r="X1004" s="39" t="s">
        <v>792</v>
      </c>
      <c r="Y1004" s="39" t="s">
        <v>793</v>
      </c>
    </row>
    <row r="1005" spans="1:25" x14ac:dyDescent="0.2">
      <c r="A1005" s="39" t="s">
        <v>3602</v>
      </c>
      <c r="B1005" s="52" t="s">
        <v>2257</v>
      </c>
      <c r="C1005" s="52" t="s">
        <v>666</v>
      </c>
      <c r="D1005" s="52">
        <v>1</v>
      </c>
      <c r="E1005" s="39" t="s">
        <v>828</v>
      </c>
      <c r="F1005" s="39" t="s">
        <v>788</v>
      </c>
      <c r="G1005" s="90" t="s">
        <v>774</v>
      </c>
      <c r="H1005" s="90" t="s">
        <v>778</v>
      </c>
      <c r="I1005" s="90" t="s">
        <v>774</v>
      </c>
      <c r="J1005" s="39" t="s">
        <v>789</v>
      </c>
      <c r="K1005" s="90">
        <v>1</v>
      </c>
      <c r="L1005" s="90" t="s">
        <v>785</v>
      </c>
      <c r="M1005" s="90" t="s">
        <v>2465</v>
      </c>
      <c r="N1005" s="90">
        <v>16</v>
      </c>
      <c r="O1005" s="52" t="s">
        <v>2467</v>
      </c>
      <c r="P1005" s="52" t="s">
        <v>2467</v>
      </c>
      <c r="Q1005" s="39">
        <v>1</v>
      </c>
      <c r="R1005" s="39" t="s">
        <v>785</v>
      </c>
      <c r="S1005" s="39" t="s">
        <v>2465</v>
      </c>
      <c r="T1005" s="39">
        <v>16</v>
      </c>
      <c r="U1005" s="39" t="s">
        <v>2979</v>
      </c>
      <c r="V1005" s="39" t="s">
        <v>2979</v>
      </c>
      <c r="W1005" s="39" t="s">
        <v>774</v>
      </c>
      <c r="X1005" s="39" t="s">
        <v>778</v>
      </c>
      <c r="Y1005" s="39" t="s">
        <v>774</v>
      </c>
    </row>
    <row r="1006" spans="1:25" x14ac:dyDescent="0.2">
      <c r="A1006" s="39" t="s">
        <v>3603</v>
      </c>
      <c r="B1006" s="52" t="s">
        <v>2258</v>
      </c>
      <c r="C1006" s="52" t="s">
        <v>667</v>
      </c>
      <c r="D1006" s="52">
        <v>6</v>
      </c>
      <c r="E1006" s="39" t="s">
        <v>805</v>
      </c>
      <c r="F1006" s="39" t="s">
        <v>764</v>
      </c>
      <c r="G1006" s="90" t="s">
        <v>765</v>
      </c>
      <c r="H1006" s="90" t="s">
        <v>766</v>
      </c>
      <c r="I1006" s="90" t="s">
        <v>767</v>
      </c>
      <c r="J1006" s="39" t="s">
        <v>768</v>
      </c>
      <c r="K1006" s="90">
        <v>6</v>
      </c>
      <c r="L1006" s="90" t="s">
        <v>766</v>
      </c>
      <c r="M1006" s="90" t="s">
        <v>766</v>
      </c>
      <c r="N1006" s="90">
        <v>5</v>
      </c>
      <c r="O1006" s="52" t="s">
        <v>3604</v>
      </c>
      <c r="P1006" s="52" t="s">
        <v>3604</v>
      </c>
      <c r="Q1006" s="39">
        <v>6</v>
      </c>
      <c r="R1006" s="39" t="s">
        <v>766</v>
      </c>
      <c r="S1006" s="39" t="s">
        <v>766</v>
      </c>
      <c r="T1006" s="39">
        <v>5</v>
      </c>
      <c r="U1006" s="39" t="s">
        <v>2392</v>
      </c>
      <c r="V1006" s="39" t="s">
        <v>2392</v>
      </c>
      <c r="W1006" s="39">
        <v>1</v>
      </c>
      <c r="X1006" s="39">
        <v>2</v>
      </c>
      <c r="Y1006" s="39">
        <v>4</v>
      </c>
    </row>
    <row r="1007" spans="1:25" x14ac:dyDescent="0.2">
      <c r="A1007" s="39" t="s">
        <v>3605</v>
      </c>
      <c r="B1007" s="52" t="s">
        <v>2259</v>
      </c>
      <c r="C1007" s="52" t="s">
        <v>667</v>
      </c>
      <c r="D1007" s="52">
        <v>6</v>
      </c>
      <c r="E1007" s="39" t="s">
        <v>805</v>
      </c>
      <c r="F1007" s="39" t="s">
        <v>770</v>
      </c>
      <c r="G1007" s="90" t="s">
        <v>765</v>
      </c>
      <c r="H1007" s="90" t="s">
        <v>766</v>
      </c>
      <c r="I1007" s="90" t="s">
        <v>767</v>
      </c>
      <c r="J1007" s="39" t="s">
        <v>771</v>
      </c>
      <c r="K1007" s="90">
        <v>6</v>
      </c>
      <c r="L1007" s="90" t="s">
        <v>766</v>
      </c>
      <c r="M1007" s="90" t="s">
        <v>766</v>
      </c>
      <c r="N1007" s="90">
        <v>10</v>
      </c>
      <c r="O1007" s="52" t="s">
        <v>3606</v>
      </c>
      <c r="P1007" s="52" t="s">
        <v>3606</v>
      </c>
      <c r="Q1007" s="39">
        <v>6</v>
      </c>
      <c r="R1007" s="39" t="s">
        <v>766</v>
      </c>
      <c r="S1007" s="39" t="s">
        <v>766</v>
      </c>
      <c r="T1007" s="39">
        <v>10</v>
      </c>
      <c r="U1007" s="39" t="s">
        <v>2392</v>
      </c>
      <c r="V1007" s="39" t="s">
        <v>2392</v>
      </c>
      <c r="W1007" s="39">
        <v>1</v>
      </c>
      <c r="X1007" s="39">
        <v>2</v>
      </c>
      <c r="Y1007" s="39">
        <v>4</v>
      </c>
    </row>
    <row r="1008" spans="1:25" x14ac:dyDescent="0.2">
      <c r="A1008" s="39" t="s">
        <v>3607</v>
      </c>
      <c r="B1008" s="52" t="s">
        <v>2260</v>
      </c>
      <c r="C1008" s="52" t="s">
        <v>667</v>
      </c>
      <c r="D1008" s="52">
        <v>6</v>
      </c>
      <c r="E1008" s="39" t="s">
        <v>805</v>
      </c>
      <c r="F1008" s="39" t="s">
        <v>784</v>
      </c>
      <c r="G1008" s="90" t="s">
        <v>765</v>
      </c>
      <c r="H1008" s="90" t="s">
        <v>785</v>
      </c>
      <c r="I1008" s="90" t="s">
        <v>766</v>
      </c>
      <c r="J1008" s="39" t="s">
        <v>786</v>
      </c>
      <c r="K1008" s="90">
        <v>6</v>
      </c>
      <c r="L1008" s="90" t="s">
        <v>765</v>
      </c>
      <c r="M1008" s="90" t="s">
        <v>767</v>
      </c>
      <c r="N1008" s="90">
        <v>16</v>
      </c>
      <c r="O1008" s="52" t="s">
        <v>3608</v>
      </c>
      <c r="P1008" s="52" t="s">
        <v>3608</v>
      </c>
      <c r="Q1008" s="39">
        <v>6</v>
      </c>
      <c r="R1008" s="39" t="s">
        <v>765</v>
      </c>
      <c r="S1008" s="39" t="s">
        <v>767</v>
      </c>
      <c r="T1008" s="39">
        <v>16</v>
      </c>
      <c r="U1008" s="39" t="s">
        <v>2402</v>
      </c>
      <c r="V1008" s="39" t="s">
        <v>2402</v>
      </c>
      <c r="W1008" s="39">
        <v>1</v>
      </c>
      <c r="X1008" s="39">
        <v>7</v>
      </c>
      <c r="Y1008" s="39">
        <v>2</v>
      </c>
    </row>
    <row r="1009" spans="1:25" x14ac:dyDescent="0.2">
      <c r="A1009" s="39" t="s">
        <v>3609</v>
      </c>
      <c r="B1009" s="52" t="s">
        <v>2261</v>
      </c>
      <c r="C1009" s="52" t="s">
        <v>667</v>
      </c>
      <c r="D1009" s="52">
        <v>6</v>
      </c>
      <c r="E1009" s="39" t="s">
        <v>805</v>
      </c>
      <c r="F1009" s="39" t="s">
        <v>2262</v>
      </c>
      <c r="G1009" s="90" t="s">
        <v>766</v>
      </c>
      <c r="H1009" s="90" t="s">
        <v>814</v>
      </c>
      <c r="I1009" s="90" t="s">
        <v>765</v>
      </c>
      <c r="J1009" s="39" t="s">
        <v>1626</v>
      </c>
      <c r="K1009" s="90">
        <v>6</v>
      </c>
      <c r="L1009" s="90" t="s">
        <v>766</v>
      </c>
      <c r="M1009" s="90" t="s">
        <v>774</v>
      </c>
      <c r="N1009" s="90">
        <v>4</v>
      </c>
      <c r="O1009" s="52" t="s">
        <v>3610</v>
      </c>
      <c r="P1009" s="52" t="s">
        <v>3610</v>
      </c>
      <c r="Q1009" s="39">
        <v>6</v>
      </c>
      <c r="R1009" s="39" t="s">
        <v>766</v>
      </c>
      <c r="S1009" s="39" t="s">
        <v>774</v>
      </c>
      <c r="T1009" s="39">
        <v>4</v>
      </c>
      <c r="U1009" s="39" t="s">
        <v>2517</v>
      </c>
      <c r="V1009" s="39" t="s">
        <v>2517</v>
      </c>
      <c r="W1009" s="39">
        <v>2</v>
      </c>
      <c r="X1009" s="39">
        <v>5</v>
      </c>
      <c r="Y1009" s="39">
        <v>1</v>
      </c>
    </row>
    <row r="1010" spans="1:25" x14ac:dyDescent="0.2">
      <c r="A1010" s="39" t="s">
        <v>3611</v>
      </c>
      <c r="B1010" s="52" t="s">
        <v>2263</v>
      </c>
      <c r="C1010" s="52" t="s">
        <v>667</v>
      </c>
      <c r="D1010" s="52">
        <v>6</v>
      </c>
      <c r="E1010" s="39" t="s">
        <v>805</v>
      </c>
      <c r="F1010" s="39" t="s">
        <v>781</v>
      </c>
      <c r="G1010" s="90" t="s">
        <v>766</v>
      </c>
      <c r="H1010" s="90" t="s">
        <v>814</v>
      </c>
      <c r="I1010" s="90" t="s">
        <v>765</v>
      </c>
      <c r="J1010" s="39" t="s">
        <v>782</v>
      </c>
      <c r="K1010" s="90">
        <v>6</v>
      </c>
      <c r="L1010" s="90" t="s">
        <v>765</v>
      </c>
      <c r="M1010" s="90" t="s">
        <v>814</v>
      </c>
      <c r="N1010" s="90" t="s">
        <v>767</v>
      </c>
      <c r="O1010" s="52" t="s">
        <v>3612</v>
      </c>
      <c r="P1010" s="52" t="s">
        <v>3612</v>
      </c>
      <c r="Q1010" s="39">
        <v>6</v>
      </c>
      <c r="R1010" s="39" t="s">
        <v>765</v>
      </c>
      <c r="S1010" s="39" t="s">
        <v>814</v>
      </c>
      <c r="T1010" s="39" t="s">
        <v>767</v>
      </c>
      <c r="U1010" s="39" t="s">
        <v>2517</v>
      </c>
      <c r="V1010" s="39" t="s">
        <v>2517</v>
      </c>
      <c r="W1010" s="39">
        <v>2</v>
      </c>
      <c r="X1010" s="39">
        <v>5</v>
      </c>
      <c r="Y1010" s="39" t="s">
        <v>765</v>
      </c>
    </row>
    <row r="1011" spans="1:25" x14ac:dyDescent="0.2">
      <c r="A1011" s="39" t="s">
        <v>3613</v>
      </c>
      <c r="B1011" s="52" t="s">
        <v>2264</v>
      </c>
      <c r="C1011" s="52" t="s">
        <v>667</v>
      </c>
      <c r="D1011" s="52">
        <v>6</v>
      </c>
      <c r="E1011" s="39" t="s">
        <v>805</v>
      </c>
      <c r="F1011" s="39" t="s">
        <v>2265</v>
      </c>
      <c r="G1011" s="90" t="s">
        <v>766</v>
      </c>
      <c r="H1011" s="90" t="s">
        <v>814</v>
      </c>
      <c r="I1011" s="90" t="s">
        <v>766</v>
      </c>
      <c r="J1011" s="39" t="s">
        <v>1626</v>
      </c>
      <c r="K1011" s="90">
        <v>6</v>
      </c>
      <c r="L1011" s="90" t="s">
        <v>766</v>
      </c>
      <c r="M1011" s="90" t="s">
        <v>774</v>
      </c>
      <c r="N1011" s="90">
        <v>4</v>
      </c>
      <c r="O1011" s="52" t="s">
        <v>3610</v>
      </c>
      <c r="P1011" s="52" t="s">
        <v>3610</v>
      </c>
      <c r="Q1011" s="39">
        <v>6</v>
      </c>
      <c r="R1011" s="39" t="s">
        <v>766</v>
      </c>
      <c r="S1011" s="39" t="s">
        <v>774</v>
      </c>
      <c r="T1011" s="39">
        <v>4</v>
      </c>
      <c r="U1011" s="39" t="s">
        <v>2864</v>
      </c>
      <c r="V1011" s="39" t="s">
        <v>2864</v>
      </c>
      <c r="W1011" s="39">
        <v>2</v>
      </c>
      <c r="X1011" s="39">
        <v>5</v>
      </c>
      <c r="Y1011" s="39">
        <v>2</v>
      </c>
    </row>
    <row r="1012" spans="1:25" x14ac:dyDescent="0.2">
      <c r="A1012" s="39" t="s">
        <v>3614</v>
      </c>
      <c r="B1012" s="52" t="s">
        <v>2266</v>
      </c>
      <c r="C1012" s="52" t="s">
        <v>667</v>
      </c>
      <c r="D1012" s="52">
        <v>6</v>
      </c>
      <c r="E1012" s="39" t="s">
        <v>805</v>
      </c>
      <c r="F1012" s="39" t="s">
        <v>2267</v>
      </c>
      <c r="G1012" s="90" t="s">
        <v>766</v>
      </c>
      <c r="H1012" s="90" t="s">
        <v>814</v>
      </c>
      <c r="I1012" s="90" t="s">
        <v>766</v>
      </c>
      <c r="J1012" s="39" t="s">
        <v>2268</v>
      </c>
      <c r="K1012" s="90">
        <v>6</v>
      </c>
      <c r="L1012" s="90" t="s">
        <v>766</v>
      </c>
      <c r="M1012" s="90" t="s">
        <v>774</v>
      </c>
      <c r="N1012" s="90">
        <v>4</v>
      </c>
      <c r="O1012" s="52" t="s">
        <v>3610</v>
      </c>
      <c r="P1012" s="52" t="s">
        <v>3610</v>
      </c>
      <c r="Q1012" s="39">
        <v>6</v>
      </c>
      <c r="R1012" s="39" t="s">
        <v>766</v>
      </c>
      <c r="S1012" s="39" t="s">
        <v>774</v>
      </c>
      <c r="T1012" s="39">
        <v>4</v>
      </c>
      <c r="U1012" s="39" t="s">
        <v>2864</v>
      </c>
      <c r="V1012" s="39" t="s">
        <v>2864</v>
      </c>
      <c r="W1012" s="39" t="s">
        <v>766</v>
      </c>
      <c r="X1012" s="39" t="s">
        <v>814</v>
      </c>
      <c r="Y1012" s="39" t="s">
        <v>766</v>
      </c>
    </row>
    <row r="1013" spans="1:25" x14ac:dyDescent="0.2">
      <c r="A1013" s="39" t="s">
        <v>3615</v>
      </c>
      <c r="B1013" s="52" t="s">
        <v>2269</v>
      </c>
      <c r="C1013" s="52" t="s">
        <v>667</v>
      </c>
      <c r="D1013" s="52">
        <v>6</v>
      </c>
      <c r="E1013" s="39" t="s">
        <v>805</v>
      </c>
      <c r="F1013" s="39" t="s">
        <v>2270</v>
      </c>
      <c r="G1013" s="90" t="s">
        <v>766</v>
      </c>
      <c r="H1013" s="90" t="s">
        <v>814</v>
      </c>
      <c r="I1013" s="90" t="s">
        <v>766</v>
      </c>
      <c r="J1013" s="39" t="s">
        <v>2268</v>
      </c>
      <c r="K1013" s="90">
        <v>6</v>
      </c>
      <c r="L1013" s="90" t="s">
        <v>766</v>
      </c>
      <c r="M1013" s="90" t="s">
        <v>767</v>
      </c>
      <c r="N1013" s="90">
        <v>4</v>
      </c>
      <c r="O1013" s="52" t="s">
        <v>3616</v>
      </c>
      <c r="P1013" s="52" t="s">
        <v>3616</v>
      </c>
      <c r="Q1013" s="39">
        <v>6</v>
      </c>
      <c r="R1013" s="39" t="s">
        <v>766</v>
      </c>
      <c r="S1013" s="39" t="s">
        <v>767</v>
      </c>
      <c r="T1013" s="39">
        <v>4</v>
      </c>
      <c r="U1013" s="39" t="s">
        <v>2864</v>
      </c>
      <c r="V1013" s="39" t="s">
        <v>2864</v>
      </c>
      <c r="W1013" s="39" t="s">
        <v>766</v>
      </c>
      <c r="X1013" s="39" t="s">
        <v>814</v>
      </c>
      <c r="Y1013" s="39">
        <v>2</v>
      </c>
    </row>
    <row r="1014" spans="1:25" x14ac:dyDescent="0.2">
      <c r="A1014" s="39" t="s">
        <v>3617</v>
      </c>
      <c r="B1014" s="52" t="s">
        <v>2271</v>
      </c>
      <c r="C1014" s="52" t="s">
        <v>667</v>
      </c>
      <c r="D1014" s="52">
        <v>6</v>
      </c>
      <c r="E1014" s="39" t="s">
        <v>805</v>
      </c>
      <c r="F1014" s="39" t="s">
        <v>2272</v>
      </c>
      <c r="G1014" s="90" t="s">
        <v>766</v>
      </c>
      <c r="H1014" s="90" t="s">
        <v>814</v>
      </c>
      <c r="I1014" s="90" t="s">
        <v>766</v>
      </c>
      <c r="J1014" s="39" t="s">
        <v>2268</v>
      </c>
      <c r="K1014" s="90">
        <v>6</v>
      </c>
      <c r="L1014" s="90" t="s">
        <v>766</v>
      </c>
      <c r="M1014" s="90" t="s">
        <v>767</v>
      </c>
      <c r="N1014" s="90">
        <v>4</v>
      </c>
      <c r="O1014" s="52" t="s">
        <v>3616</v>
      </c>
      <c r="P1014" s="52" t="s">
        <v>3616</v>
      </c>
      <c r="Q1014" s="39">
        <v>6</v>
      </c>
      <c r="R1014" s="39" t="s">
        <v>766</v>
      </c>
      <c r="S1014" s="39" t="s">
        <v>767</v>
      </c>
      <c r="T1014" s="39">
        <v>4</v>
      </c>
      <c r="U1014" s="39" t="s">
        <v>2864</v>
      </c>
      <c r="V1014" s="39" t="s">
        <v>2864</v>
      </c>
      <c r="W1014" s="39" t="s">
        <v>766</v>
      </c>
      <c r="X1014" s="39" t="s">
        <v>814</v>
      </c>
      <c r="Y1014" s="39">
        <v>2</v>
      </c>
    </row>
    <row r="1015" spans="1:25" x14ac:dyDescent="0.2">
      <c r="A1015" s="39" t="s">
        <v>3618</v>
      </c>
      <c r="B1015" s="52" t="s">
        <v>2273</v>
      </c>
      <c r="C1015" s="52" t="s">
        <v>667</v>
      </c>
      <c r="D1015" s="52">
        <v>6</v>
      </c>
      <c r="E1015" s="39" t="s">
        <v>805</v>
      </c>
      <c r="F1015" s="39" t="s">
        <v>2274</v>
      </c>
      <c r="G1015" s="90" t="s">
        <v>766</v>
      </c>
      <c r="H1015" s="90" t="s">
        <v>814</v>
      </c>
      <c r="I1015" s="90" t="s">
        <v>774</v>
      </c>
      <c r="J1015" s="39" t="s">
        <v>2275</v>
      </c>
      <c r="K1015" s="90">
        <v>6</v>
      </c>
      <c r="L1015" s="90" t="s">
        <v>766</v>
      </c>
      <c r="M1015" s="90" t="s">
        <v>766</v>
      </c>
      <c r="N1015" s="90">
        <v>4</v>
      </c>
      <c r="O1015" s="52" t="s">
        <v>3619</v>
      </c>
      <c r="P1015" s="52" t="s">
        <v>3619</v>
      </c>
      <c r="Q1015" s="39">
        <v>6</v>
      </c>
      <c r="R1015" s="39" t="s">
        <v>766</v>
      </c>
      <c r="S1015" s="39" t="s">
        <v>766</v>
      </c>
      <c r="T1015" s="39">
        <v>4</v>
      </c>
      <c r="U1015" s="39" t="s">
        <v>2471</v>
      </c>
      <c r="V1015" s="39" t="s">
        <v>2471</v>
      </c>
      <c r="W1015" s="39">
        <v>2</v>
      </c>
      <c r="X1015" s="39">
        <v>5</v>
      </c>
      <c r="Y1015" s="39">
        <v>3</v>
      </c>
    </row>
    <row r="1016" spans="1:25" x14ac:dyDescent="0.2">
      <c r="A1016" s="39" t="s">
        <v>3620</v>
      </c>
      <c r="B1016" s="52" t="s">
        <v>2276</v>
      </c>
      <c r="C1016" s="52" t="s">
        <v>667</v>
      </c>
      <c r="D1016" s="52">
        <v>6</v>
      </c>
      <c r="E1016" s="39" t="s">
        <v>805</v>
      </c>
      <c r="F1016" s="39" t="s">
        <v>2277</v>
      </c>
      <c r="G1016" s="90" t="s">
        <v>766</v>
      </c>
      <c r="H1016" s="90" t="s">
        <v>814</v>
      </c>
      <c r="I1016" s="90" t="s">
        <v>792</v>
      </c>
      <c r="J1016" s="39" t="s">
        <v>1626</v>
      </c>
      <c r="K1016" s="90">
        <v>6</v>
      </c>
      <c r="L1016" s="90" t="s">
        <v>766</v>
      </c>
      <c r="M1016" s="90" t="s">
        <v>774</v>
      </c>
      <c r="N1016" s="90">
        <v>4</v>
      </c>
      <c r="O1016" s="52" t="s">
        <v>3610</v>
      </c>
      <c r="P1016" s="52" t="s">
        <v>3610</v>
      </c>
      <c r="Q1016" s="39">
        <v>6</v>
      </c>
      <c r="R1016" s="39" t="s">
        <v>766</v>
      </c>
      <c r="S1016" s="39" t="s">
        <v>774</v>
      </c>
      <c r="T1016" s="39">
        <v>4</v>
      </c>
      <c r="U1016" s="39" t="s">
        <v>2867</v>
      </c>
      <c r="V1016" s="39" t="s">
        <v>2867</v>
      </c>
      <c r="W1016" s="39">
        <v>2</v>
      </c>
      <c r="X1016" s="39">
        <v>5</v>
      </c>
      <c r="Y1016" s="39">
        <v>6</v>
      </c>
    </row>
    <row r="1017" spans="1:25" x14ac:dyDescent="0.2">
      <c r="A1017" s="39" t="s">
        <v>3621</v>
      </c>
      <c r="B1017" s="52" t="s">
        <v>2278</v>
      </c>
      <c r="C1017" s="52" t="s">
        <v>667</v>
      </c>
      <c r="D1017" s="52">
        <v>6</v>
      </c>
      <c r="E1017" s="39" t="s">
        <v>805</v>
      </c>
      <c r="F1017" s="39" t="s">
        <v>2279</v>
      </c>
      <c r="G1017" s="90" t="s">
        <v>766</v>
      </c>
      <c r="H1017" s="90" t="s">
        <v>792</v>
      </c>
      <c r="I1017" s="90" t="s">
        <v>793</v>
      </c>
      <c r="J1017" s="39" t="s">
        <v>860</v>
      </c>
      <c r="K1017" s="90">
        <v>6</v>
      </c>
      <c r="L1017" s="90" t="s">
        <v>767</v>
      </c>
      <c r="M1017" s="90" t="s">
        <v>765</v>
      </c>
      <c r="N1017" s="90">
        <v>4</v>
      </c>
      <c r="O1017" s="52" t="s">
        <v>3622</v>
      </c>
      <c r="P1017" s="52" t="s">
        <v>3622</v>
      </c>
      <c r="Q1017" s="39">
        <v>6</v>
      </c>
      <c r="R1017" s="39" t="s">
        <v>767</v>
      </c>
      <c r="S1017" s="39" t="s">
        <v>765</v>
      </c>
      <c r="T1017" s="39">
        <v>4</v>
      </c>
      <c r="U1017" s="39" t="s">
        <v>2406</v>
      </c>
      <c r="V1017" s="39" t="s">
        <v>2406</v>
      </c>
      <c r="W1017" s="39">
        <v>2</v>
      </c>
      <c r="X1017" s="39">
        <v>6</v>
      </c>
      <c r="Y1017" s="39">
        <v>8</v>
      </c>
    </row>
    <row r="1018" spans="1:25" x14ac:dyDescent="0.2">
      <c r="A1018" s="39" t="s">
        <v>3623</v>
      </c>
      <c r="B1018" s="52" t="s">
        <v>2280</v>
      </c>
      <c r="C1018" s="52" t="s">
        <v>667</v>
      </c>
      <c r="D1018" s="52">
        <v>6</v>
      </c>
      <c r="E1018" s="39" t="s">
        <v>805</v>
      </c>
      <c r="F1018" s="39" t="s">
        <v>791</v>
      </c>
      <c r="G1018" s="90" t="s">
        <v>766</v>
      </c>
      <c r="H1018" s="90" t="s">
        <v>792</v>
      </c>
      <c r="I1018" s="90" t="s">
        <v>793</v>
      </c>
      <c r="J1018" s="39" t="s">
        <v>794</v>
      </c>
      <c r="K1018" s="90">
        <v>6</v>
      </c>
      <c r="L1018" s="90" t="s">
        <v>766</v>
      </c>
      <c r="M1018" s="90" t="s">
        <v>766</v>
      </c>
      <c r="N1018" s="90">
        <v>10</v>
      </c>
      <c r="O1018" s="52" t="s">
        <v>3606</v>
      </c>
      <c r="P1018" s="52" t="s">
        <v>3606</v>
      </c>
      <c r="Q1018" s="39">
        <v>6</v>
      </c>
      <c r="R1018" s="39" t="s">
        <v>766</v>
      </c>
      <c r="S1018" s="39" t="s">
        <v>766</v>
      </c>
      <c r="T1018" s="39">
        <v>10</v>
      </c>
      <c r="U1018" s="39" t="s">
        <v>2406</v>
      </c>
      <c r="V1018" s="39" t="s">
        <v>2406</v>
      </c>
      <c r="W1018" s="39" t="s">
        <v>766</v>
      </c>
      <c r="X1018" s="39" t="s">
        <v>792</v>
      </c>
      <c r="Y1018" s="39" t="s">
        <v>793</v>
      </c>
    </row>
    <row r="1019" spans="1:25" x14ac:dyDescent="0.2">
      <c r="A1019" s="39" t="s">
        <v>3624</v>
      </c>
      <c r="B1019" s="52" t="s">
        <v>2281</v>
      </c>
      <c r="C1019" s="52" t="s">
        <v>667</v>
      </c>
      <c r="D1019" s="52">
        <v>6</v>
      </c>
      <c r="E1019" s="39" t="s">
        <v>805</v>
      </c>
      <c r="F1019" s="39" t="s">
        <v>2282</v>
      </c>
      <c r="G1019" s="90" t="s">
        <v>774</v>
      </c>
      <c r="H1019" s="90" t="s">
        <v>793</v>
      </c>
      <c r="I1019" s="90" t="s">
        <v>767</v>
      </c>
      <c r="J1019" s="39" t="s">
        <v>2283</v>
      </c>
      <c r="K1019" s="90">
        <v>6</v>
      </c>
      <c r="L1019" s="90">
        <v>2</v>
      </c>
      <c r="M1019" s="90">
        <v>1</v>
      </c>
      <c r="N1019" s="90">
        <v>9</v>
      </c>
      <c r="O1019" s="52" t="s">
        <v>3625</v>
      </c>
      <c r="P1019" s="52" t="s">
        <v>3625</v>
      </c>
      <c r="Q1019" s="39">
        <v>6</v>
      </c>
      <c r="R1019" s="39">
        <v>2</v>
      </c>
      <c r="S1019" s="39">
        <v>1</v>
      </c>
      <c r="T1019" s="39">
        <v>9</v>
      </c>
      <c r="U1019" s="39" t="s">
        <v>3626</v>
      </c>
      <c r="V1019" s="39" t="s">
        <v>3626</v>
      </c>
      <c r="W1019" s="39">
        <v>3</v>
      </c>
      <c r="X1019" s="39">
        <v>8</v>
      </c>
      <c r="Y1019" s="39">
        <v>4</v>
      </c>
    </row>
    <row r="1020" spans="1:25" x14ac:dyDescent="0.2">
      <c r="A1020" s="39" t="s">
        <v>3627</v>
      </c>
      <c r="B1020" s="52" t="s">
        <v>2284</v>
      </c>
      <c r="C1020" s="52" t="s">
        <v>667</v>
      </c>
      <c r="D1020" s="52">
        <v>6</v>
      </c>
      <c r="E1020" s="39" t="s">
        <v>805</v>
      </c>
      <c r="F1020" s="39" t="s">
        <v>2285</v>
      </c>
      <c r="G1020" s="90" t="s">
        <v>774</v>
      </c>
      <c r="H1020" s="90" t="s">
        <v>793</v>
      </c>
      <c r="I1020" s="90" t="s">
        <v>767</v>
      </c>
      <c r="J1020" s="39" t="s">
        <v>2283</v>
      </c>
      <c r="K1020" s="90">
        <v>6</v>
      </c>
      <c r="L1020" s="90">
        <v>2</v>
      </c>
      <c r="M1020" s="90">
        <v>3</v>
      </c>
      <c r="N1020" s="90">
        <v>9</v>
      </c>
      <c r="O1020" s="52" t="s">
        <v>3628</v>
      </c>
      <c r="P1020" s="52" t="s">
        <v>3628</v>
      </c>
      <c r="Q1020" s="39">
        <v>6</v>
      </c>
      <c r="R1020" s="39">
        <v>2</v>
      </c>
      <c r="S1020" s="39">
        <v>3</v>
      </c>
      <c r="T1020" s="39">
        <v>9</v>
      </c>
      <c r="U1020" s="39" t="s">
        <v>3626</v>
      </c>
      <c r="V1020" s="39" t="s">
        <v>3626</v>
      </c>
      <c r="W1020" s="39">
        <v>3</v>
      </c>
      <c r="X1020" s="39">
        <v>8</v>
      </c>
      <c r="Y1020" s="39">
        <v>4</v>
      </c>
    </row>
    <row r="1021" spans="1:25" x14ac:dyDescent="0.2">
      <c r="A1021" s="39" t="s">
        <v>3629</v>
      </c>
      <c r="B1021" s="52" t="s">
        <v>2286</v>
      </c>
      <c r="C1021" s="52" t="s">
        <v>667</v>
      </c>
      <c r="D1021" s="52">
        <v>6</v>
      </c>
      <c r="E1021" s="39" t="s">
        <v>805</v>
      </c>
      <c r="F1021" s="39" t="s">
        <v>2287</v>
      </c>
      <c r="G1021" s="90" t="s">
        <v>774</v>
      </c>
      <c r="H1021" s="90" t="s">
        <v>793</v>
      </c>
      <c r="I1021" s="90" t="s">
        <v>767</v>
      </c>
      <c r="J1021" s="39" t="s">
        <v>2283</v>
      </c>
      <c r="K1021" s="90">
        <v>6</v>
      </c>
      <c r="L1021" s="90">
        <v>2</v>
      </c>
      <c r="M1021" s="90">
        <v>2</v>
      </c>
      <c r="N1021" s="90">
        <v>4</v>
      </c>
      <c r="O1021" s="52" t="s">
        <v>3619</v>
      </c>
      <c r="P1021" s="52" t="s">
        <v>3619</v>
      </c>
      <c r="Q1021" s="39">
        <v>6</v>
      </c>
      <c r="R1021" s="39">
        <v>2</v>
      </c>
      <c r="S1021" s="39">
        <v>2</v>
      </c>
      <c r="T1021" s="39">
        <v>4</v>
      </c>
      <c r="U1021" s="39" t="s">
        <v>3626</v>
      </c>
      <c r="V1021" s="39" t="s">
        <v>3626</v>
      </c>
      <c r="W1021" s="39">
        <v>3</v>
      </c>
      <c r="X1021" s="39">
        <v>8</v>
      </c>
      <c r="Y1021" s="39">
        <v>4</v>
      </c>
    </row>
    <row r="1022" spans="1:25" x14ac:dyDescent="0.2">
      <c r="A1022" s="39" t="s">
        <v>3630</v>
      </c>
      <c r="B1022" s="52" t="s">
        <v>2288</v>
      </c>
      <c r="C1022" s="52" t="s">
        <v>667</v>
      </c>
      <c r="D1022" s="52">
        <v>6</v>
      </c>
      <c r="E1022" s="39" t="s">
        <v>805</v>
      </c>
      <c r="F1022" s="39" t="s">
        <v>788</v>
      </c>
      <c r="G1022" s="90" t="s">
        <v>774</v>
      </c>
      <c r="H1022" s="90" t="s">
        <v>778</v>
      </c>
      <c r="I1022" s="90" t="s">
        <v>774</v>
      </c>
      <c r="J1022" s="39" t="s">
        <v>789</v>
      </c>
      <c r="K1022" s="90">
        <v>6</v>
      </c>
      <c r="L1022" s="90">
        <v>3</v>
      </c>
      <c r="M1022" s="90">
        <v>2</v>
      </c>
      <c r="N1022" s="90">
        <v>16</v>
      </c>
      <c r="O1022" s="52" t="s">
        <v>2429</v>
      </c>
      <c r="P1022" s="52" t="s">
        <v>2429</v>
      </c>
      <c r="Q1022" s="39">
        <v>6</v>
      </c>
      <c r="R1022" s="39">
        <v>3</v>
      </c>
      <c r="S1022" s="39">
        <v>2</v>
      </c>
      <c r="T1022" s="39">
        <v>16</v>
      </c>
      <c r="U1022" s="39" t="s">
        <v>2979</v>
      </c>
      <c r="V1022" s="39" t="s">
        <v>2979</v>
      </c>
      <c r="W1022" s="39" t="s">
        <v>774</v>
      </c>
      <c r="X1022" s="39" t="s">
        <v>778</v>
      </c>
      <c r="Y1022" s="39" t="s">
        <v>774</v>
      </c>
    </row>
    <row r="1023" spans="1:25" x14ac:dyDescent="0.2">
      <c r="A1023" s="39" t="s">
        <v>3631</v>
      </c>
      <c r="B1023" s="52" t="s">
        <v>2289</v>
      </c>
      <c r="C1023" s="52" t="s">
        <v>668</v>
      </c>
      <c r="D1023" s="52">
        <v>6</v>
      </c>
      <c r="E1023" s="39" t="s">
        <v>805</v>
      </c>
      <c r="F1023" s="39" t="s">
        <v>781</v>
      </c>
      <c r="G1023" s="90" t="s">
        <v>766</v>
      </c>
      <c r="H1023" s="90" t="s">
        <v>814</v>
      </c>
      <c r="I1023" s="90" t="s">
        <v>774</v>
      </c>
      <c r="J1023" s="39" t="s">
        <v>782</v>
      </c>
      <c r="K1023" s="90">
        <v>6</v>
      </c>
      <c r="L1023" s="90" t="s">
        <v>766</v>
      </c>
      <c r="M1023" s="90" t="s">
        <v>766</v>
      </c>
      <c r="N1023" s="90" t="s">
        <v>767</v>
      </c>
      <c r="O1023" s="52" t="s">
        <v>3619</v>
      </c>
      <c r="P1023" s="52" t="s">
        <v>3619</v>
      </c>
      <c r="Q1023" s="39">
        <v>6</v>
      </c>
      <c r="R1023" s="39" t="s">
        <v>766</v>
      </c>
      <c r="S1023" s="39" t="s">
        <v>766</v>
      </c>
      <c r="T1023" s="39" t="s">
        <v>767</v>
      </c>
      <c r="U1023" s="39" t="s">
        <v>2471</v>
      </c>
      <c r="V1023" s="39" t="s">
        <v>2471</v>
      </c>
      <c r="W1023" s="39">
        <v>2</v>
      </c>
      <c r="X1023" s="39">
        <v>5</v>
      </c>
      <c r="Y1023" s="39">
        <v>3</v>
      </c>
    </row>
    <row r="1024" spans="1:25" x14ac:dyDescent="0.2">
      <c r="A1024" s="39" t="s">
        <v>3632</v>
      </c>
      <c r="B1024" s="52" t="s">
        <v>2290</v>
      </c>
      <c r="C1024" s="52" t="s">
        <v>668</v>
      </c>
      <c r="D1024" s="52">
        <v>6</v>
      </c>
      <c r="E1024" s="39" t="s">
        <v>805</v>
      </c>
      <c r="F1024" s="39" t="s">
        <v>2291</v>
      </c>
      <c r="G1024" s="90" t="s">
        <v>766</v>
      </c>
      <c r="H1024" s="90" t="s">
        <v>814</v>
      </c>
      <c r="I1024" s="90" t="s">
        <v>774</v>
      </c>
      <c r="J1024" s="39" t="s">
        <v>2275</v>
      </c>
      <c r="K1024" s="90">
        <v>6</v>
      </c>
      <c r="L1024" s="90" t="s">
        <v>766</v>
      </c>
      <c r="M1024" s="90" t="s">
        <v>766</v>
      </c>
      <c r="N1024" s="90">
        <v>4</v>
      </c>
      <c r="O1024" s="52" t="s">
        <v>3619</v>
      </c>
      <c r="P1024" s="52" t="s">
        <v>3619</v>
      </c>
      <c r="Q1024" s="39">
        <v>6</v>
      </c>
      <c r="R1024" s="39" t="s">
        <v>766</v>
      </c>
      <c r="S1024" s="39" t="s">
        <v>766</v>
      </c>
      <c r="T1024" s="39">
        <v>4</v>
      </c>
      <c r="U1024" s="39" t="s">
        <v>2471</v>
      </c>
      <c r="V1024" s="39" t="s">
        <v>2471</v>
      </c>
      <c r="W1024" s="39">
        <v>2</v>
      </c>
      <c r="X1024" s="39">
        <v>5</v>
      </c>
      <c r="Y1024" s="39">
        <v>3</v>
      </c>
    </row>
    <row r="1025" spans="1:25" x14ac:dyDescent="0.2">
      <c r="A1025" s="39" t="s">
        <v>3633</v>
      </c>
      <c r="B1025" s="52" t="s">
        <v>2292</v>
      </c>
      <c r="C1025" s="52" t="s">
        <v>669</v>
      </c>
      <c r="D1025" s="52">
        <v>6</v>
      </c>
      <c r="E1025" s="39" t="s">
        <v>805</v>
      </c>
      <c r="F1025" s="39" t="s">
        <v>764</v>
      </c>
      <c r="G1025" s="90" t="s">
        <v>765</v>
      </c>
      <c r="H1025" s="90" t="s">
        <v>766</v>
      </c>
      <c r="I1025" s="90" t="s">
        <v>767</v>
      </c>
      <c r="J1025" s="39" t="s">
        <v>768</v>
      </c>
      <c r="K1025" s="90">
        <v>6</v>
      </c>
      <c r="L1025" s="90" t="s">
        <v>766</v>
      </c>
      <c r="M1025" s="90" t="s">
        <v>766</v>
      </c>
      <c r="N1025" s="90">
        <v>5</v>
      </c>
      <c r="O1025" s="52" t="s">
        <v>3604</v>
      </c>
      <c r="P1025" s="52" t="s">
        <v>3604</v>
      </c>
      <c r="Q1025" s="39">
        <v>6</v>
      </c>
      <c r="R1025" s="39" t="s">
        <v>766</v>
      </c>
      <c r="S1025" s="39" t="s">
        <v>766</v>
      </c>
      <c r="T1025" s="39">
        <v>5</v>
      </c>
      <c r="U1025" s="39" t="s">
        <v>2392</v>
      </c>
      <c r="V1025" s="39" t="s">
        <v>2392</v>
      </c>
      <c r="W1025" s="39">
        <v>1</v>
      </c>
      <c r="X1025" s="39">
        <v>2</v>
      </c>
      <c r="Y1025" s="39">
        <v>4</v>
      </c>
    </row>
    <row r="1026" spans="1:25" x14ac:dyDescent="0.2">
      <c r="A1026" s="39" t="s">
        <v>3634</v>
      </c>
      <c r="B1026" s="52" t="s">
        <v>2293</v>
      </c>
      <c r="C1026" s="52" t="s">
        <v>669</v>
      </c>
      <c r="D1026" s="52">
        <v>6</v>
      </c>
      <c r="E1026" s="39" t="s">
        <v>805</v>
      </c>
      <c r="F1026" s="39" t="s">
        <v>770</v>
      </c>
      <c r="G1026" s="90" t="s">
        <v>765</v>
      </c>
      <c r="H1026" s="90" t="s">
        <v>766</v>
      </c>
      <c r="I1026" s="90" t="s">
        <v>767</v>
      </c>
      <c r="J1026" s="39" t="s">
        <v>771</v>
      </c>
      <c r="K1026" s="90">
        <v>6</v>
      </c>
      <c r="L1026" s="90" t="s">
        <v>766</v>
      </c>
      <c r="M1026" s="90" t="s">
        <v>766</v>
      </c>
      <c r="N1026" s="90">
        <v>10</v>
      </c>
      <c r="O1026" s="52" t="s">
        <v>3606</v>
      </c>
      <c r="P1026" s="52" t="s">
        <v>3606</v>
      </c>
      <c r="Q1026" s="39">
        <v>6</v>
      </c>
      <c r="R1026" s="39" t="s">
        <v>766</v>
      </c>
      <c r="S1026" s="39" t="s">
        <v>766</v>
      </c>
      <c r="T1026" s="39">
        <v>10</v>
      </c>
      <c r="U1026" s="39" t="s">
        <v>2392</v>
      </c>
      <c r="V1026" s="39" t="s">
        <v>2392</v>
      </c>
      <c r="W1026" s="39">
        <v>1</v>
      </c>
      <c r="X1026" s="39">
        <v>2</v>
      </c>
      <c r="Y1026" s="39">
        <v>4</v>
      </c>
    </row>
    <row r="1027" spans="1:25" x14ac:dyDescent="0.2">
      <c r="A1027" s="39" t="s">
        <v>3635</v>
      </c>
      <c r="B1027" s="52" t="s">
        <v>2294</v>
      </c>
      <c r="C1027" s="52" t="s">
        <v>669</v>
      </c>
      <c r="D1027" s="52">
        <v>6</v>
      </c>
      <c r="E1027" s="39" t="s">
        <v>805</v>
      </c>
      <c r="F1027" s="39" t="s">
        <v>784</v>
      </c>
      <c r="G1027" s="90" t="s">
        <v>765</v>
      </c>
      <c r="H1027" s="90" t="s">
        <v>785</v>
      </c>
      <c r="I1027" s="90" t="s">
        <v>766</v>
      </c>
      <c r="J1027" s="39" t="s">
        <v>786</v>
      </c>
      <c r="K1027" s="90">
        <v>6</v>
      </c>
      <c r="L1027" s="90" t="s">
        <v>814</v>
      </c>
      <c r="M1027" s="90" t="s">
        <v>765</v>
      </c>
      <c r="N1027" s="90">
        <v>16</v>
      </c>
      <c r="O1027" s="52" t="s">
        <v>2419</v>
      </c>
      <c r="P1027" s="52" t="s">
        <v>2419</v>
      </c>
      <c r="Q1027" s="39">
        <v>6</v>
      </c>
      <c r="R1027" s="39" t="s">
        <v>814</v>
      </c>
      <c r="S1027" s="39" t="s">
        <v>765</v>
      </c>
      <c r="T1027" s="39">
        <v>16</v>
      </c>
      <c r="U1027" s="39" t="s">
        <v>2402</v>
      </c>
      <c r="V1027" s="39" t="s">
        <v>2402</v>
      </c>
      <c r="W1027" s="39">
        <v>1</v>
      </c>
      <c r="X1027" s="39">
        <v>7</v>
      </c>
      <c r="Y1027" s="39">
        <v>2</v>
      </c>
    </row>
    <row r="1028" spans="1:25" x14ac:dyDescent="0.2">
      <c r="A1028" s="39" t="s">
        <v>3636</v>
      </c>
      <c r="B1028" s="52" t="s">
        <v>2295</v>
      </c>
      <c r="C1028" s="52" t="s">
        <v>669</v>
      </c>
      <c r="D1028" s="52">
        <v>6</v>
      </c>
      <c r="E1028" s="39" t="s">
        <v>805</v>
      </c>
      <c r="F1028" s="39" t="s">
        <v>781</v>
      </c>
      <c r="G1028" s="90" t="s">
        <v>766</v>
      </c>
      <c r="H1028" s="90" t="s">
        <v>814</v>
      </c>
      <c r="I1028" s="90" t="s">
        <v>774</v>
      </c>
      <c r="J1028" s="39" t="s">
        <v>782</v>
      </c>
      <c r="K1028" s="90">
        <v>6</v>
      </c>
      <c r="L1028" s="90" t="s">
        <v>774</v>
      </c>
      <c r="M1028" s="90" t="s">
        <v>766</v>
      </c>
      <c r="N1028" s="90" t="s">
        <v>767</v>
      </c>
      <c r="O1028" s="52" t="s">
        <v>3637</v>
      </c>
      <c r="P1028" s="52" t="s">
        <v>3637</v>
      </c>
      <c r="Q1028" s="39">
        <v>6</v>
      </c>
      <c r="R1028" s="39" t="s">
        <v>774</v>
      </c>
      <c r="S1028" s="39" t="s">
        <v>766</v>
      </c>
      <c r="T1028" s="39" t="s">
        <v>767</v>
      </c>
      <c r="U1028" s="39" t="s">
        <v>2471</v>
      </c>
      <c r="V1028" s="39" t="s">
        <v>2471</v>
      </c>
      <c r="W1028" s="39">
        <v>2</v>
      </c>
      <c r="X1028" s="39">
        <v>5</v>
      </c>
      <c r="Y1028" s="39">
        <v>3</v>
      </c>
    </row>
    <row r="1029" spans="1:25" x14ac:dyDescent="0.2">
      <c r="A1029" s="39" t="s">
        <v>3638</v>
      </c>
      <c r="B1029" s="52" t="s">
        <v>2296</v>
      </c>
      <c r="C1029" s="52" t="s">
        <v>669</v>
      </c>
      <c r="D1029" s="52">
        <v>6</v>
      </c>
      <c r="E1029" s="39" t="s">
        <v>805</v>
      </c>
      <c r="F1029" s="39" t="s">
        <v>2274</v>
      </c>
      <c r="G1029" s="90" t="s">
        <v>766</v>
      </c>
      <c r="H1029" s="90" t="s">
        <v>814</v>
      </c>
      <c r="I1029" s="90" t="s">
        <v>774</v>
      </c>
      <c r="J1029" s="39" t="s">
        <v>2275</v>
      </c>
      <c r="K1029" s="90">
        <v>6</v>
      </c>
      <c r="L1029" s="90" t="s">
        <v>766</v>
      </c>
      <c r="M1029" s="90" t="s">
        <v>766</v>
      </c>
      <c r="N1029" s="90">
        <v>4</v>
      </c>
      <c r="O1029" s="52" t="s">
        <v>3619</v>
      </c>
      <c r="P1029" s="52" t="s">
        <v>3619</v>
      </c>
      <c r="Q1029" s="39">
        <v>6</v>
      </c>
      <c r="R1029" s="39" t="s">
        <v>766</v>
      </c>
      <c r="S1029" s="39" t="s">
        <v>766</v>
      </c>
      <c r="T1029" s="39">
        <v>4</v>
      </c>
      <c r="U1029" s="39" t="s">
        <v>2471</v>
      </c>
      <c r="V1029" s="39" t="s">
        <v>2471</v>
      </c>
      <c r="W1029" s="39">
        <v>2</v>
      </c>
      <c r="X1029" s="39">
        <v>5</v>
      </c>
      <c r="Y1029" s="39">
        <v>3</v>
      </c>
    </row>
    <row r="1030" spans="1:25" x14ac:dyDescent="0.2">
      <c r="A1030" s="39" t="s">
        <v>3639</v>
      </c>
      <c r="B1030" s="52" t="s">
        <v>2297</v>
      </c>
      <c r="C1030" s="52" t="s">
        <v>669</v>
      </c>
      <c r="D1030" s="52">
        <v>6</v>
      </c>
      <c r="E1030" s="39" t="s">
        <v>805</v>
      </c>
      <c r="F1030" s="39" t="s">
        <v>2298</v>
      </c>
      <c r="G1030" s="90" t="s">
        <v>766</v>
      </c>
      <c r="H1030" s="90" t="s">
        <v>814</v>
      </c>
      <c r="I1030" s="90" t="s">
        <v>767</v>
      </c>
      <c r="J1030" s="39" t="s">
        <v>2299</v>
      </c>
      <c r="K1030" s="90">
        <v>6</v>
      </c>
      <c r="L1030" s="90" t="s">
        <v>766</v>
      </c>
      <c r="M1030" s="90" t="s">
        <v>766</v>
      </c>
      <c r="N1030" s="90">
        <v>4</v>
      </c>
      <c r="O1030" s="52" t="s">
        <v>3619</v>
      </c>
      <c r="P1030" s="52" t="s">
        <v>3619</v>
      </c>
      <c r="Q1030" s="39">
        <v>6</v>
      </c>
      <c r="R1030" s="39" t="s">
        <v>766</v>
      </c>
      <c r="S1030" s="39" t="s">
        <v>766</v>
      </c>
      <c r="T1030" s="39">
        <v>4</v>
      </c>
      <c r="U1030" s="39" t="s">
        <v>3640</v>
      </c>
      <c r="V1030" s="39" t="s">
        <v>3640</v>
      </c>
      <c r="W1030" s="39">
        <v>2</v>
      </c>
      <c r="X1030" s="39">
        <v>5</v>
      </c>
      <c r="Y1030" s="39" t="s">
        <v>767</v>
      </c>
    </row>
    <row r="1031" spans="1:25" x14ac:dyDescent="0.2">
      <c r="A1031" s="39" t="s">
        <v>3641</v>
      </c>
      <c r="B1031" s="52" t="s">
        <v>2300</v>
      </c>
      <c r="C1031" s="52" t="s">
        <v>669</v>
      </c>
      <c r="D1031" s="52">
        <v>6</v>
      </c>
      <c r="E1031" s="39" t="s">
        <v>805</v>
      </c>
      <c r="F1031" s="39" t="s">
        <v>791</v>
      </c>
      <c r="G1031" s="90" t="s">
        <v>766</v>
      </c>
      <c r="H1031" s="90" t="s">
        <v>792</v>
      </c>
      <c r="I1031" s="90" t="s">
        <v>793</v>
      </c>
      <c r="J1031" s="39" t="s">
        <v>794</v>
      </c>
      <c r="K1031" s="90">
        <v>6</v>
      </c>
      <c r="L1031" s="90" t="s">
        <v>766</v>
      </c>
      <c r="M1031" s="90" t="s">
        <v>766</v>
      </c>
      <c r="N1031" s="90">
        <v>10</v>
      </c>
      <c r="O1031" s="52" t="s">
        <v>3606</v>
      </c>
      <c r="P1031" s="52" t="s">
        <v>3606</v>
      </c>
      <c r="Q1031" s="39">
        <v>6</v>
      </c>
      <c r="R1031" s="39" t="s">
        <v>766</v>
      </c>
      <c r="S1031" s="39" t="s">
        <v>766</v>
      </c>
      <c r="T1031" s="39">
        <v>10</v>
      </c>
      <c r="U1031" s="39" t="s">
        <v>2406</v>
      </c>
      <c r="V1031" s="39" t="s">
        <v>2406</v>
      </c>
      <c r="W1031" s="39" t="s">
        <v>766</v>
      </c>
      <c r="X1031" s="39" t="s">
        <v>792</v>
      </c>
      <c r="Y1031" s="39" t="s">
        <v>793</v>
      </c>
    </row>
    <row r="1032" spans="1:25" x14ac:dyDescent="0.2">
      <c r="A1032" s="39" t="s">
        <v>3642</v>
      </c>
      <c r="B1032" s="52" t="s">
        <v>2301</v>
      </c>
      <c r="C1032" s="52" t="s">
        <v>669</v>
      </c>
      <c r="D1032" s="52">
        <v>6</v>
      </c>
      <c r="E1032" s="39" t="s">
        <v>805</v>
      </c>
      <c r="F1032" s="39" t="s">
        <v>788</v>
      </c>
      <c r="G1032" s="90" t="s">
        <v>774</v>
      </c>
      <c r="H1032" s="90" t="s">
        <v>778</v>
      </c>
      <c r="I1032" s="90" t="s">
        <v>774</v>
      </c>
      <c r="J1032" s="39" t="s">
        <v>789</v>
      </c>
      <c r="K1032" s="90">
        <v>6</v>
      </c>
      <c r="L1032" s="90">
        <v>3</v>
      </c>
      <c r="M1032" s="90">
        <v>2</v>
      </c>
      <c r="N1032" s="90">
        <v>16</v>
      </c>
      <c r="O1032" s="52" t="s">
        <v>2429</v>
      </c>
      <c r="P1032" s="52" t="s">
        <v>2429</v>
      </c>
      <c r="Q1032" s="39">
        <v>6</v>
      </c>
      <c r="R1032" s="39">
        <v>3</v>
      </c>
      <c r="S1032" s="39">
        <v>2</v>
      </c>
      <c r="T1032" s="39">
        <v>16</v>
      </c>
      <c r="U1032" s="39" t="s">
        <v>2979</v>
      </c>
      <c r="V1032" s="39" t="s">
        <v>2979</v>
      </c>
      <c r="W1032" s="39" t="s">
        <v>774</v>
      </c>
      <c r="X1032" s="39" t="s">
        <v>778</v>
      </c>
      <c r="Y1032" s="39" t="s">
        <v>774</v>
      </c>
    </row>
    <row r="1033" spans="1:25" x14ac:dyDescent="0.2">
      <c r="A1033" s="39" t="s">
        <v>3643</v>
      </c>
      <c r="B1033" s="52" t="s">
        <v>2302</v>
      </c>
      <c r="C1033" s="52" t="s">
        <v>670</v>
      </c>
      <c r="D1033" s="52">
        <v>6</v>
      </c>
      <c r="E1033" s="39" t="s">
        <v>805</v>
      </c>
      <c r="F1033" s="39" t="s">
        <v>764</v>
      </c>
      <c r="G1033" s="90" t="s">
        <v>765</v>
      </c>
      <c r="H1033" s="90" t="s">
        <v>766</v>
      </c>
      <c r="I1033" s="90" t="s">
        <v>767</v>
      </c>
      <c r="J1033" s="39" t="s">
        <v>768</v>
      </c>
      <c r="K1033" s="90">
        <v>6</v>
      </c>
      <c r="L1033" s="90" t="s">
        <v>767</v>
      </c>
      <c r="M1033" s="90" t="s">
        <v>766</v>
      </c>
      <c r="N1033" s="90">
        <v>5</v>
      </c>
      <c r="O1033" s="52" t="s">
        <v>3644</v>
      </c>
      <c r="P1033" s="52" t="s">
        <v>3644</v>
      </c>
      <c r="Q1033" s="39">
        <v>6</v>
      </c>
      <c r="R1033" s="39" t="s">
        <v>767</v>
      </c>
      <c r="S1033" s="39" t="s">
        <v>766</v>
      </c>
      <c r="T1033" s="39">
        <v>5</v>
      </c>
      <c r="U1033" s="39" t="s">
        <v>2392</v>
      </c>
      <c r="V1033" s="39" t="s">
        <v>2392</v>
      </c>
      <c r="W1033" s="39">
        <v>1</v>
      </c>
      <c r="X1033" s="39">
        <v>2</v>
      </c>
      <c r="Y1033" s="39">
        <v>4</v>
      </c>
    </row>
    <row r="1034" spans="1:25" x14ac:dyDescent="0.2">
      <c r="A1034" s="39" t="s">
        <v>3645</v>
      </c>
      <c r="B1034" s="52" t="s">
        <v>2303</v>
      </c>
      <c r="C1034" s="52" t="s">
        <v>670</v>
      </c>
      <c r="D1034" s="52">
        <v>6</v>
      </c>
      <c r="E1034" s="39" t="s">
        <v>805</v>
      </c>
      <c r="F1034" s="39" t="s">
        <v>770</v>
      </c>
      <c r="G1034" s="90" t="s">
        <v>765</v>
      </c>
      <c r="H1034" s="90" t="s">
        <v>766</v>
      </c>
      <c r="I1034" s="90" t="s">
        <v>767</v>
      </c>
      <c r="J1034" s="39" t="s">
        <v>771</v>
      </c>
      <c r="K1034" s="90">
        <v>6</v>
      </c>
      <c r="L1034" s="90" t="s">
        <v>767</v>
      </c>
      <c r="M1034" s="90" t="s">
        <v>766</v>
      </c>
      <c r="N1034" s="90">
        <v>10</v>
      </c>
      <c r="O1034" s="52" t="s">
        <v>3646</v>
      </c>
      <c r="P1034" s="52" t="s">
        <v>3646</v>
      </c>
      <c r="Q1034" s="39">
        <v>6</v>
      </c>
      <c r="R1034" s="39" t="s">
        <v>767</v>
      </c>
      <c r="S1034" s="39" t="s">
        <v>766</v>
      </c>
      <c r="T1034" s="39">
        <v>10</v>
      </c>
      <c r="U1034" s="39" t="s">
        <v>2392</v>
      </c>
      <c r="V1034" s="39" t="s">
        <v>2392</v>
      </c>
      <c r="W1034" s="39">
        <v>1</v>
      </c>
      <c r="X1034" s="39">
        <v>2</v>
      </c>
      <c r="Y1034" s="39">
        <v>4</v>
      </c>
    </row>
    <row r="1035" spans="1:25" x14ac:dyDescent="0.2">
      <c r="A1035" s="39" t="s">
        <v>3647</v>
      </c>
      <c r="B1035" s="52" t="s">
        <v>2304</v>
      </c>
      <c r="C1035" s="52" t="s">
        <v>670</v>
      </c>
      <c r="D1035" s="52">
        <v>6</v>
      </c>
      <c r="E1035" s="39" t="s">
        <v>805</v>
      </c>
      <c r="F1035" s="39" t="s">
        <v>784</v>
      </c>
      <c r="G1035" s="90" t="s">
        <v>765</v>
      </c>
      <c r="H1035" s="90" t="s">
        <v>785</v>
      </c>
      <c r="I1035" s="90" t="s">
        <v>766</v>
      </c>
      <c r="J1035" s="39" t="s">
        <v>786</v>
      </c>
      <c r="K1035" s="90">
        <v>6</v>
      </c>
      <c r="L1035" s="90" t="s">
        <v>774</v>
      </c>
      <c r="M1035" s="90" t="s">
        <v>766</v>
      </c>
      <c r="N1035" s="90">
        <v>16</v>
      </c>
      <c r="O1035" s="52" t="s">
        <v>2429</v>
      </c>
      <c r="P1035" s="52" t="s">
        <v>2429</v>
      </c>
      <c r="Q1035" s="39">
        <v>6</v>
      </c>
      <c r="R1035" s="39" t="s">
        <v>774</v>
      </c>
      <c r="S1035" s="39" t="s">
        <v>766</v>
      </c>
      <c r="T1035" s="39">
        <v>16</v>
      </c>
      <c r="U1035" s="39" t="s">
        <v>2402</v>
      </c>
      <c r="V1035" s="39" t="s">
        <v>2402</v>
      </c>
      <c r="W1035" s="39">
        <v>1</v>
      </c>
      <c r="X1035" s="39">
        <v>7</v>
      </c>
      <c r="Y1035" s="39">
        <v>2</v>
      </c>
    </row>
    <row r="1036" spans="1:25" x14ac:dyDescent="0.2">
      <c r="A1036" s="39" t="s">
        <v>3648</v>
      </c>
      <c r="B1036" s="52" t="s">
        <v>2305</v>
      </c>
      <c r="C1036" s="52" t="s">
        <v>670</v>
      </c>
      <c r="D1036" s="52">
        <v>6</v>
      </c>
      <c r="E1036" s="39" t="s">
        <v>805</v>
      </c>
      <c r="F1036" s="39" t="s">
        <v>2306</v>
      </c>
      <c r="G1036" s="90" t="s">
        <v>766</v>
      </c>
      <c r="H1036" s="90" t="s">
        <v>767</v>
      </c>
      <c r="I1036" s="90" t="s">
        <v>765</v>
      </c>
      <c r="J1036" s="39" t="s">
        <v>903</v>
      </c>
      <c r="K1036" s="90">
        <v>6</v>
      </c>
      <c r="L1036" s="90" t="s">
        <v>767</v>
      </c>
      <c r="M1036" s="90" t="s">
        <v>765</v>
      </c>
      <c r="N1036" s="90">
        <v>4</v>
      </c>
      <c r="O1036" s="52" t="s">
        <v>3622</v>
      </c>
      <c r="P1036" s="52" t="s">
        <v>3622</v>
      </c>
      <c r="Q1036" s="39">
        <v>6</v>
      </c>
      <c r="R1036" s="39" t="s">
        <v>767</v>
      </c>
      <c r="S1036" s="39" t="s">
        <v>765</v>
      </c>
      <c r="T1036" s="39">
        <v>4</v>
      </c>
      <c r="U1036" s="39" t="s">
        <v>2511</v>
      </c>
      <c r="V1036" s="39" t="s">
        <v>2511</v>
      </c>
      <c r="W1036" s="39">
        <v>2</v>
      </c>
      <c r="X1036" s="39">
        <v>4</v>
      </c>
      <c r="Y1036" s="39">
        <v>1</v>
      </c>
    </row>
    <row r="1037" spans="1:25" x14ac:dyDescent="0.2">
      <c r="A1037" s="39" t="s">
        <v>3649</v>
      </c>
      <c r="B1037" s="52" t="s">
        <v>2307</v>
      </c>
      <c r="C1037" s="52" t="s">
        <v>670</v>
      </c>
      <c r="D1037" s="52">
        <v>6</v>
      </c>
      <c r="E1037" s="39" t="s">
        <v>805</v>
      </c>
      <c r="F1037" s="39" t="s">
        <v>781</v>
      </c>
      <c r="G1037" s="90" t="s">
        <v>766</v>
      </c>
      <c r="H1037" s="90" t="s">
        <v>767</v>
      </c>
      <c r="I1037" s="90" t="s">
        <v>765</v>
      </c>
      <c r="J1037" s="39" t="s">
        <v>782</v>
      </c>
      <c r="K1037" s="90">
        <v>6</v>
      </c>
      <c r="L1037" s="90" t="s">
        <v>774</v>
      </c>
      <c r="M1037" s="90" t="s">
        <v>766</v>
      </c>
      <c r="N1037" s="90" t="s">
        <v>767</v>
      </c>
      <c r="O1037" s="52" t="s">
        <v>3637</v>
      </c>
      <c r="P1037" s="52" t="s">
        <v>3637</v>
      </c>
      <c r="Q1037" s="39">
        <v>6</v>
      </c>
      <c r="R1037" s="39" t="s">
        <v>774</v>
      </c>
      <c r="S1037" s="39" t="s">
        <v>766</v>
      </c>
      <c r="T1037" s="39" t="s">
        <v>767</v>
      </c>
      <c r="U1037" s="39" t="s">
        <v>2511</v>
      </c>
      <c r="V1037" s="39" t="s">
        <v>2511</v>
      </c>
      <c r="W1037" s="39">
        <v>2</v>
      </c>
      <c r="X1037" s="39">
        <v>4</v>
      </c>
      <c r="Y1037" s="39">
        <v>1</v>
      </c>
    </row>
    <row r="1038" spans="1:25" x14ac:dyDescent="0.2">
      <c r="A1038" s="39" t="s">
        <v>3650</v>
      </c>
      <c r="B1038" s="52" t="s">
        <v>2308</v>
      </c>
      <c r="C1038" s="52" t="s">
        <v>670</v>
      </c>
      <c r="D1038" s="52">
        <v>6</v>
      </c>
      <c r="E1038" s="39" t="s">
        <v>805</v>
      </c>
      <c r="F1038" s="39" t="s">
        <v>1607</v>
      </c>
      <c r="G1038" s="90" t="s">
        <v>766</v>
      </c>
      <c r="H1038" s="90" t="s">
        <v>767</v>
      </c>
      <c r="I1038" s="90" t="s">
        <v>765</v>
      </c>
      <c r="J1038" s="39" t="s">
        <v>979</v>
      </c>
      <c r="K1038" s="90">
        <v>6</v>
      </c>
      <c r="L1038" s="90" t="s">
        <v>766</v>
      </c>
      <c r="M1038" s="90" t="s">
        <v>765</v>
      </c>
      <c r="N1038" s="90">
        <v>4</v>
      </c>
      <c r="O1038" s="52" t="s">
        <v>3651</v>
      </c>
      <c r="P1038" s="52" t="s">
        <v>3651</v>
      </c>
      <c r="Q1038" s="39">
        <v>6</v>
      </c>
      <c r="R1038" s="39" t="s">
        <v>766</v>
      </c>
      <c r="S1038" s="39" t="s">
        <v>765</v>
      </c>
      <c r="T1038" s="39">
        <v>4</v>
      </c>
      <c r="U1038" s="39" t="s">
        <v>2511</v>
      </c>
      <c r="V1038" s="39" t="s">
        <v>2511</v>
      </c>
      <c r="W1038" s="39">
        <v>2</v>
      </c>
      <c r="X1038" s="39">
        <v>4</v>
      </c>
      <c r="Y1038" s="39">
        <v>1</v>
      </c>
    </row>
    <row r="1039" spans="1:25" x14ac:dyDescent="0.2">
      <c r="A1039" s="39" t="s">
        <v>3652</v>
      </c>
      <c r="B1039" s="52" t="s">
        <v>2309</v>
      </c>
      <c r="C1039" s="52" t="s">
        <v>670</v>
      </c>
      <c r="D1039" s="52">
        <v>6</v>
      </c>
      <c r="E1039" s="39" t="s">
        <v>805</v>
      </c>
      <c r="F1039" s="39" t="s">
        <v>2310</v>
      </c>
      <c r="G1039" s="90" t="s">
        <v>766</v>
      </c>
      <c r="H1039" s="90" t="s">
        <v>767</v>
      </c>
      <c r="I1039" s="90" t="s">
        <v>765</v>
      </c>
      <c r="J1039" s="39" t="s">
        <v>2311</v>
      </c>
      <c r="K1039" s="90">
        <v>6</v>
      </c>
      <c r="L1039" s="90" t="s">
        <v>767</v>
      </c>
      <c r="M1039" s="90" t="s">
        <v>766</v>
      </c>
      <c r="N1039" s="90">
        <v>4</v>
      </c>
      <c r="O1039" s="52" t="s">
        <v>3653</v>
      </c>
      <c r="P1039" s="52" t="s">
        <v>3653</v>
      </c>
      <c r="Q1039" s="39">
        <v>6</v>
      </c>
      <c r="R1039" s="39" t="s">
        <v>767</v>
      </c>
      <c r="S1039" s="39" t="s">
        <v>766</v>
      </c>
      <c r="T1039" s="39">
        <v>4</v>
      </c>
      <c r="U1039" s="39" t="s">
        <v>2511</v>
      </c>
      <c r="V1039" s="39" t="s">
        <v>2511</v>
      </c>
      <c r="W1039" s="39">
        <v>2</v>
      </c>
      <c r="X1039" s="39">
        <v>4</v>
      </c>
      <c r="Y1039" s="39">
        <v>1</v>
      </c>
    </row>
    <row r="1040" spans="1:25" x14ac:dyDescent="0.2">
      <c r="A1040" s="39" t="s">
        <v>3654</v>
      </c>
      <c r="B1040" s="52" t="s">
        <v>2312</v>
      </c>
      <c r="C1040" s="52" t="s">
        <v>670</v>
      </c>
      <c r="D1040" s="52">
        <v>6</v>
      </c>
      <c r="E1040" s="39" t="s">
        <v>805</v>
      </c>
      <c r="F1040" s="39" t="s">
        <v>2313</v>
      </c>
      <c r="G1040" s="90" t="s">
        <v>766</v>
      </c>
      <c r="H1040" s="90" t="s">
        <v>767</v>
      </c>
      <c r="I1040" s="90" t="s">
        <v>765</v>
      </c>
      <c r="J1040" s="39" t="s">
        <v>2314</v>
      </c>
      <c r="K1040" s="90">
        <v>6</v>
      </c>
      <c r="L1040" s="90" t="s">
        <v>767</v>
      </c>
      <c r="M1040" s="90" t="s">
        <v>765</v>
      </c>
      <c r="N1040" s="90">
        <v>4</v>
      </c>
      <c r="O1040" s="52" t="s">
        <v>3622</v>
      </c>
      <c r="P1040" s="52" t="s">
        <v>3622</v>
      </c>
      <c r="Q1040" s="39">
        <v>6</v>
      </c>
      <c r="R1040" s="39" t="s">
        <v>767</v>
      </c>
      <c r="S1040" s="39" t="s">
        <v>765</v>
      </c>
      <c r="T1040" s="39">
        <v>4</v>
      </c>
      <c r="U1040" s="39" t="s">
        <v>2511</v>
      </c>
      <c r="V1040" s="39" t="s">
        <v>2511</v>
      </c>
      <c r="W1040" s="39">
        <v>2</v>
      </c>
      <c r="X1040" s="39">
        <v>4</v>
      </c>
      <c r="Y1040" s="39">
        <v>1</v>
      </c>
    </row>
    <row r="1041" spans="1:25" x14ac:dyDescent="0.2">
      <c r="A1041" s="39" t="s">
        <v>3655</v>
      </c>
      <c r="B1041" s="52" t="s">
        <v>2315</v>
      </c>
      <c r="C1041" s="52" t="s">
        <v>670</v>
      </c>
      <c r="D1041" s="52">
        <v>6</v>
      </c>
      <c r="E1041" s="39" t="s">
        <v>805</v>
      </c>
      <c r="F1041" s="39" t="s">
        <v>2316</v>
      </c>
      <c r="G1041" s="90" t="s">
        <v>766</v>
      </c>
      <c r="H1041" s="90" t="s">
        <v>767</v>
      </c>
      <c r="I1041" s="90" t="s">
        <v>765</v>
      </c>
      <c r="J1041" s="39" t="s">
        <v>2317</v>
      </c>
      <c r="K1041" s="90">
        <v>6</v>
      </c>
      <c r="L1041" s="90" t="s">
        <v>767</v>
      </c>
      <c r="M1041" s="90" t="s">
        <v>765</v>
      </c>
      <c r="N1041" s="90">
        <v>4</v>
      </c>
      <c r="O1041" s="52" t="s">
        <v>3622</v>
      </c>
      <c r="P1041" s="52" t="s">
        <v>3622</v>
      </c>
      <c r="Q1041" s="39">
        <v>6</v>
      </c>
      <c r="R1041" s="39" t="s">
        <v>767</v>
      </c>
      <c r="S1041" s="39" t="s">
        <v>765</v>
      </c>
      <c r="T1041" s="39">
        <v>4</v>
      </c>
      <c r="U1041" s="39" t="s">
        <v>2511</v>
      </c>
      <c r="V1041" s="39" t="s">
        <v>2511</v>
      </c>
      <c r="W1041" s="39">
        <v>2</v>
      </c>
      <c r="X1041" s="39">
        <v>4</v>
      </c>
      <c r="Y1041" s="39">
        <v>1</v>
      </c>
    </row>
    <row r="1042" spans="1:25" x14ac:dyDescent="0.2">
      <c r="A1042" s="39" t="s">
        <v>3656</v>
      </c>
      <c r="B1042" s="52" t="s">
        <v>2318</v>
      </c>
      <c r="C1042" s="52" t="s">
        <v>670</v>
      </c>
      <c r="D1042" s="52">
        <v>6</v>
      </c>
      <c r="E1042" s="39" t="s">
        <v>805</v>
      </c>
      <c r="F1042" s="39" t="s">
        <v>791</v>
      </c>
      <c r="G1042" s="90" t="s">
        <v>766</v>
      </c>
      <c r="H1042" s="90" t="s">
        <v>792</v>
      </c>
      <c r="I1042" s="90" t="s">
        <v>793</v>
      </c>
      <c r="J1042" s="39" t="s">
        <v>794</v>
      </c>
      <c r="K1042" s="90">
        <v>6</v>
      </c>
      <c r="L1042" s="90" t="s">
        <v>767</v>
      </c>
      <c r="M1042" s="90" t="s">
        <v>766</v>
      </c>
      <c r="N1042" s="90">
        <v>10</v>
      </c>
      <c r="O1042" s="52" t="s">
        <v>3646</v>
      </c>
      <c r="P1042" s="52" t="s">
        <v>3646</v>
      </c>
      <c r="Q1042" s="39">
        <v>6</v>
      </c>
      <c r="R1042" s="39" t="s">
        <v>767</v>
      </c>
      <c r="S1042" s="39" t="s">
        <v>766</v>
      </c>
      <c r="T1042" s="39">
        <v>10</v>
      </c>
      <c r="U1042" s="39" t="s">
        <v>2406</v>
      </c>
      <c r="V1042" s="39" t="s">
        <v>2406</v>
      </c>
      <c r="W1042" s="39" t="s">
        <v>766</v>
      </c>
      <c r="X1042" s="39" t="s">
        <v>792</v>
      </c>
      <c r="Y1042" s="39" t="s">
        <v>793</v>
      </c>
    </row>
    <row r="1043" spans="1:25" x14ac:dyDescent="0.2">
      <c r="A1043" s="39" t="s">
        <v>3657</v>
      </c>
      <c r="B1043" s="52" t="s">
        <v>2319</v>
      </c>
      <c r="C1043" s="52" t="s">
        <v>670</v>
      </c>
      <c r="D1043" s="52">
        <v>6</v>
      </c>
      <c r="E1043" s="39" t="s">
        <v>805</v>
      </c>
      <c r="F1043" s="39" t="s">
        <v>788</v>
      </c>
      <c r="G1043" s="90" t="s">
        <v>774</v>
      </c>
      <c r="H1043" s="90" t="s">
        <v>778</v>
      </c>
      <c r="I1043" s="90" t="s">
        <v>774</v>
      </c>
      <c r="J1043" s="39" t="s">
        <v>789</v>
      </c>
      <c r="K1043" s="90">
        <v>6</v>
      </c>
      <c r="L1043" s="90">
        <v>3</v>
      </c>
      <c r="M1043" s="90">
        <v>2</v>
      </c>
      <c r="N1043" s="90">
        <v>16</v>
      </c>
      <c r="O1043" s="52" t="s">
        <v>2429</v>
      </c>
      <c r="P1043" s="52" t="s">
        <v>2429</v>
      </c>
      <c r="Q1043" s="39">
        <v>6</v>
      </c>
      <c r="R1043" s="39">
        <v>3</v>
      </c>
      <c r="S1043" s="39">
        <v>2</v>
      </c>
      <c r="T1043" s="39">
        <v>16</v>
      </c>
      <c r="U1043" s="39" t="s">
        <v>2979</v>
      </c>
      <c r="V1043" s="39" t="s">
        <v>2979</v>
      </c>
      <c r="W1043" s="39" t="s">
        <v>774</v>
      </c>
      <c r="X1043" s="39" t="s">
        <v>778</v>
      </c>
      <c r="Y1043" s="39" t="s">
        <v>774</v>
      </c>
    </row>
    <row r="1044" spans="1:25" x14ac:dyDescent="0.2">
      <c r="A1044" s="39" t="s">
        <v>3658</v>
      </c>
      <c r="B1044" s="52" t="s">
        <v>2320</v>
      </c>
      <c r="C1044" s="52" t="s">
        <v>671</v>
      </c>
      <c r="D1044" s="52">
        <v>6</v>
      </c>
      <c r="E1044" s="39" t="s">
        <v>805</v>
      </c>
      <c r="F1044" s="39" t="s">
        <v>764</v>
      </c>
      <c r="G1044" s="90" t="s">
        <v>765</v>
      </c>
      <c r="H1044" s="90" t="s">
        <v>766</v>
      </c>
      <c r="I1044" s="90" t="s">
        <v>767</v>
      </c>
      <c r="J1044" s="39" t="s">
        <v>768</v>
      </c>
      <c r="K1044" s="90">
        <v>6</v>
      </c>
      <c r="L1044" s="90" t="s">
        <v>766</v>
      </c>
      <c r="M1044" s="90" t="s">
        <v>766</v>
      </c>
      <c r="N1044" s="90">
        <v>5</v>
      </c>
      <c r="O1044" s="52" t="s">
        <v>3604</v>
      </c>
      <c r="P1044" s="52" t="s">
        <v>3604</v>
      </c>
      <c r="Q1044" s="39">
        <v>6</v>
      </c>
      <c r="R1044" s="39" t="s">
        <v>766</v>
      </c>
      <c r="S1044" s="39" t="s">
        <v>766</v>
      </c>
      <c r="T1044" s="39">
        <v>5</v>
      </c>
      <c r="U1044" s="39" t="s">
        <v>2392</v>
      </c>
      <c r="V1044" s="39" t="s">
        <v>2392</v>
      </c>
      <c r="W1044" s="39">
        <v>1</v>
      </c>
      <c r="X1044" s="39">
        <v>2</v>
      </c>
      <c r="Y1044" s="39">
        <v>4</v>
      </c>
    </row>
    <row r="1045" spans="1:25" x14ac:dyDescent="0.2">
      <c r="A1045" s="39" t="s">
        <v>3659</v>
      </c>
      <c r="B1045" s="52" t="s">
        <v>2321</v>
      </c>
      <c r="C1045" s="52" t="s">
        <v>671</v>
      </c>
      <c r="D1045" s="52">
        <v>6</v>
      </c>
      <c r="E1045" s="39" t="s">
        <v>805</v>
      </c>
      <c r="F1045" s="39" t="s">
        <v>770</v>
      </c>
      <c r="G1045" s="90" t="s">
        <v>765</v>
      </c>
      <c r="H1045" s="90" t="s">
        <v>766</v>
      </c>
      <c r="I1045" s="90" t="s">
        <v>767</v>
      </c>
      <c r="J1045" s="39" t="s">
        <v>771</v>
      </c>
      <c r="K1045" s="90">
        <v>6</v>
      </c>
      <c r="L1045" s="90" t="s">
        <v>766</v>
      </c>
      <c r="M1045" s="90" t="s">
        <v>766</v>
      </c>
      <c r="N1045" s="90">
        <v>10</v>
      </c>
      <c r="O1045" s="52" t="s">
        <v>3606</v>
      </c>
      <c r="P1045" s="52" t="s">
        <v>3606</v>
      </c>
      <c r="Q1045" s="39">
        <v>6</v>
      </c>
      <c r="R1045" s="39" t="s">
        <v>766</v>
      </c>
      <c r="S1045" s="39" t="s">
        <v>766</v>
      </c>
      <c r="T1045" s="39">
        <v>10</v>
      </c>
      <c r="U1045" s="39" t="s">
        <v>2392</v>
      </c>
      <c r="V1045" s="39" t="s">
        <v>2392</v>
      </c>
      <c r="W1045" s="39">
        <v>1</v>
      </c>
      <c r="X1045" s="39">
        <v>2</v>
      </c>
      <c r="Y1045" s="39">
        <v>4</v>
      </c>
    </row>
    <row r="1046" spans="1:25" x14ac:dyDescent="0.2">
      <c r="A1046" s="39" t="s">
        <v>3660</v>
      </c>
      <c r="B1046" s="52" t="s">
        <v>2322</v>
      </c>
      <c r="C1046" s="52" t="s">
        <v>671</v>
      </c>
      <c r="D1046" s="52">
        <v>6</v>
      </c>
      <c r="E1046" s="39" t="s">
        <v>805</v>
      </c>
      <c r="F1046" s="39" t="s">
        <v>784</v>
      </c>
      <c r="G1046" s="90" t="s">
        <v>765</v>
      </c>
      <c r="H1046" s="90" t="s">
        <v>785</v>
      </c>
      <c r="I1046" s="90" t="s">
        <v>766</v>
      </c>
      <c r="J1046" s="39" t="s">
        <v>786</v>
      </c>
      <c r="K1046" s="90">
        <v>6</v>
      </c>
      <c r="L1046" s="90" t="s">
        <v>814</v>
      </c>
      <c r="M1046" s="90" t="s">
        <v>765</v>
      </c>
      <c r="N1046" s="90">
        <v>16</v>
      </c>
      <c r="O1046" s="52" t="s">
        <v>2419</v>
      </c>
      <c r="P1046" s="52" t="s">
        <v>2419</v>
      </c>
      <c r="Q1046" s="39">
        <v>6</v>
      </c>
      <c r="R1046" s="39" t="s">
        <v>814</v>
      </c>
      <c r="S1046" s="39" t="s">
        <v>765</v>
      </c>
      <c r="T1046" s="39">
        <v>16</v>
      </c>
      <c r="U1046" s="39" t="s">
        <v>2402</v>
      </c>
      <c r="V1046" s="39" t="s">
        <v>2402</v>
      </c>
      <c r="W1046" s="39">
        <v>1</v>
      </c>
      <c r="X1046" s="39">
        <v>7</v>
      </c>
      <c r="Y1046" s="39">
        <v>2</v>
      </c>
    </row>
    <row r="1047" spans="1:25" x14ac:dyDescent="0.2">
      <c r="A1047" s="39" t="s">
        <v>3661</v>
      </c>
      <c r="B1047" s="52" t="s">
        <v>2323</v>
      </c>
      <c r="C1047" s="52" t="s">
        <v>671</v>
      </c>
      <c r="D1047" s="52">
        <v>6</v>
      </c>
      <c r="E1047" s="39" t="s">
        <v>805</v>
      </c>
      <c r="F1047" s="39" t="s">
        <v>2265</v>
      </c>
      <c r="G1047" s="90" t="s">
        <v>766</v>
      </c>
      <c r="H1047" s="90" t="s">
        <v>814</v>
      </c>
      <c r="I1047" s="90" t="s">
        <v>766</v>
      </c>
      <c r="J1047" s="39" t="s">
        <v>2324</v>
      </c>
      <c r="K1047" s="90">
        <v>6</v>
      </c>
      <c r="L1047" s="90" t="s">
        <v>766</v>
      </c>
      <c r="M1047" s="90" t="s">
        <v>766</v>
      </c>
      <c r="N1047" s="90">
        <v>4</v>
      </c>
      <c r="O1047" s="52" t="s">
        <v>3619</v>
      </c>
      <c r="P1047" s="52" t="s">
        <v>3619</v>
      </c>
      <c r="Q1047" s="39">
        <v>6</v>
      </c>
      <c r="R1047" s="39" t="s">
        <v>766</v>
      </c>
      <c r="S1047" s="39" t="s">
        <v>766</v>
      </c>
      <c r="T1047" s="39">
        <v>4</v>
      </c>
      <c r="U1047" s="39" t="s">
        <v>2864</v>
      </c>
      <c r="V1047" s="39" t="s">
        <v>2864</v>
      </c>
      <c r="W1047" s="39">
        <v>2</v>
      </c>
      <c r="X1047" s="39">
        <v>5</v>
      </c>
      <c r="Y1047" s="39">
        <v>2</v>
      </c>
    </row>
    <row r="1048" spans="1:25" x14ac:dyDescent="0.2">
      <c r="A1048" s="39" t="s">
        <v>3662</v>
      </c>
      <c r="B1048" s="52" t="s">
        <v>2325</v>
      </c>
      <c r="C1048" s="52" t="s">
        <v>671</v>
      </c>
      <c r="D1048" s="52">
        <v>6</v>
      </c>
      <c r="E1048" s="39" t="s">
        <v>805</v>
      </c>
      <c r="F1048" s="39" t="s">
        <v>781</v>
      </c>
      <c r="G1048" s="90" t="s">
        <v>766</v>
      </c>
      <c r="H1048" s="90" t="s">
        <v>814</v>
      </c>
      <c r="I1048" s="90" t="s">
        <v>766</v>
      </c>
      <c r="J1048" s="39" t="s">
        <v>782</v>
      </c>
      <c r="K1048" s="90">
        <v>6</v>
      </c>
      <c r="L1048" s="90" t="s">
        <v>766</v>
      </c>
      <c r="M1048" s="90" t="s">
        <v>766</v>
      </c>
      <c r="N1048" s="90" t="s">
        <v>767</v>
      </c>
      <c r="O1048" s="52" t="s">
        <v>3619</v>
      </c>
      <c r="P1048" s="52" t="s">
        <v>3619</v>
      </c>
      <c r="Q1048" s="39">
        <v>6</v>
      </c>
      <c r="R1048" s="39" t="s">
        <v>766</v>
      </c>
      <c r="S1048" s="39" t="s">
        <v>766</v>
      </c>
      <c r="T1048" s="39" t="s">
        <v>767</v>
      </c>
      <c r="U1048" s="39" t="s">
        <v>2864</v>
      </c>
      <c r="V1048" s="39" t="s">
        <v>2864</v>
      </c>
      <c r="W1048" s="39">
        <v>2</v>
      </c>
      <c r="X1048" s="39">
        <v>5</v>
      </c>
      <c r="Y1048" s="39">
        <v>2</v>
      </c>
    </row>
    <row r="1049" spans="1:25" x14ac:dyDescent="0.2">
      <c r="A1049" s="39" t="s">
        <v>3663</v>
      </c>
      <c r="B1049" s="52" t="s">
        <v>2326</v>
      </c>
      <c r="C1049" s="52" t="s">
        <v>671</v>
      </c>
      <c r="D1049" s="52">
        <v>6</v>
      </c>
      <c r="E1049" s="39" t="s">
        <v>805</v>
      </c>
      <c r="F1049" s="39" t="s">
        <v>2327</v>
      </c>
      <c r="G1049" s="90" t="s">
        <v>766</v>
      </c>
      <c r="H1049" s="90" t="s">
        <v>814</v>
      </c>
      <c r="I1049" s="90" t="s">
        <v>766</v>
      </c>
      <c r="J1049" s="39" t="s">
        <v>2328</v>
      </c>
      <c r="K1049" s="90">
        <v>6</v>
      </c>
      <c r="L1049" s="90" t="s">
        <v>766</v>
      </c>
      <c r="M1049" s="90" t="s">
        <v>766</v>
      </c>
      <c r="N1049" s="90">
        <v>4</v>
      </c>
      <c r="O1049" s="52" t="s">
        <v>3619</v>
      </c>
      <c r="P1049" s="52" t="s">
        <v>3619</v>
      </c>
      <c r="Q1049" s="39">
        <v>6</v>
      </c>
      <c r="R1049" s="39" t="s">
        <v>766</v>
      </c>
      <c r="S1049" s="39" t="s">
        <v>766</v>
      </c>
      <c r="T1049" s="39">
        <v>4</v>
      </c>
      <c r="U1049" s="39" t="s">
        <v>2864</v>
      </c>
      <c r="V1049" s="39" t="s">
        <v>2864</v>
      </c>
      <c r="W1049" s="39">
        <v>2</v>
      </c>
      <c r="X1049" s="39">
        <v>5</v>
      </c>
      <c r="Y1049" s="39">
        <v>2</v>
      </c>
    </row>
    <row r="1050" spans="1:25" x14ac:dyDescent="0.2">
      <c r="A1050" s="39" t="s">
        <v>3664</v>
      </c>
      <c r="B1050" s="52" t="s">
        <v>2329</v>
      </c>
      <c r="C1050" s="52" t="s">
        <v>671</v>
      </c>
      <c r="D1050" s="52">
        <v>6</v>
      </c>
      <c r="E1050" s="39" t="s">
        <v>805</v>
      </c>
      <c r="F1050" s="39" t="s">
        <v>791</v>
      </c>
      <c r="G1050" s="90" t="s">
        <v>766</v>
      </c>
      <c r="H1050" s="90" t="s">
        <v>792</v>
      </c>
      <c r="I1050" s="90" t="s">
        <v>793</v>
      </c>
      <c r="J1050" s="39" t="s">
        <v>794</v>
      </c>
      <c r="K1050" s="90">
        <v>6</v>
      </c>
      <c r="L1050" s="90" t="s">
        <v>766</v>
      </c>
      <c r="M1050" s="90" t="s">
        <v>766</v>
      </c>
      <c r="N1050" s="90">
        <v>10</v>
      </c>
      <c r="O1050" s="52" t="s">
        <v>3606</v>
      </c>
      <c r="P1050" s="52" t="s">
        <v>3606</v>
      </c>
      <c r="Q1050" s="39">
        <v>6</v>
      </c>
      <c r="R1050" s="39" t="s">
        <v>766</v>
      </c>
      <c r="S1050" s="39" t="s">
        <v>766</v>
      </c>
      <c r="T1050" s="39">
        <v>10</v>
      </c>
      <c r="U1050" s="39" t="s">
        <v>2406</v>
      </c>
      <c r="V1050" s="39" t="s">
        <v>2406</v>
      </c>
      <c r="W1050" s="39" t="s">
        <v>766</v>
      </c>
      <c r="X1050" s="39" t="s">
        <v>792</v>
      </c>
      <c r="Y1050" s="39" t="s">
        <v>793</v>
      </c>
    </row>
    <row r="1051" spans="1:25" x14ac:dyDescent="0.2">
      <c r="A1051" s="39" t="s">
        <v>3665</v>
      </c>
      <c r="B1051" s="52" t="s">
        <v>2330</v>
      </c>
      <c r="C1051" s="52" t="s">
        <v>671</v>
      </c>
      <c r="D1051" s="52">
        <v>6</v>
      </c>
      <c r="E1051" s="39" t="s">
        <v>805</v>
      </c>
      <c r="F1051" s="39" t="s">
        <v>2282</v>
      </c>
      <c r="G1051" s="90" t="s">
        <v>774</v>
      </c>
      <c r="H1051" s="90" t="s">
        <v>793</v>
      </c>
      <c r="I1051" s="90" t="s">
        <v>767</v>
      </c>
      <c r="J1051" s="39" t="s">
        <v>2283</v>
      </c>
      <c r="K1051" s="90">
        <v>6</v>
      </c>
      <c r="L1051" s="90">
        <v>2</v>
      </c>
      <c r="M1051" s="90">
        <v>1</v>
      </c>
      <c r="N1051" s="90">
        <v>9</v>
      </c>
      <c r="O1051" s="52" t="s">
        <v>3625</v>
      </c>
      <c r="P1051" s="52" t="s">
        <v>3625</v>
      </c>
      <c r="Q1051" s="39">
        <v>6</v>
      </c>
      <c r="R1051" s="39">
        <v>2</v>
      </c>
      <c r="S1051" s="39">
        <v>1</v>
      </c>
      <c r="T1051" s="39">
        <v>9</v>
      </c>
      <c r="U1051" s="39" t="s">
        <v>3626</v>
      </c>
      <c r="V1051" s="39" t="s">
        <v>3626</v>
      </c>
      <c r="W1051" s="39">
        <v>3</v>
      </c>
      <c r="X1051" s="39">
        <v>8</v>
      </c>
      <c r="Y1051" s="39">
        <v>4</v>
      </c>
    </row>
    <row r="1052" spans="1:25" x14ac:dyDescent="0.2">
      <c r="A1052" s="39" t="s">
        <v>3666</v>
      </c>
      <c r="B1052" s="52" t="s">
        <v>2331</v>
      </c>
      <c r="C1052" s="52" t="s">
        <v>671</v>
      </c>
      <c r="D1052" s="52">
        <v>6</v>
      </c>
      <c r="E1052" s="39" t="s">
        <v>805</v>
      </c>
      <c r="F1052" s="39" t="s">
        <v>2287</v>
      </c>
      <c r="G1052" s="90" t="s">
        <v>774</v>
      </c>
      <c r="H1052" s="90" t="s">
        <v>793</v>
      </c>
      <c r="I1052" s="90" t="s">
        <v>767</v>
      </c>
      <c r="J1052" s="39" t="s">
        <v>2283</v>
      </c>
      <c r="K1052" s="90">
        <v>6</v>
      </c>
      <c r="L1052" s="90">
        <v>2</v>
      </c>
      <c r="M1052" s="90">
        <v>2</v>
      </c>
      <c r="N1052" s="90">
        <v>4</v>
      </c>
      <c r="O1052" s="52" t="s">
        <v>3619</v>
      </c>
      <c r="P1052" s="52" t="s">
        <v>3619</v>
      </c>
      <c r="Q1052" s="39">
        <v>6</v>
      </c>
      <c r="R1052" s="39">
        <v>2</v>
      </c>
      <c r="S1052" s="39">
        <v>2</v>
      </c>
      <c r="T1052" s="39">
        <v>4</v>
      </c>
      <c r="U1052" s="39" t="s">
        <v>3626</v>
      </c>
      <c r="V1052" s="39" t="s">
        <v>3626</v>
      </c>
      <c r="W1052" s="39">
        <v>3</v>
      </c>
      <c r="X1052" s="39">
        <v>8</v>
      </c>
      <c r="Y1052" s="39">
        <v>4</v>
      </c>
    </row>
    <row r="1053" spans="1:25" x14ac:dyDescent="0.2">
      <c r="A1053" s="39" t="s">
        <v>3667</v>
      </c>
      <c r="B1053" s="52" t="s">
        <v>2332</v>
      </c>
      <c r="C1053" s="52" t="s">
        <v>671</v>
      </c>
      <c r="D1053" s="52">
        <v>6</v>
      </c>
      <c r="E1053" s="39" t="s">
        <v>805</v>
      </c>
      <c r="F1053" s="39" t="s">
        <v>788</v>
      </c>
      <c r="G1053" s="90" t="s">
        <v>774</v>
      </c>
      <c r="H1053" s="90" t="s">
        <v>778</v>
      </c>
      <c r="I1053" s="90" t="s">
        <v>774</v>
      </c>
      <c r="J1053" s="39" t="s">
        <v>789</v>
      </c>
      <c r="K1053" s="90">
        <v>6</v>
      </c>
      <c r="L1053" s="90">
        <v>3</v>
      </c>
      <c r="M1053" s="90">
        <v>2</v>
      </c>
      <c r="N1053" s="90">
        <v>16</v>
      </c>
      <c r="O1053" s="52" t="s">
        <v>2429</v>
      </c>
      <c r="P1053" s="52" t="s">
        <v>2429</v>
      </c>
      <c r="Q1053" s="39">
        <v>6</v>
      </c>
      <c r="R1053" s="39">
        <v>3</v>
      </c>
      <c r="S1053" s="39">
        <v>2</v>
      </c>
      <c r="T1053" s="39">
        <v>16</v>
      </c>
      <c r="U1053" s="39" t="s">
        <v>2979</v>
      </c>
      <c r="V1053" s="39" t="s">
        <v>2979</v>
      </c>
      <c r="W1053" s="39" t="s">
        <v>774</v>
      </c>
      <c r="X1053" s="39" t="s">
        <v>778</v>
      </c>
      <c r="Y1053" s="39" t="s">
        <v>774</v>
      </c>
    </row>
    <row r="1054" spans="1:25" x14ac:dyDescent="0.2">
      <c r="A1054" s="39" t="s">
        <v>3668</v>
      </c>
      <c r="B1054" s="52" t="s">
        <v>2333</v>
      </c>
      <c r="C1054" s="52" t="s">
        <v>672</v>
      </c>
      <c r="D1054" s="52">
        <v>1</v>
      </c>
      <c r="E1054" s="39" t="s">
        <v>828</v>
      </c>
      <c r="F1054" s="39" t="s">
        <v>764</v>
      </c>
      <c r="G1054" s="90" t="s">
        <v>765</v>
      </c>
      <c r="H1054" s="90" t="s">
        <v>766</v>
      </c>
      <c r="I1054" s="90" t="s">
        <v>767</v>
      </c>
      <c r="J1054" s="39" t="s">
        <v>768</v>
      </c>
      <c r="K1054" s="90">
        <v>1</v>
      </c>
      <c r="L1054" s="90">
        <v>5</v>
      </c>
      <c r="M1054" s="90">
        <v>0</v>
      </c>
      <c r="N1054" s="90">
        <v>5</v>
      </c>
      <c r="O1054" s="52" t="s">
        <v>2454</v>
      </c>
      <c r="P1054" s="52" t="s">
        <v>2454</v>
      </c>
      <c r="Q1054" s="39">
        <v>1</v>
      </c>
      <c r="R1054" s="39">
        <v>5</v>
      </c>
      <c r="S1054" s="39">
        <v>0</v>
      </c>
      <c r="T1054" s="39">
        <v>5</v>
      </c>
      <c r="U1054" s="39" t="s">
        <v>2392</v>
      </c>
      <c r="V1054" s="39" t="s">
        <v>2392</v>
      </c>
      <c r="W1054" s="39">
        <v>1</v>
      </c>
      <c r="X1054" s="39">
        <v>2</v>
      </c>
      <c r="Y1054" s="39">
        <v>4</v>
      </c>
    </row>
    <row r="1055" spans="1:25" x14ac:dyDescent="0.2">
      <c r="A1055" s="39" t="s">
        <v>3669</v>
      </c>
      <c r="B1055" s="52" t="s">
        <v>2334</v>
      </c>
      <c r="C1055" s="52" t="s">
        <v>672</v>
      </c>
      <c r="D1055" s="52">
        <v>1</v>
      </c>
      <c r="E1055" s="39" t="s">
        <v>828</v>
      </c>
      <c r="F1055" s="39" t="s">
        <v>770</v>
      </c>
      <c r="G1055" s="90" t="s">
        <v>765</v>
      </c>
      <c r="H1055" s="90" t="s">
        <v>766</v>
      </c>
      <c r="I1055" s="90" t="s">
        <v>767</v>
      </c>
      <c r="J1055" s="39" t="s">
        <v>771</v>
      </c>
      <c r="K1055" s="90">
        <v>1</v>
      </c>
      <c r="L1055" s="90">
        <v>6</v>
      </c>
      <c r="M1055" s="90">
        <v>0</v>
      </c>
      <c r="N1055" s="90">
        <v>10</v>
      </c>
      <c r="O1055" s="52" t="s">
        <v>2456</v>
      </c>
      <c r="P1055" s="52" t="s">
        <v>2456</v>
      </c>
      <c r="Q1055" s="39">
        <v>1</v>
      </c>
      <c r="R1055" s="39">
        <v>6</v>
      </c>
      <c r="S1055" s="39">
        <v>0</v>
      </c>
      <c r="T1055" s="39">
        <v>10</v>
      </c>
      <c r="U1055" s="39" t="s">
        <v>2392</v>
      </c>
      <c r="V1055" s="39" t="s">
        <v>2392</v>
      </c>
      <c r="W1055" s="39">
        <v>1</v>
      </c>
      <c r="X1055" s="39">
        <v>2</v>
      </c>
      <c r="Y1055" s="39">
        <v>4</v>
      </c>
    </row>
    <row r="1056" spans="1:25" x14ac:dyDescent="0.2">
      <c r="A1056" s="39" t="s">
        <v>3670</v>
      </c>
      <c r="B1056" s="52" t="s">
        <v>2335</v>
      </c>
      <c r="C1056" s="52" t="s">
        <v>672</v>
      </c>
      <c r="D1056" s="52">
        <v>1</v>
      </c>
      <c r="E1056" s="39" t="s">
        <v>828</v>
      </c>
      <c r="F1056" s="39" t="s">
        <v>784</v>
      </c>
      <c r="G1056" s="90" t="s">
        <v>765</v>
      </c>
      <c r="H1056" s="90" t="s">
        <v>785</v>
      </c>
      <c r="I1056" s="90" t="s">
        <v>766</v>
      </c>
      <c r="J1056" s="39" t="s">
        <v>786</v>
      </c>
      <c r="K1056" s="90">
        <v>1</v>
      </c>
      <c r="L1056" s="90" t="s">
        <v>765</v>
      </c>
      <c r="M1056" s="90" t="s">
        <v>765</v>
      </c>
      <c r="N1056" s="90">
        <v>16</v>
      </c>
      <c r="O1056" s="52" t="s">
        <v>3671</v>
      </c>
      <c r="P1056" s="52" t="s">
        <v>3671</v>
      </c>
      <c r="Q1056" s="39">
        <v>1</v>
      </c>
      <c r="R1056" s="39" t="s">
        <v>765</v>
      </c>
      <c r="S1056" s="39" t="s">
        <v>765</v>
      </c>
      <c r="T1056" s="39">
        <v>16</v>
      </c>
      <c r="U1056" s="39" t="s">
        <v>2402</v>
      </c>
      <c r="V1056" s="39" t="s">
        <v>2402</v>
      </c>
      <c r="W1056" s="39">
        <v>1</v>
      </c>
      <c r="X1056" s="39">
        <v>7</v>
      </c>
      <c r="Y1056" s="39">
        <v>2</v>
      </c>
    </row>
    <row r="1057" spans="1:25" x14ac:dyDescent="0.2">
      <c r="A1057" s="39" t="s">
        <v>3672</v>
      </c>
      <c r="B1057" s="52" t="s">
        <v>2336</v>
      </c>
      <c r="C1057" s="52" t="s">
        <v>672</v>
      </c>
      <c r="D1057" s="52">
        <v>1</v>
      </c>
      <c r="E1057" s="39" t="s">
        <v>828</v>
      </c>
      <c r="F1057" s="39" t="s">
        <v>781</v>
      </c>
      <c r="G1057" s="90" t="s">
        <v>766</v>
      </c>
      <c r="H1057" s="90" t="s">
        <v>814</v>
      </c>
      <c r="I1057" s="90" t="s">
        <v>765</v>
      </c>
      <c r="J1057" s="39" t="s">
        <v>782</v>
      </c>
      <c r="K1057" s="90">
        <v>1</v>
      </c>
      <c r="L1057" s="90">
        <v>1</v>
      </c>
      <c r="M1057" s="90">
        <v>1</v>
      </c>
      <c r="N1057" s="90">
        <v>16</v>
      </c>
      <c r="O1057" s="52" t="s">
        <v>3671</v>
      </c>
      <c r="P1057" s="52" t="s">
        <v>3671</v>
      </c>
      <c r="Q1057" s="39">
        <v>1</v>
      </c>
      <c r="R1057" s="39">
        <v>1</v>
      </c>
      <c r="S1057" s="39">
        <v>1</v>
      </c>
      <c r="T1057" s="39">
        <v>16</v>
      </c>
      <c r="U1057" s="39" t="s">
        <v>2517</v>
      </c>
      <c r="V1057" s="39" t="s">
        <v>2517</v>
      </c>
      <c r="W1057" s="39">
        <v>2</v>
      </c>
      <c r="X1057" s="39">
        <v>5</v>
      </c>
      <c r="Y1057" s="39">
        <v>1</v>
      </c>
    </row>
    <row r="1058" spans="1:25" x14ac:dyDescent="0.2">
      <c r="A1058" s="39" t="s">
        <v>3673</v>
      </c>
      <c r="B1058" s="52" t="s">
        <v>2337</v>
      </c>
      <c r="C1058" s="52" t="s">
        <v>672</v>
      </c>
      <c r="D1058" s="52">
        <v>1</v>
      </c>
      <c r="E1058" s="39" t="s">
        <v>828</v>
      </c>
      <c r="F1058" s="39" t="s">
        <v>2338</v>
      </c>
      <c r="G1058" s="90" t="s">
        <v>766</v>
      </c>
      <c r="H1058" s="90" t="s">
        <v>814</v>
      </c>
      <c r="I1058" s="90" t="s">
        <v>765</v>
      </c>
      <c r="J1058" s="39" t="s">
        <v>2339</v>
      </c>
      <c r="K1058" s="90">
        <v>1</v>
      </c>
      <c r="L1058" s="90">
        <v>1</v>
      </c>
      <c r="M1058" s="90">
        <v>1</v>
      </c>
      <c r="N1058" s="90">
        <v>4</v>
      </c>
      <c r="O1058" s="52" t="s">
        <v>2516</v>
      </c>
      <c r="P1058" s="52" t="s">
        <v>2516</v>
      </c>
      <c r="Q1058" s="39">
        <v>1</v>
      </c>
      <c r="R1058" s="39">
        <v>1</v>
      </c>
      <c r="S1058" s="39">
        <v>1</v>
      </c>
      <c r="T1058" s="39">
        <v>4</v>
      </c>
      <c r="U1058" s="39" t="s">
        <v>2517</v>
      </c>
      <c r="V1058" s="39" t="s">
        <v>2517</v>
      </c>
      <c r="W1058" s="39">
        <v>2</v>
      </c>
      <c r="X1058" s="39">
        <v>5</v>
      </c>
      <c r="Y1058" s="39">
        <v>1</v>
      </c>
    </row>
    <row r="1059" spans="1:25" x14ac:dyDescent="0.2">
      <c r="A1059" s="39" t="s">
        <v>3674</v>
      </c>
      <c r="B1059" s="52" t="s">
        <v>2340</v>
      </c>
      <c r="C1059" s="52" t="s">
        <v>672</v>
      </c>
      <c r="D1059" s="52">
        <v>1</v>
      </c>
      <c r="E1059" s="39" t="s">
        <v>828</v>
      </c>
      <c r="F1059" s="39" t="s">
        <v>2341</v>
      </c>
      <c r="G1059" s="90" t="s">
        <v>766</v>
      </c>
      <c r="H1059" s="90" t="s">
        <v>814</v>
      </c>
      <c r="I1059" s="90" t="s">
        <v>765</v>
      </c>
      <c r="J1059" s="39" t="s">
        <v>2342</v>
      </c>
      <c r="K1059" s="90">
        <v>1</v>
      </c>
      <c r="L1059" s="90">
        <v>1</v>
      </c>
      <c r="M1059" s="90">
        <v>2</v>
      </c>
      <c r="N1059" s="90">
        <v>4</v>
      </c>
      <c r="O1059" s="52" t="s">
        <v>2866</v>
      </c>
      <c r="P1059" s="52" t="s">
        <v>2866</v>
      </c>
      <c r="Q1059" s="39">
        <v>1</v>
      </c>
      <c r="R1059" s="39">
        <v>1</v>
      </c>
      <c r="S1059" s="39">
        <v>2</v>
      </c>
      <c r="T1059" s="39">
        <v>4</v>
      </c>
      <c r="U1059" s="39" t="s">
        <v>2517</v>
      </c>
      <c r="V1059" s="39" t="s">
        <v>2517</v>
      </c>
      <c r="W1059" s="39">
        <v>2</v>
      </c>
      <c r="X1059" s="39">
        <v>5</v>
      </c>
      <c r="Y1059" s="39">
        <v>1</v>
      </c>
    </row>
    <row r="1060" spans="1:25" x14ac:dyDescent="0.2">
      <c r="A1060" s="39" t="s">
        <v>3675</v>
      </c>
      <c r="B1060" s="52" t="s">
        <v>2343</v>
      </c>
      <c r="C1060" s="52" t="s">
        <v>672</v>
      </c>
      <c r="D1060" s="52">
        <v>1</v>
      </c>
      <c r="E1060" s="39" t="s">
        <v>828</v>
      </c>
      <c r="F1060" s="39" t="s">
        <v>2344</v>
      </c>
      <c r="G1060" s="90" t="s">
        <v>766</v>
      </c>
      <c r="H1060" s="90" t="s">
        <v>814</v>
      </c>
      <c r="I1060" s="90" t="s">
        <v>765</v>
      </c>
      <c r="J1060" s="39" t="s">
        <v>1665</v>
      </c>
      <c r="K1060" s="90">
        <v>1</v>
      </c>
      <c r="L1060" s="90" t="s">
        <v>765</v>
      </c>
      <c r="M1060" s="90" t="s">
        <v>765</v>
      </c>
      <c r="N1060" s="90">
        <v>4</v>
      </c>
      <c r="O1060" s="52" t="s">
        <v>2516</v>
      </c>
      <c r="P1060" s="52" t="s">
        <v>2516</v>
      </c>
      <c r="Q1060" s="39">
        <v>1</v>
      </c>
      <c r="R1060" s="39" t="s">
        <v>765</v>
      </c>
      <c r="S1060" s="39" t="s">
        <v>765</v>
      </c>
      <c r="T1060" s="39">
        <v>4</v>
      </c>
      <c r="U1060" s="39" t="s">
        <v>2517</v>
      </c>
      <c r="V1060" s="39" t="s">
        <v>2517</v>
      </c>
      <c r="W1060" s="39">
        <v>2</v>
      </c>
      <c r="X1060" s="39" t="s">
        <v>814</v>
      </c>
      <c r="Y1060" s="39" t="s">
        <v>765</v>
      </c>
    </row>
    <row r="1061" spans="1:25" x14ac:dyDescent="0.2">
      <c r="A1061" s="39" t="s">
        <v>3676</v>
      </c>
      <c r="B1061" s="52" t="s">
        <v>2345</v>
      </c>
      <c r="C1061" s="52" t="s">
        <v>672</v>
      </c>
      <c r="D1061" s="52">
        <v>1</v>
      </c>
      <c r="E1061" s="39" t="s">
        <v>828</v>
      </c>
      <c r="F1061" s="39" t="s">
        <v>2346</v>
      </c>
      <c r="G1061" s="90" t="s">
        <v>766</v>
      </c>
      <c r="H1061" s="90" t="s">
        <v>814</v>
      </c>
      <c r="I1061" s="90" t="s">
        <v>765</v>
      </c>
      <c r="J1061" s="39" t="s">
        <v>1665</v>
      </c>
      <c r="K1061" s="90">
        <v>1</v>
      </c>
      <c r="L1061" s="90">
        <v>1</v>
      </c>
      <c r="M1061" s="90">
        <v>1</v>
      </c>
      <c r="N1061" s="90">
        <v>4</v>
      </c>
      <c r="O1061" s="52" t="s">
        <v>2516</v>
      </c>
      <c r="P1061" s="52" t="s">
        <v>2516</v>
      </c>
      <c r="Q1061" s="39">
        <v>1</v>
      </c>
      <c r="R1061" s="39">
        <v>1</v>
      </c>
      <c r="S1061" s="39">
        <v>1</v>
      </c>
      <c r="T1061" s="39">
        <v>4</v>
      </c>
      <c r="U1061" s="39" t="s">
        <v>2517</v>
      </c>
      <c r="V1061" s="39" t="s">
        <v>2517</v>
      </c>
      <c r="W1061" s="39">
        <v>2</v>
      </c>
      <c r="X1061" s="39">
        <v>5</v>
      </c>
      <c r="Y1061" s="39">
        <v>1</v>
      </c>
    </row>
    <row r="1062" spans="1:25" x14ac:dyDescent="0.2">
      <c r="A1062" s="39" t="s">
        <v>3677</v>
      </c>
      <c r="B1062" s="52" t="s">
        <v>2347</v>
      </c>
      <c r="C1062" s="52" t="s">
        <v>672</v>
      </c>
      <c r="D1062" s="52">
        <v>1</v>
      </c>
      <c r="E1062" s="39" t="s">
        <v>828</v>
      </c>
      <c r="F1062" s="39" t="s">
        <v>2348</v>
      </c>
      <c r="G1062" s="90" t="s">
        <v>766</v>
      </c>
      <c r="H1062" s="90" t="s">
        <v>814</v>
      </c>
      <c r="I1062" s="90" t="s">
        <v>765</v>
      </c>
      <c r="J1062" s="39" t="s">
        <v>2349</v>
      </c>
      <c r="K1062" s="90">
        <v>1</v>
      </c>
      <c r="L1062" s="90">
        <v>1</v>
      </c>
      <c r="M1062" s="90">
        <v>2</v>
      </c>
      <c r="N1062" s="90">
        <v>4</v>
      </c>
      <c r="O1062" s="52" t="s">
        <v>2866</v>
      </c>
      <c r="P1062" s="52" t="s">
        <v>2866</v>
      </c>
      <c r="Q1062" s="39">
        <v>1</v>
      </c>
      <c r="R1062" s="39">
        <v>1</v>
      </c>
      <c r="S1062" s="39">
        <v>2</v>
      </c>
      <c r="T1062" s="39">
        <v>4</v>
      </c>
      <c r="U1062" s="39" t="s">
        <v>2517</v>
      </c>
      <c r="V1062" s="39" t="s">
        <v>2517</v>
      </c>
      <c r="W1062" s="39">
        <v>2</v>
      </c>
      <c r="X1062" s="39">
        <v>5</v>
      </c>
      <c r="Y1062" s="39">
        <v>1</v>
      </c>
    </row>
    <row r="1063" spans="1:25" x14ac:dyDescent="0.2">
      <c r="A1063" s="39" t="s">
        <v>3678</v>
      </c>
      <c r="B1063" s="52" t="s">
        <v>2350</v>
      </c>
      <c r="C1063" s="52" t="s">
        <v>672</v>
      </c>
      <c r="D1063" s="52">
        <v>1</v>
      </c>
      <c r="E1063" s="39" t="s">
        <v>828</v>
      </c>
      <c r="F1063" s="39" t="s">
        <v>2351</v>
      </c>
      <c r="G1063" s="90" t="s">
        <v>766</v>
      </c>
      <c r="H1063" s="90" t="s">
        <v>814</v>
      </c>
      <c r="I1063" s="90" t="s">
        <v>792</v>
      </c>
      <c r="J1063" s="39" t="s">
        <v>2352</v>
      </c>
      <c r="K1063" s="90">
        <v>1</v>
      </c>
      <c r="L1063" s="90">
        <v>2</v>
      </c>
      <c r="M1063" s="90">
        <v>3</v>
      </c>
      <c r="N1063" s="90">
        <v>4</v>
      </c>
      <c r="O1063" s="52" t="s">
        <v>3679</v>
      </c>
      <c r="P1063" s="52" t="s">
        <v>3679</v>
      </c>
      <c r="Q1063" s="39">
        <v>1</v>
      </c>
      <c r="R1063" s="39">
        <v>2</v>
      </c>
      <c r="S1063" s="39">
        <v>3</v>
      </c>
      <c r="T1063" s="39">
        <v>4</v>
      </c>
      <c r="U1063" s="39" t="s">
        <v>2867</v>
      </c>
      <c r="V1063" s="39" t="s">
        <v>2867</v>
      </c>
      <c r="W1063" s="39">
        <v>2</v>
      </c>
      <c r="X1063" s="39">
        <v>5</v>
      </c>
      <c r="Y1063" s="39">
        <v>6</v>
      </c>
    </row>
    <row r="1064" spans="1:25" x14ac:dyDescent="0.2">
      <c r="A1064" s="39" t="s">
        <v>3680</v>
      </c>
      <c r="B1064" s="52" t="s">
        <v>2353</v>
      </c>
      <c r="C1064" s="52" t="s">
        <v>672</v>
      </c>
      <c r="D1064" s="52">
        <v>1</v>
      </c>
      <c r="E1064" s="39" t="s">
        <v>828</v>
      </c>
      <c r="F1064" s="39" t="s">
        <v>791</v>
      </c>
      <c r="G1064" s="90" t="s">
        <v>766</v>
      </c>
      <c r="H1064" s="90" t="s">
        <v>792</v>
      </c>
      <c r="I1064" s="90" t="s">
        <v>793</v>
      </c>
      <c r="J1064" s="39" t="s">
        <v>794</v>
      </c>
      <c r="K1064" s="90">
        <v>1</v>
      </c>
      <c r="L1064" s="90">
        <v>6</v>
      </c>
      <c r="M1064" s="90" t="s">
        <v>765</v>
      </c>
      <c r="N1064" s="90">
        <v>10</v>
      </c>
      <c r="O1064" s="52" t="s">
        <v>2522</v>
      </c>
      <c r="P1064" s="52" t="s">
        <v>2522</v>
      </c>
      <c r="Q1064" s="39">
        <v>1</v>
      </c>
      <c r="R1064" s="39">
        <v>6</v>
      </c>
      <c r="S1064" s="39" t="s">
        <v>765</v>
      </c>
      <c r="T1064" s="39">
        <v>10</v>
      </c>
      <c r="U1064" s="39" t="s">
        <v>2406</v>
      </c>
      <c r="V1064" s="39" t="s">
        <v>2406</v>
      </c>
      <c r="W1064" s="39" t="s">
        <v>766</v>
      </c>
      <c r="X1064" s="39" t="s">
        <v>792</v>
      </c>
      <c r="Y1064" s="39" t="s">
        <v>793</v>
      </c>
    </row>
    <row r="1065" spans="1:25" x14ac:dyDescent="0.2">
      <c r="A1065" s="39" t="s">
        <v>3681</v>
      </c>
      <c r="B1065" s="52" t="s">
        <v>2354</v>
      </c>
      <c r="C1065" s="52" t="s">
        <v>672</v>
      </c>
      <c r="D1065" s="52">
        <v>1</v>
      </c>
      <c r="E1065" s="39" t="s">
        <v>828</v>
      </c>
      <c r="F1065" s="39" t="s">
        <v>788</v>
      </c>
      <c r="G1065" s="90" t="s">
        <v>774</v>
      </c>
      <c r="H1065" s="90" t="s">
        <v>778</v>
      </c>
      <c r="I1065" s="90" t="s">
        <v>774</v>
      </c>
      <c r="J1065" s="39" t="s">
        <v>789</v>
      </c>
      <c r="K1065" s="90">
        <v>1</v>
      </c>
      <c r="L1065" s="90" t="s">
        <v>765</v>
      </c>
      <c r="M1065" s="90" t="s">
        <v>765</v>
      </c>
      <c r="N1065" s="90">
        <v>16</v>
      </c>
      <c r="O1065" s="52" t="s">
        <v>3671</v>
      </c>
      <c r="P1065" s="52" t="s">
        <v>3671</v>
      </c>
      <c r="Q1065" s="39">
        <v>1</v>
      </c>
      <c r="R1065" s="39" t="s">
        <v>765</v>
      </c>
      <c r="S1065" s="39" t="s">
        <v>765</v>
      </c>
      <c r="T1065" s="39">
        <v>16</v>
      </c>
      <c r="U1065" s="39" t="s">
        <v>2979</v>
      </c>
      <c r="V1065" s="39" t="s">
        <v>2979</v>
      </c>
      <c r="W1065" s="39" t="s">
        <v>774</v>
      </c>
      <c r="X1065" s="39" t="s">
        <v>778</v>
      </c>
      <c r="Y1065" s="39" t="s">
        <v>774</v>
      </c>
    </row>
    <row r="1066" spans="1:25" x14ac:dyDescent="0.2">
      <c r="A1066" s="39" t="s">
        <v>3682</v>
      </c>
      <c r="B1066" s="52" t="s">
        <v>2355</v>
      </c>
      <c r="C1066" s="52" t="s">
        <v>673</v>
      </c>
      <c r="D1066" s="52">
        <v>1</v>
      </c>
      <c r="E1066" s="39" t="s">
        <v>828</v>
      </c>
      <c r="F1066" s="39" t="s">
        <v>2356</v>
      </c>
      <c r="G1066" s="90" t="s">
        <v>765</v>
      </c>
      <c r="H1066" s="90" t="s">
        <v>766</v>
      </c>
      <c r="I1066" s="90" t="s">
        <v>766</v>
      </c>
      <c r="J1066" s="39" t="s">
        <v>1303</v>
      </c>
      <c r="K1066" s="90">
        <v>1</v>
      </c>
      <c r="L1066" s="90">
        <v>5</v>
      </c>
      <c r="M1066" s="90">
        <v>0</v>
      </c>
      <c r="N1066" s="90">
        <v>5</v>
      </c>
      <c r="O1066" s="52" t="s">
        <v>2454</v>
      </c>
      <c r="P1066" s="52" t="s">
        <v>2454</v>
      </c>
      <c r="Q1066" s="39">
        <v>1</v>
      </c>
      <c r="R1066" s="39">
        <v>5</v>
      </c>
      <c r="S1066" s="39">
        <v>0</v>
      </c>
      <c r="T1066" s="39">
        <v>5</v>
      </c>
      <c r="U1066" s="39" t="s">
        <v>2746</v>
      </c>
      <c r="V1066" s="39" t="s">
        <v>2746</v>
      </c>
      <c r="W1066" s="39">
        <v>1</v>
      </c>
      <c r="X1066" s="39">
        <v>2</v>
      </c>
      <c r="Y1066" s="39">
        <v>2</v>
      </c>
    </row>
    <row r="1067" spans="1:25" x14ac:dyDescent="0.2">
      <c r="A1067" s="39" t="s">
        <v>3683</v>
      </c>
      <c r="B1067" s="52" t="s">
        <v>2357</v>
      </c>
      <c r="C1067" s="52" t="s">
        <v>673</v>
      </c>
      <c r="D1067" s="52">
        <v>1</v>
      </c>
      <c r="E1067" s="39" t="s">
        <v>828</v>
      </c>
      <c r="F1067" s="39" t="s">
        <v>764</v>
      </c>
      <c r="G1067" s="90" t="s">
        <v>765</v>
      </c>
      <c r="H1067" s="90" t="s">
        <v>766</v>
      </c>
      <c r="I1067" s="90" t="s">
        <v>767</v>
      </c>
      <c r="J1067" s="39" t="s">
        <v>768</v>
      </c>
      <c r="K1067" s="90">
        <v>1</v>
      </c>
      <c r="L1067" s="90">
        <v>5</v>
      </c>
      <c r="M1067" s="90">
        <v>0</v>
      </c>
      <c r="N1067" s="90">
        <v>5</v>
      </c>
      <c r="O1067" s="52" t="s">
        <v>2454</v>
      </c>
      <c r="P1067" s="52" t="s">
        <v>2454</v>
      </c>
      <c r="Q1067" s="39">
        <v>1</v>
      </c>
      <c r="R1067" s="39">
        <v>5</v>
      </c>
      <c r="S1067" s="39">
        <v>0</v>
      </c>
      <c r="T1067" s="39">
        <v>5</v>
      </c>
      <c r="U1067" s="39" t="s">
        <v>2392</v>
      </c>
      <c r="V1067" s="39" t="s">
        <v>2392</v>
      </c>
      <c r="W1067" s="39">
        <v>1</v>
      </c>
      <c r="X1067" s="39">
        <v>2</v>
      </c>
      <c r="Y1067" s="39">
        <v>4</v>
      </c>
    </row>
    <row r="1068" spans="1:25" x14ac:dyDescent="0.2">
      <c r="A1068" s="39" t="s">
        <v>3684</v>
      </c>
      <c r="B1068" s="52" t="s">
        <v>2358</v>
      </c>
      <c r="C1068" s="52" t="s">
        <v>673</v>
      </c>
      <c r="D1068" s="52">
        <v>1</v>
      </c>
      <c r="E1068" s="39" t="s">
        <v>828</v>
      </c>
      <c r="F1068" s="39" t="s">
        <v>770</v>
      </c>
      <c r="G1068" s="90" t="s">
        <v>765</v>
      </c>
      <c r="H1068" s="90" t="s">
        <v>766</v>
      </c>
      <c r="I1068" s="90" t="s">
        <v>767</v>
      </c>
      <c r="J1068" s="39" t="s">
        <v>771</v>
      </c>
      <c r="K1068" s="90">
        <v>1</v>
      </c>
      <c r="L1068" s="90">
        <v>6</v>
      </c>
      <c r="M1068" s="90">
        <v>0</v>
      </c>
      <c r="N1068" s="90">
        <v>10</v>
      </c>
      <c r="O1068" s="52" t="s">
        <v>2456</v>
      </c>
      <c r="P1068" s="52" t="s">
        <v>2456</v>
      </c>
      <c r="Q1068" s="39">
        <v>1</v>
      </c>
      <c r="R1068" s="39">
        <v>6</v>
      </c>
      <c r="S1068" s="39">
        <v>0</v>
      </c>
      <c r="T1068" s="39">
        <v>10</v>
      </c>
      <c r="U1068" s="39" t="s">
        <v>2392</v>
      </c>
      <c r="V1068" s="39" t="s">
        <v>2392</v>
      </c>
      <c r="W1068" s="39">
        <v>1</v>
      </c>
      <c r="X1068" s="39">
        <v>2</v>
      </c>
      <c r="Y1068" s="39">
        <v>4</v>
      </c>
    </row>
    <row r="1069" spans="1:25" x14ac:dyDescent="0.2">
      <c r="A1069" s="39" t="s">
        <v>3685</v>
      </c>
      <c r="B1069" s="52" t="s">
        <v>2359</v>
      </c>
      <c r="C1069" s="52" t="s">
        <v>673</v>
      </c>
      <c r="D1069" s="52">
        <v>1</v>
      </c>
      <c r="E1069" s="39" t="s">
        <v>828</v>
      </c>
      <c r="F1069" s="39" t="s">
        <v>2360</v>
      </c>
      <c r="G1069" s="90" t="s">
        <v>765</v>
      </c>
      <c r="H1069" s="90" t="s">
        <v>766</v>
      </c>
      <c r="I1069" s="90" t="s">
        <v>767</v>
      </c>
      <c r="J1069" s="39" t="s">
        <v>1724</v>
      </c>
      <c r="K1069" s="90">
        <v>1</v>
      </c>
      <c r="L1069" s="90">
        <v>5</v>
      </c>
      <c r="M1069" s="90">
        <v>0</v>
      </c>
      <c r="N1069" s="90">
        <v>5</v>
      </c>
      <c r="O1069" s="52" t="s">
        <v>2454</v>
      </c>
      <c r="P1069" s="52" t="s">
        <v>2454</v>
      </c>
      <c r="Q1069" s="39">
        <v>1</v>
      </c>
      <c r="R1069" s="39">
        <v>5</v>
      </c>
      <c r="S1069" s="39">
        <v>0</v>
      </c>
      <c r="T1069" s="39">
        <v>5</v>
      </c>
      <c r="U1069" s="39" t="s">
        <v>2392</v>
      </c>
      <c r="V1069" s="39" t="s">
        <v>2392</v>
      </c>
      <c r="W1069" s="39">
        <v>1</v>
      </c>
      <c r="X1069" s="39">
        <v>2</v>
      </c>
      <c r="Y1069" s="39">
        <v>4</v>
      </c>
    </row>
    <row r="1070" spans="1:25" x14ac:dyDescent="0.2">
      <c r="A1070" s="39" t="s">
        <v>3686</v>
      </c>
      <c r="B1070" s="52" t="s">
        <v>2361</v>
      </c>
      <c r="C1070" s="52" t="s">
        <v>673</v>
      </c>
      <c r="D1070" s="52">
        <v>1</v>
      </c>
      <c r="E1070" s="39" t="s">
        <v>828</v>
      </c>
      <c r="F1070" s="39" t="s">
        <v>2362</v>
      </c>
      <c r="G1070" s="90" t="s">
        <v>765</v>
      </c>
      <c r="H1070" s="90" t="s">
        <v>766</v>
      </c>
      <c r="I1070" s="90" t="s">
        <v>767</v>
      </c>
      <c r="J1070" s="39" t="s">
        <v>1724</v>
      </c>
      <c r="K1070" s="90">
        <v>1</v>
      </c>
      <c r="L1070" s="90">
        <v>6</v>
      </c>
      <c r="M1070" s="90">
        <v>0</v>
      </c>
      <c r="N1070" s="90">
        <v>5</v>
      </c>
      <c r="O1070" s="52" t="s">
        <v>3155</v>
      </c>
      <c r="P1070" s="52" t="s">
        <v>3155</v>
      </c>
      <c r="Q1070" s="39">
        <v>1</v>
      </c>
      <c r="R1070" s="39">
        <v>6</v>
      </c>
      <c r="S1070" s="39">
        <v>0</v>
      </c>
      <c r="T1070" s="39">
        <v>5</v>
      </c>
      <c r="U1070" s="39" t="s">
        <v>2392</v>
      </c>
      <c r="V1070" s="39" t="s">
        <v>2392</v>
      </c>
      <c r="W1070" s="39">
        <v>1</v>
      </c>
      <c r="X1070" s="39">
        <v>2</v>
      </c>
      <c r="Y1070" s="39">
        <v>4</v>
      </c>
    </row>
    <row r="1071" spans="1:25" x14ac:dyDescent="0.2">
      <c r="A1071" s="39" t="s">
        <v>3687</v>
      </c>
      <c r="B1071" s="52" t="s">
        <v>2363</v>
      </c>
      <c r="C1071" s="52" t="s">
        <v>673</v>
      </c>
      <c r="D1071" s="52">
        <v>1</v>
      </c>
      <c r="E1071" s="39" t="s">
        <v>828</v>
      </c>
      <c r="F1071" s="39" t="s">
        <v>2364</v>
      </c>
      <c r="G1071" s="90" t="s">
        <v>765</v>
      </c>
      <c r="H1071" s="90" t="s">
        <v>766</v>
      </c>
      <c r="I1071" s="90" t="s">
        <v>767</v>
      </c>
      <c r="J1071" s="39" t="s">
        <v>1724</v>
      </c>
      <c r="K1071" s="90">
        <v>1</v>
      </c>
      <c r="L1071" s="90">
        <v>5</v>
      </c>
      <c r="M1071" s="90">
        <v>0</v>
      </c>
      <c r="N1071" s="90">
        <v>5</v>
      </c>
      <c r="O1071" s="52" t="s">
        <v>2454</v>
      </c>
      <c r="P1071" s="52" t="s">
        <v>2454</v>
      </c>
      <c r="Q1071" s="39">
        <v>1</v>
      </c>
      <c r="R1071" s="39">
        <v>5</v>
      </c>
      <c r="S1071" s="39">
        <v>0</v>
      </c>
      <c r="T1071" s="39">
        <v>5</v>
      </c>
      <c r="U1071" s="39" t="s">
        <v>2392</v>
      </c>
      <c r="V1071" s="39" t="s">
        <v>2392</v>
      </c>
      <c r="W1071" s="39">
        <v>1</v>
      </c>
      <c r="X1071" s="39">
        <v>2</v>
      </c>
      <c r="Y1071" s="39">
        <v>4</v>
      </c>
    </row>
    <row r="1072" spans="1:25" x14ac:dyDescent="0.2">
      <c r="A1072" s="39" t="s">
        <v>3688</v>
      </c>
      <c r="B1072" s="52" t="s">
        <v>2365</v>
      </c>
      <c r="C1072" s="52" t="s">
        <v>673</v>
      </c>
      <c r="D1072" s="52">
        <v>1</v>
      </c>
      <c r="E1072" s="39" t="s">
        <v>828</v>
      </c>
      <c r="F1072" s="39" t="s">
        <v>781</v>
      </c>
      <c r="G1072" s="90" t="s">
        <v>765</v>
      </c>
      <c r="H1072" s="90" t="s">
        <v>766</v>
      </c>
      <c r="I1072" s="90" t="s">
        <v>767</v>
      </c>
      <c r="J1072" s="39" t="s">
        <v>782</v>
      </c>
      <c r="K1072" s="90">
        <v>1</v>
      </c>
      <c r="L1072" s="90">
        <v>5</v>
      </c>
      <c r="M1072" s="90">
        <v>0</v>
      </c>
      <c r="N1072" s="90">
        <v>16</v>
      </c>
      <c r="O1072" s="52" t="s">
        <v>2452</v>
      </c>
      <c r="P1072" s="52" t="s">
        <v>2452</v>
      </c>
      <c r="Q1072" s="39">
        <v>1</v>
      </c>
      <c r="R1072" s="39">
        <v>5</v>
      </c>
      <c r="S1072" s="39">
        <v>0</v>
      </c>
      <c r="T1072" s="39">
        <v>16</v>
      </c>
      <c r="U1072" s="39" t="s">
        <v>2392</v>
      </c>
      <c r="V1072" s="39" t="s">
        <v>2392</v>
      </c>
      <c r="W1072" s="39">
        <v>1</v>
      </c>
      <c r="X1072" s="39">
        <v>2</v>
      </c>
      <c r="Y1072" s="39">
        <v>4</v>
      </c>
    </row>
    <row r="1073" spans="1:25" x14ac:dyDescent="0.2">
      <c r="A1073" s="39" t="s">
        <v>3689</v>
      </c>
      <c r="B1073" s="52" t="s">
        <v>2366</v>
      </c>
      <c r="C1073" s="52" t="s">
        <v>673</v>
      </c>
      <c r="D1073" s="52">
        <v>1</v>
      </c>
      <c r="E1073" s="39" t="s">
        <v>828</v>
      </c>
      <c r="F1073" s="39" t="s">
        <v>2367</v>
      </c>
      <c r="G1073" s="90" t="s">
        <v>765</v>
      </c>
      <c r="H1073" s="90" t="s">
        <v>766</v>
      </c>
      <c r="I1073" s="90" t="s">
        <v>767</v>
      </c>
      <c r="J1073" s="39" t="s">
        <v>2368</v>
      </c>
      <c r="K1073" s="90">
        <v>1</v>
      </c>
      <c r="L1073" s="90">
        <v>6</v>
      </c>
      <c r="M1073" s="90">
        <v>0</v>
      </c>
      <c r="N1073" s="90">
        <v>5</v>
      </c>
      <c r="O1073" s="52" t="s">
        <v>3155</v>
      </c>
      <c r="P1073" s="52" t="s">
        <v>3155</v>
      </c>
      <c r="Q1073" s="39">
        <v>1</v>
      </c>
      <c r="R1073" s="39">
        <v>6</v>
      </c>
      <c r="S1073" s="39">
        <v>0</v>
      </c>
      <c r="T1073" s="39">
        <v>5</v>
      </c>
      <c r="U1073" s="39" t="s">
        <v>2392</v>
      </c>
      <c r="V1073" s="39" t="s">
        <v>2392</v>
      </c>
      <c r="W1073" s="39">
        <v>1</v>
      </c>
      <c r="X1073" s="39">
        <v>2</v>
      </c>
      <c r="Y1073" s="39">
        <v>4</v>
      </c>
    </row>
    <row r="1074" spans="1:25" x14ac:dyDescent="0.2">
      <c r="A1074" s="39" t="s">
        <v>3690</v>
      </c>
      <c r="B1074" s="52" t="s">
        <v>2369</v>
      </c>
      <c r="C1074" s="52" t="s">
        <v>673</v>
      </c>
      <c r="D1074" s="52">
        <v>1</v>
      </c>
      <c r="E1074" s="39" t="s">
        <v>828</v>
      </c>
      <c r="F1074" s="39" t="s">
        <v>2370</v>
      </c>
      <c r="G1074" s="90" t="s">
        <v>765</v>
      </c>
      <c r="H1074" s="90" t="s">
        <v>766</v>
      </c>
      <c r="I1074" s="90" t="s">
        <v>767</v>
      </c>
      <c r="J1074" s="39" t="s">
        <v>2371</v>
      </c>
      <c r="K1074" s="90">
        <v>1</v>
      </c>
      <c r="L1074" s="90">
        <v>5</v>
      </c>
      <c r="M1074" s="90">
        <v>0</v>
      </c>
      <c r="N1074" s="90">
        <v>5</v>
      </c>
      <c r="O1074" s="52" t="s">
        <v>2454</v>
      </c>
      <c r="P1074" s="52" t="s">
        <v>2454</v>
      </c>
      <c r="Q1074" s="39">
        <v>1</v>
      </c>
      <c r="R1074" s="39">
        <v>5</v>
      </c>
      <c r="S1074" s="39">
        <v>0</v>
      </c>
      <c r="T1074" s="39">
        <v>5</v>
      </c>
      <c r="U1074" s="39" t="s">
        <v>2392</v>
      </c>
      <c r="V1074" s="39" t="s">
        <v>2392</v>
      </c>
      <c r="W1074" s="39">
        <v>1</v>
      </c>
      <c r="X1074" s="39">
        <v>2</v>
      </c>
      <c r="Y1074" s="39">
        <v>4</v>
      </c>
    </row>
    <row r="1075" spans="1:25" x14ac:dyDescent="0.2">
      <c r="A1075" s="39" t="s">
        <v>3691</v>
      </c>
      <c r="B1075" s="52" t="s">
        <v>2372</v>
      </c>
      <c r="C1075" s="52" t="s">
        <v>673</v>
      </c>
      <c r="D1075" s="52">
        <v>1</v>
      </c>
      <c r="E1075" s="39" t="s">
        <v>828</v>
      </c>
      <c r="F1075" s="39" t="s">
        <v>784</v>
      </c>
      <c r="G1075" s="90" t="s">
        <v>765</v>
      </c>
      <c r="H1075" s="90" t="s">
        <v>785</v>
      </c>
      <c r="I1075" s="90" t="s">
        <v>766</v>
      </c>
      <c r="J1075" s="39" t="s">
        <v>786</v>
      </c>
      <c r="K1075" s="90">
        <v>1</v>
      </c>
      <c r="L1075" s="90" t="s">
        <v>814</v>
      </c>
      <c r="M1075" s="90" t="s">
        <v>2465</v>
      </c>
      <c r="N1075" s="90">
        <v>16</v>
      </c>
      <c r="O1075" s="52" t="s">
        <v>2452</v>
      </c>
      <c r="P1075" s="52" t="s">
        <v>2452</v>
      </c>
      <c r="Q1075" s="39">
        <v>1</v>
      </c>
      <c r="R1075" s="39" t="s">
        <v>814</v>
      </c>
      <c r="S1075" s="39" t="s">
        <v>2465</v>
      </c>
      <c r="T1075" s="39">
        <v>16</v>
      </c>
      <c r="U1075" s="39" t="s">
        <v>2402</v>
      </c>
      <c r="V1075" s="39" t="s">
        <v>2402</v>
      </c>
      <c r="W1075" s="39">
        <v>1</v>
      </c>
      <c r="X1075" s="39">
        <v>7</v>
      </c>
      <c r="Y1075" s="39">
        <v>2</v>
      </c>
    </row>
    <row r="1076" spans="1:25" x14ac:dyDescent="0.2">
      <c r="A1076" s="39" t="s">
        <v>3692</v>
      </c>
      <c r="B1076" s="52" t="s">
        <v>2373</v>
      </c>
      <c r="C1076" s="52" t="s">
        <v>673</v>
      </c>
      <c r="D1076" s="52">
        <v>1</v>
      </c>
      <c r="E1076" s="39" t="s">
        <v>828</v>
      </c>
      <c r="F1076" s="39" t="s">
        <v>791</v>
      </c>
      <c r="G1076" s="90" t="s">
        <v>766</v>
      </c>
      <c r="H1076" s="90" t="s">
        <v>792</v>
      </c>
      <c r="I1076" s="90" t="s">
        <v>793</v>
      </c>
      <c r="J1076" s="39" t="s">
        <v>794</v>
      </c>
      <c r="K1076" s="90">
        <v>1</v>
      </c>
      <c r="L1076" s="90">
        <v>6</v>
      </c>
      <c r="M1076" s="90" t="s">
        <v>765</v>
      </c>
      <c r="N1076" s="90">
        <v>10</v>
      </c>
      <c r="O1076" s="52" t="s">
        <v>2522</v>
      </c>
      <c r="P1076" s="52" t="s">
        <v>2522</v>
      </c>
      <c r="Q1076" s="39">
        <v>1</v>
      </c>
      <c r="R1076" s="39">
        <v>6</v>
      </c>
      <c r="S1076" s="39" t="s">
        <v>765</v>
      </c>
      <c r="T1076" s="39">
        <v>10</v>
      </c>
      <c r="U1076" s="39" t="s">
        <v>2406</v>
      </c>
      <c r="V1076" s="39" t="s">
        <v>2406</v>
      </c>
      <c r="W1076" s="39" t="s">
        <v>766</v>
      </c>
      <c r="X1076" s="39" t="s">
        <v>792</v>
      </c>
      <c r="Y1076" s="39" t="s">
        <v>793</v>
      </c>
    </row>
    <row r="1077" spans="1:25" x14ac:dyDescent="0.2">
      <c r="A1077" s="39" t="s">
        <v>3693</v>
      </c>
      <c r="B1077" s="52" t="s">
        <v>2374</v>
      </c>
      <c r="C1077" s="52" t="s">
        <v>673</v>
      </c>
      <c r="D1077" s="52">
        <v>1</v>
      </c>
      <c r="E1077" s="39" t="s">
        <v>828</v>
      </c>
      <c r="F1077" s="39" t="s">
        <v>788</v>
      </c>
      <c r="G1077" s="90" t="s">
        <v>774</v>
      </c>
      <c r="H1077" s="90" t="s">
        <v>778</v>
      </c>
      <c r="I1077" s="90" t="s">
        <v>774</v>
      </c>
      <c r="J1077" s="39" t="s">
        <v>789</v>
      </c>
      <c r="K1077" s="90">
        <v>1</v>
      </c>
      <c r="L1077" s="90" t="s">
        <v>814</v>
      </c>
      <c r="M1077" s="90" t="s">
        <v>2465</v>
      </c>
      <c r="N1077" s="90">
        <v>16</v>
      </c>
      <c r="O1077" s="52" t="s">
        <v>2452</v>
      </c>
      <c r="P1077" s="52" t="s">
        <v>2452</v>
      </c>
      <c r="Q1077" s="39">
        <v>1</v>
      </c>
      <c r="R1077" s="39" t="s">
        <v>814</v>
      </c>
      <c r="S1077" s="39" t="s">
        <v>2465</v>
      </c>
      <c r="T1077" s="39">
        <v>16</v>
      </c>
      <c r="U1077" s="39" t="s">
        <v>2979</v>
      </c>
      <c r="V1077" s="39" t="s">
        <v>2979</v>
      </c>
      <c r="W1077" s="39" t="s">
        <v>774</v>
      </c>
      <c r="X1077" s="39" t="s">
        <v>778</v>
      </c>
      <c r="Y1077" s="39" t="s">
        <v>774</v>
      </c>
    </row>
    <row r="1078" spans="1:25" x14ac:dyDescent="0.2">
      <c r="A1078" s="39" t="s">
        <v>3694</v>
      </c>
      <c r="B1078" s="52" t="s">
        <v>2375</v>
      </c>
      <c r="C1078" s="52" t="s">
        <v>673</v>
      </c>
      <c r="D1078" s="52">
        <v>1</v>
      </c>
      <c r="E1078" s="39" t="s">
        <v>828</v>
      </c>
      <c r="F1078" s="39" t="s">
        <v>2024</v>
      </c>
      <c r="G1078" s="90" t="s">
        <v>774</v>
      </c>
      <c r="H1078" s="90" t="s">
        <v>778</v>
      </c>
      <c r="I1078" s="90" t="s">
        <v>774</v>
      </c>
      <c r="J1078" s="39" t="s">
        <v>779</v>
      </c>
      <c r="K1078" s="90">
        <v>1</v>
      </c>
      <c r="L1078" s="90" t="s">
        <v>814</v>
      </c>
      <c r="M1078" s="90" t="s">
        <v>2465</v>
      </c>
      <c r="N1078" s="90">
        <v>5</v>
      </c>
      <c r="O1078" s="52" t="s">
        <v>2454</v>
      </c>
      <c r="P1078" s="52" t="s">
        <v>2454</v>
      </c>
      <c r="Q1078" s="39">
        <v>1</v>
      </c>
      <c r="R1078" s="39" t="s">
        <v>814</v>
      </c>
      <c r="S1078" s="39" t="s">
        <v>2465</v>
      </c>
      <c r="T1078" s="39">
        <v>5</v>
      </c>
      <c r="U1078" s="39" t="s">
        <v>2979</v>
      </c>
      <c r="V1078" s="39" t="s">
        <v>2979</v>
      </c>
      <c r="W1078" s="39" t="s">
        <v>774</v>
      </c>
      <c r="X1078" s="39" t="s">
        <v>778</v>
      </c>
      <c r="Y1078" s="39" t="s">
        <v>774</v>
      </c>
    </row>
    <row r="1079" spans="1:25" x14ac:dyDescent="0.2">
      <c r="A1079" s="39" t="s">
        <v>3695</v>
      </c>
      <c r="B1079" s="52" t="s">
        <v>2376</v>
      </c>
      <c r="C1079" s="52" t="s">
        <v>674</v>
      </c>
      <c r="D1079" s="52">
        <v>4</v>
      </c>
      <c r="E1079" s="39" t="s">
        <v>905</v>
      </c>
      <c r="F1079" s="39" t="s">
        <v>2155</v>
      </c>
      <c r="G1079" s="90" t="s">
        <v>765</v>
      </c>
      <c r="H1079" s="90" t="s">
        <v>793</v>
      </c>
      <c r="I1079" s="90" t="s">
        <v>774</v>
      </c>
      <c r="J1079" s="39" t="s">
        <v>2200</v>
      </c>
      <c r="K1079" s="90">
        <v>4</v>
      </c>
      <c r="L1079" s="90">
        <v>5</v>
      </c>
      <c r="M1079" s="90">
        <v>0</v>
      </c>
      <c r="N1079" s="90">
        <v>4</v>
      </c>
      <c r="O1079" s="52" t="s">
        <v>2557</v>
      </c>
      <c r="P1079" s="52" t="s">
        <v>2557</v>
      </c>
      <c r="Q1079" s="39">
        <v>4</v>
      </c>
      <c r="R1079" s="39">
        <v>5</v>
      </c>
      <c r="S1079" s="39">
        <v>0</v>
      </c>
      <c r="T1079" s="39">
        <v>4</v>
      </c>
      <c r="U1079" s="39" t="s">
        <v>3225</v>
      </c>
      <c r="V1079" s="39" t="s">
        <v>3225</v>
      </c>
      <c r="W1079" s="39">
        <v>1</v>
      </c>
      <c r="X1079" s="39">
        <v>8</v>
      </c>
      <c r="Y1079" s="39">
        <v>3</v>
      </c>
    </row>
    <row r="1080" spans="1:25" x14ac:dyDescent="0.2">
      <c r="A1080" s="39" t="s">
        <v>3696</v>
      </c>
      <c r="B1080" s="52" t="s">
        <v>2377</v>
      </c>
      <c r="C1080" s="52" t="s">
        <v>674</v>
      </c>
      <c r="D1080" s="52">
        <v>4</v>
      </c>
      <c r="E1080" s="39" t="s">
        <v>905</v>
      </c>
      <c r="F1080" s="39" t="s">
        <v>781</v>
      </c>
      <c r="G1080" s="90" t="s">
        <v>765</v>
      </c>
      <c r="H1080" s="90" t="s">
        <v>793</v>
      </c>
      <c r="I1080" s="90" t="s">
        <v>774</v>
      </c>
      <c r="J1080" s="39" t="s">
        <v>782</v>
      </c>
      <c r="K1080" s="90">
        <v>4</v>
      </c>
      <c r="L1080" s="90">
        <v>5</v>
      </c>
      <c r="M1080" s="90">
        <v>0</v>
      </c>
      <c r="N1080" s="90" t="s">
        <v>767</v>
      </c>
      <c r="O1080" s="52" t="s">
        <v>2557</v>
      </c>
      <c r="P1080" s="52" t="s">
        <v>2557</v>
      </c>
      <c r="Q1080" s="39">
        <v>4</v>
      </c>
      <c r="R1080" s="39">
        <v>5</v>
      </c>
      <c r="S1080" s="39">
        <v>0</v>
      </c>
      <c r="T1080" s="39" t="s">
        <v>767</v>
      </c>
      <c r="U1080" s="39" t="s">
        <v>3225</v>
      </c>
      <c r="V1080" s="39" t="s">
        <v>3225</v>
      </c>
      <c r="W1080" s="39">
        <v>1</v>
      </c>
      <c r="X1080" s="39">
        <v>8</v>
      </c>
      <c r="Y1080" s="39">
        <v>3</v>
      </c>
    </row>
    <row r="1081" spans="1:25" x14ac:dyDescent="0.2">
      <c r="A1081" s="39" t="s">
        <v>3697</v>
      </c>
      <c r="B1081" s="52" t="s">
        <v>2378</v>
      </c>
      <c r="C1081" s="52" t="s">
        <v>674</v>
      </c>
      <c r="D1081" s="52">
        <v>4</v>
      </c>
      <c r="E1081" s="39" t="s">
        <v>905</v>
      </c>
      <c r="F1081" s="39" t="s">
        <v>784</v>
      </c>
      <c r="G1081" s="90" t="s">
        <v>765</v>
      </c>
      <c r="H1081" s="90" t="s">
        <v>785</v>
      </c>
      <c r="I1081" s="90" t="s">
        <v>766</v>
      </c>
      <c r="J1081" s="39" t="s">
        <v>786</v>
      </c>
      <c r="K1081" s="90">
        <v>4</v>
      </c>
      <c r="L1081" s="90" t="s">
        <v>814</v>
      </c>
      <c r="M1081" s="90" t="s">
        <v>2465</v>
      </c>
      <c r="N1081" s="90">
        <v>16</v>
      </c>
      <c r="O1081" s="52" t="s">
        <v>3698</v>
      </c>
      <c r="P1081" s="52" t="s">
        <v>3698</v>
      </c>
      <c r="Q1081" s="39">
        <v>4</v>
      </c>
      <c r="R1081" s="39" t="s">
        <v>814</v>
      </c>
      <c r="S1081" s="39" t="s">
        <v>2465</v>
      </c>
      <c r="T1081" s="39">
        <v>16</v>
      </c>
      <c r="U1081" s="39" t="s">
        <v>2402</v>
      </c>
      <c r="V1081" s="39" t="s">
        <v>2402</v>
      </c>
      <c r="W1081" s="39">
        <v>1</v>
      </c>
      <c r="X1081" s="39">
        <v>7</v>
      </c>
      <c r="Y1081" s="39">
        <v>2</v>
      </c>
    </row>
    <row r="1082" spans="1:25" x14ac:dyDescent="0.2">
      <c r="A1082" s="39" t="s">
        <v>3699</v>
      </c>
      <c r="B1082" s="52" t="s">
        <v>2379</v>
      </c>
      <c r="C1082" s="52" t="s">
        <v>674</v>
      </c>
      <c r="D1082" s="52">
        <v>4</v>
      </c>
      <c r="E1082" s="39" t="s">
        <v>905</v>
      </c>
      <c r="F1082" s="39" t="s">
        <v>788</v>
      </c>
      <c r="G1082" s="90" t="s">
        <v>774</v>
      </c>
      <c r="H1082" s="90" t="s">
        <v>778</v>
      </c>
      <c r="I1082" s="90" t="s">
        <v>774</v>
      </c>
      <c r="J1082" s="39" t="s">
        <v>789</v>
      </c>
      <c r="K1082" s="90">
        <v>4</v>
      </c>
      <c r="L1082" s="90" t="s">
        <v>814</v>
      </c>
      <c r="M1082" s="90" t="s">
        <v>2465</v>
      </c>
      <c r="N1082" s="90">
        <v>16</v>
      </c>
      <c r="O1082" s="52" t="s">
        <v>3698</v>
      </c>
      <c r="P1082" s="52" t="s">
        <v>3698</v>
      </c>
      <c r="Q1082" s="39">
        <v>4</v>
      </c>
      <c r="R1082" s="39" t="s">
        <v>814</v>
      </c>
      <c r="S1082" s="39" t="s">
        <v>2465</v>
      </c>
      <c r="T1082" s="39">
        <v>16</v>
      </c>
      <c r="U1082" s="39" t="s">
        <v>2979</v>
      </c>
      <c r="V1082" s="39" t="s">
        <v>2979</v>
      </c>
      <c r="W1082" s="39" t="s">
        <v>774</v>
      </c>
      <c r="X1082" s="39" t="s">
        <v>778</v>
      </c>
      <c r="Y1082" s="39" t="s">
        <v>774</v>
      </c>
    </row>
    <row r="1083" spans="1:25" x14ac:dyDescent="0.2">
      <c r="A1083" s="39" t="s">
        <v>3700</v>
      </c>
      <c r="B1083" s="52" t="s">
        <v>2380</v>
      </c>
      <c r="C1083" s="52" t="s">
        <v>674</v>
      </c>
      <c r="D1083" s="52">
        <v>4</v>
      </c>
      <c r="E1083" s="39" t="s">
        <v>905</v>
      </c>
      <c r="F1083" s="39" t="s">
        <v>764</v>
      </c>
      <c r="G1083" s="90" t="s">
        <v>765</v>
      </c>
      <c r="H1083" s="90" t="s">
        <v>766</v>
      </c>
      <c r="I1083" s="90" t="s">
        <v>767</v>
      </c>
      <c r="J1083" s="39" t="s">
        <v>768</v>
      </c>
      <c r="K1083" s="90">
        <v>4</v>
      </c>
      <c r="L1083" s="90" t="s">
        <v>785</v>
      </c>
      <c r="M1083" s="90" t="s">
        <v>2465</v>
      </c>
      <c r="N1083" s="90">
        <v>5</v>
      </c>
      <c r="O1083" s="52" t="s">
        <v>3701</v>
      </c>
      <c r="P1083" s="52" t="s">
        <v>3701</v>
      </c>
      <c r="Q1083" s="39">
        <v>4</v>
      </c>
      <c r="R1083" s="39" t="s">
        <v>785</v>
      </c>
      <c r="S1083" s="39" t="s">
        <v>2465</v>
      </c>
      <c r="T1083" s="39">
        <v>5</v>
      </c>
      <c r="U1083" s="39" t="s">
        <v>2392</v>
      </c>
      <c r="V1083" s="39" t="s">
        <v>2392</v>
      </c>
      <c r="W1083" s="39">
        <v>1</v>
      </c>
      <c r="X1083" s="39">
        <v>2</v>
      </c>
      <c r="Y1083" s="39">
        <v>4</v>
      </c>
    </row>
    <row r="1084" spans="1:25" x14ac:dyDescent="0.2">
      <c r="A1084" s="39" t="s">
        <v>3702</v>
      </c>
      <c r="B1084" s="52" t="s">
        <v>2381</v>
      </c>
      <c r="C1084" s="52" t="s">
        <v>674</v>
      </c>
      <c r="D1084" s="52">
        <v>4</v>
      </c>
      <c r="E1084" s="39" t="s">
        <v>905</v>
      </c>
      <c r="F1084" s="39" t="s">
        <v>770</v>
      </c>
      <c r="G1084" s="90" t="s">
        <v>765</v>
      </c>
      <c r="H1084" s="90" t="s">
        <v>766</v>
      </c>
      <c r="I1084" s="90" t="s">
        <v>767</v>
      </c>
      <c r="J1084" s="39" t="s">
        <v>771</v>
      </c>
      <c r="K1084" s="90">
        <v>4</v>
      </c>
      <c r="L1084" s="90" t="s">
        <v>785</v>
      </c>
      <c r="M1084" s="90" t="s">
        <v>2465</v>
      </c>
      <c r="N1084" s="90">
        <v>10</v>
      </c>
      <c r="O1084" s="52" t="s">
        <v>3703</v>
      </c>
      <c r="P1084" s="52" t="s">
        <v>3703</v>
      </c>
      <c r="Q1084" s="39">
        <v>4</v>
      </c>
      <c r="R1084" s="39" t="s">
        <v>785</v>
      </c>
      <c r="S1084" s="39" t="s">
        <v>2465</v>
      </c>
      <c r="T1084" s="39">
        <v>10</v>
      </c>
      <c r="U1084" s="39" t="s">
        <v>2392</v>
      </c>
      <c r="V1084" s="39" t="s">
        <v>2392</v>
      </c>
      <c r="W1084" s="39">
        <v>1</v>
      </c>
      <c r="X1084" s="39">
        <v>2</v>
      </c>
      <c r="Y1084" s="39">
        <v>4</v>
      </c>
    </row>
    <row r="1085" spans="1:25" x14ac:dyDescent="0.2">
      <c r="A1085" s="39" t="s">
        <v>3704</v>
      </c>
      <c r="B1085" s="52" t="s">
        <v>2382</v>
      </c>
      <c r="C1085" s="52" t="s">
        <v>674</v>
      </c>
      <c r="D1085" s="52">
        <v>4</v>
      </c>
      <c r="E1085" s="39" t="s">
        <v>905</v>
      </c>
      <c r="F1085" s="39" t="s">
        <v>791</v>
      </c>
      <c r="G1085" s="90" t="s">
        <v>766</v>
      </c>
      <c r="H1085" s="90" t="s">
        <v>792</v>
      </c>
      <c r="I1085" s="90" t="s">
        <v>793</v>
      </c>
      <c r="J1085" s="39" t="s">
        <v>794</v>
      </c>
      <c r="K1085" s="90">
        <v>4</v>
      </c>
      <c r="L1085" s="90" t="s">
        <v>785</v>
      </c>
      <c r="M1085" s="90" t="s">
        <v>2465</v>
      </c>
      <c r="N1085" s="90" t="s">
        <v>2527</v>
      </c>
      <c r="O1085" s="52" t="s">
        <v>3703</v>
      </c>
      <c r="P1085" s="52" t="s">
        <v>3703</v>
      </c>
      <c r="Q1085" s="39">
        <v>4</v>
      </c>
      <c r="R1085" s="39" t="s">
        <v>785</v>
      </c>
      <c r="S1085" s="39" t="s">
        <v>2465</v>
      </c>
      <c r="T1085" s="39" t="s">
        <v>2527</v>
      </c>
      <c r="U1085" s="39" t="s">
        <v>2406</v>
      </c>
      <c r="V1085" s="39" t="s">
        <v>2406</v>
      </c>
      <c r="W1085" s="39" t="s">
        <v>766</v>
      </c>
      <c r="X1085" s="39" t="s">
        <v>792</v>
      </c>
      <c r="Y1085" s="39" t="s">
        <v>793</v>
      </c>
    </row>
    <row r="1086" spans="1:25" x14ac:dyDescent="0.2">
      <c r="A1086" s="39" t="s">
        <v>3815</v>
      </c>
      <c r="B1086" s="52"/>
      <c r="C1086" s="52" t="s">
        <v>3816</v>
      </c>
      <c r="D1086" s="52">
        <v>2</v>
      </c>
      <c r="E1086" s="39" t="s">
        <v>763</v>
      </c>
      <c r="F1086" s="39" t="s">
        <v>3817</v>
      </c>
      <c r="G1086" s="90">
        <v>1</v>
      </c>
      <c r="H1086" s="90">
        <v>3</v>
      </c>
      <c r="I1086" s="90">
        <v>2</v>
      </c>
      <c r="J1086" s="39" t="s">
        <v>3818</v>
      </c>
      <c r="K1086" s="90">
        <v>2</v>
      </c>
      <c r="L1086" s="90">
        <v>2</v>
      </c>
      <c r="M1086" s="90">
        <v>1</v>
      </c>
      <c r="N1086" s="90">
        <v>16</v>
      </c>
      <c r="O1086" s="52" t="s">
        <v>2396</v>
      </c>
    </row>
    <row r="1087" spans="1:25" x14ac:dyDescent="0.2">
      <c r="A1087" s="39" t="s">
        <v>3819</v>
      </c>
      <c r="C1087" s="39" t="s">
        <v>3816</v>
      </c>
      <c r="D1087" s="53">
        <v>2</v>
      </c>
      <c r="E1087" s="39" t="s">
        <v>763</v>
      </c>
      <c r="F1087" s="39" t="s">
        <v>3820</v>
      </c>
      <c r="G1087" s="39">
        <v>1</v>
      </c>
      <c r="H1087" s="39">
        <v>3</v>
      </c>
      <c r="I1087" s="39">
        <v>2</v>
      </c>
      <c r="J1087" s="39" t="s">
        <v>3818</v>
      </c>
      <c r="K1087" s="54">
        <v>2</v>
      </c>
      <c r="L1087" s="52">
        <v>2</v>
      </c>
      <c r="M1087" s="52">
        <v>1</v>
      </c>
      <c r="N1087" s="52">
        <v>16</v>
      </c>
      <c r="O1087" s="52" t="s">
        <v>2396</v>
      </c>
    </row>
    <row r="1088" spans="1:25" x14ac:dyDescent="0.2">
      <c r="A1088" s="39" t="s">
        <v>3821</v>
      </c>
      <c r="C1088" s="39" t="s">
        <v>3816</v>
      </c>
      <c r="D1088" s="84">
        <v>2</v>
      </c>
      <c r="E1088" s="39" t="s">
        <v>763</v>
      </c>
      <c r="F1088" s="39" t="s">
        <v>3822</v>
      </c>
      <c r="G1088" s="39">
        <v>1</v>
      </c>
      <c r="H1088" s="39">
        <v>3</v>
      </c>
      <c r="I1088" s="39">
        <v>2</v>
      </c>
      <c r="J1088" s="39" t="s">
        <v>3818</v>
      </c>
      <c r="K1088" s="54">
        <v>2</v>
      </c>
      <c r="L1088" s="52">
        <v>2</v>
      </c>
      <c r="M1088" s="52">
        <v>1</v>
      </c>
      <c r="N1088" s="52">
        <v>16</v>
      </c>
      <c r="O1088" s="52" t="s">
        <v>2396</v>
      </c>
    </row>
    <row r="1089" spans="1:15" x14ac:dyDescent="0.2">
      <c r="A1089" s="39" t="s">
        <v>3823</v>
      </c>
      <c r="C1089" s="39" t="s">
        <v>3816</v>
      </c>
      <c r="D1089" s="84">
        <v>2</v>
      </c>
      <c r="E1089" s="39" t="s">
        <v>763</v>
      </c>
      <c r="F1089" s="39" t="s">
        <v>788</v>
      </c>
      <c r="G1089" s="39">
        <v>1</v>
      </c>
      <c r="H1089" s="39">
        <v>3</v>
      </c>
      <c r="I1089" s="39">
        <v>4</v>
      </c>
      <c r="J1089" s="39" t="s">
        <v>782</v>
      </c>
      <c r="K1089" s="54">
        <v>2</v>
      </c>
      <c r="L1089" s="52">
        <v>2</v>
      </c>
      <c r="M1089" s="52">
        <v>1</v>
      </c>
      <c r="N1089" s="52">
        <v>16</v>
      </c>
      <c r="O1089" s="52" t="s">
        <v>2396</v>
      </c>
    </row>
    <row r="1090" spans="1:15" x14ac:dyDescent="0.2">
      <c r="A1090" s="39" t="s">
        <v>3824</v>
      </c>
      <c r="C1090" s="39" t="s">
        <v>3816</v>
      </c>
      <c r="D1090" s="84">
        <v>2</v>
      </c>
      <c r="E1090" s="39" t="s">
        <v>763</v>
      </c>
      <c r="F1090" s="39" t="s">
        <v>781</v>
      </c>
      <c r="G1090" s="39">
        <v>1</v>
      </c>
      <c r="H1090" s="39">
        <v>3</v>
      </c>
      <c r="I1090" s="39">
        <v>2</v>
      </c>
      <c r="J1090" s="39" t="s">
        <v>789</v>
      </c>
      <c r="K1090" s="54">
        <v>2</v>
      </c>
      <c r="L1090" s="52">
        <v>2</v>
      </c>
      <c r="M1090" s="52">
        <v>1</v>
      </c>
      <c r="N1090" s="52">
        <v>16</v>
      </c>
      <c r="O1090" s="52" t="s">
        <v>2396</v>
      </c>
    </row>
  </sheetData>
  <autoFilter ref="A1:Y1087" xr:uid="{00000000-0009-0000-0000-000005000000}"/>
  <conditionalFormatting sqref="K2:K1086">
    <cfRule type="expression" dxfId="5" priority="3">
      <formula>$K2&lt;&gt;$D2</formula>
    </cfRule>
  </conditionalFormatting>
  <conditionalFormatting sqref="P1:P1048576">
    <cfRule type="expression" dxfId="4" priority="2">
      <formula>$P2=$O2</formula>
    </cfRule>
  </conditionalFormatting>
  <conditionalFormatting sqref="V2:V1087">
    <cfRule type="expression" dxfId="3" priority="1">
      <formula>$V2=$U2</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4"/>
  <dimension ref="A1:CB672"/>
  <sheetViews>
    <sheetView topLeftCell="AU1" workbookViewId="0">
      <selection activeCell="AC2" sqref="AC2:AC613"/>
    </sheetView>
  </sheetViews>
  <sheetFormatPr baseColWidth="10" defaultRowHeight="12.75" x14ac:dyDescent="0.2"/>
  <sheetData>
    <row r="1" spans="1:80" s="167" customFormat="1" ht="37.5" customHeight="1" x14ac:dyDescent="0.2">
      <c r="A1" s="158" t="s">
        <v>3928</v>
      </c>
      <c r="B1" s="159" t="s">
        <v>3929</v>
      </c>
      <c r="C1" s="160" t="s">
        <v>3930</v>
      </c>
      <c r="D1" s="160" t="s">
        <v>3931</v>
      </c>
      <c r="E1" s="160" t="s">
        <v>3932</v>
      </c>
      <c r="F1" s="160" t="s">
        <v>3933</v>
      </c>
      <c r="G1" s="161" t="s">
        <v>3934</v>
      </c>
      <c r="H1" s="162" t="s">
        <v>3935</v>
      </c>
      <c r="I1" s="162" t="s">
        <v>4586</v>
      </c>
      <c r="J1" s="158" t="s">
        <v>751</v>
      </c>
      <c r="K1" s="159" t="s">
        <v>3936</v>
      </c>
      <c r="L1" s="158" t="s">
        <v>3937</v>
      </c>
      <c r="M1" s="159" t="s">
        <v>3938</v>
      </c>
      <c r="N1" s="158" t="s">
        <v>3939</v>
      </c>
      <c r="O1" s="159" t="s">
        <v>3940</v>
      </c>
      <c r="P1" s="158" t="s">
        <v>3941</v>
      </c>
      <c r="Q1" s="159" t="s">
        <v>3942</v>
      </c>
      <c r="R1" s="158" t="s">
        <v>3943</v>
      </c>
      <c r="S1" s="159" t="s">
        <v>3944</v>
      </c>
      <c r="T1" s="163" t="s">
        <v>3945</v>
      </c>
      <c r="U1" s="159" t="s">
        <v>3946</v>
      </c>
      <c r="V1" s="161" t="s">
        <v>2</v>
      </c>
      <c r="W1" s="159" t="s">
        <v>3947</v>
      </c>
      <c r="X1" s="158" t="s">
        <v>3948</v>
      </c>
      <c r="Y1" s="159" t="s">
        <v>3949</v>
      </c>
      <c r="Z1" s="159"/>
      <c r="AA1" s="158" t="s">
        <v>3950</v>
      </c>
      <c r="AB1" s="159" t="s">
        <v>3951</v>
      </c>
      <c r="AC1" s="164" t="s">
        <v>5202</v>
      </c>
      <c r="AD1" s="164"/>
      <c r="AE1" s="164"/>
      <c r="AF1" s="164"/>
      <c r="AG1" s="164"/>
      <c r="AH1" s="165"/>
      <c r="AI1" s="165"/>
      <c r="AJ1" s="165"/>
      <c r="AK1" s="165"/>
      <c r="AL1" s="165"/>
      <c r="AM1" s="165"/>
      <c r="AN1" s="165"/>
      <c r="AO1" s="165"/>
      <c r="AP1" s="165"/>
      <c r="AQ1" s="165"/>
      <c r="AR1" s="165"/>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row>
    <row r="2" spans="1:80" s="105" customFormat="1" ht="15.75" x14ac:dyDescent="0.25">
      <c r="A2" s="180" t="s">
        <v>549</v>
      </c>
      <c r="B2" s="181" t="s">
        <v>4721</v>
      </c>
      <c r="C2" s="181" t="s">
        <v>4722</v>
      </c>
      <c r="D2" s="181" t="s">
        <v>4723</v>
      </c>
      <c r="E2" s="181" t="s">
        <v>4724</v>
      </c>
      <c r="F2" s="181" t="s">
        <v>3952</v>
      </c>
      <c r="G2" s="180" t="s">
        <v>712</v>
      </c>
      <c r="H2" s="182" t="s">
        <v>4725</v>
      </c>
      <c r="I2" s="169" t="str">
        <f>A2&amp;G2</f>
        <v>01C001M001</v>
      </c>
      <c r="J2" s="183">
        <v>6</v>
      </c>
      <c r="K2" s="181" t="s">
        <v>4726</v>
      </c>
      <c r="L2" s="183">
        <v>3</v>
      </c>
      <c r="M2" s="181" t="s">
        <v>4727</v>
      </c>
      <c r="N2" s="183">
        <v>1</v>
      </c>
      <c r="O2" s="181" t="s">
        <v>3953</v>
      </c>
      <c r="P2" s="183">
        <v>1</v>
      </c>
      <c r="Q2" s="181" t="s">
        <v>3954</v>
      </c>
      <c r="R2" s="183" t="s">
        <v>774</v>
      </c>
      <c r="S2" s="181" t="s">
        <v>4728</v>
      </c>
      <c r="T2" s="183" t="s">
        <v>765</v>
      </c>
      <c r="U2" s="181" t="s">
        <v>3955</v>
      </c>
      <c r="V2" s="183" t="s">
        <v>3959</v>
      </c>
      <c r="W2" s="181" t="s">
        <v>3960</v>
      </c>
      <c r="X2" s="183" t="s">
        <v>2916</v>
      </c>
      <c r="Y2" s="181" t="s">
        <v>3967</v>
      </c>
      <c r="Z2" s="174" t="str">
        <f>X2&amp;" "&amp;Y2</f>
        <v>11 Ciudades y comunidades sostenibles</v>
      </c>
      <c r="AA2" s="183">
        <v>11.3</v>
      </c>
      <c r="AB2" s="181" t="s">
        <v>4051</v>
      </c>
      <c r="AC2" s="193" t="str">
        <f>AA2&amp;" "&amp;AB2</f>
        <v>11.3 De aqui a 2030, aumentar la urbanizacion inclusiva y sostenible y la capacidad para la planificacion y la gestion participativas, integradas y sostenibles de los asentamientos humanos en todos los paises</v>
      </c>
      <c r="AD2" s="170"/>
      <c r="AE2" s="170"/>
      <c r="AF2" s="170"/>
      <c r="AG2" s="170"/>
      <c r="AH2" s="168"/>
      <c r="AI2" s="169"/>
      <c r="AJ2" s="169"/>
      <c r="AK2" s="169"/>
      <c r="AL2" s="169"/>
      <c r="AM2" s="168"/>
      <c r="AN2" s="168"/>
      <c r="AO2" s="168"/>
      <c r="AP2" s="168"/>
      <c r="AQ2" s="170"/>
      <c r="AR2" s="169"/>
      <c r="AS2" s="170"/>
      <c r="AT2" s="169"/>
      <c r="AU2" s="169"/>
      <c r="AV2" s="170"/>
      <c r="AW2" s="169"/>
      <c r="AX2" s="169"/>
      <c r="AY2" s="170"/>
      <c r="AZ2" s="169"/>
      <c r="BA2" s="169"/>
      <c r="BB2" s="170"/>
      <c r="BC2" s="169"/>
      <c r="BD2" s="169"/>
      <c r="BE2" s="170"/>
      <c r="BF2" s="169"/>
      <c r="BG2" s="169"/>
      <c r="BH2" s="169"/>
      <c r="BI2" s="169"/>
      <c r="BJ2" s="169"/>
      <c r="BK2" s="169"/>
      <c r="BL2" s="169"/>
      <c r="BM2" s="169"/>
      <c r="BN2" s="169"/>
      <c r="BO2" s="169"/>
      <c r="BP2" s="169"/>
      <c r="BQ2" s="169"/>
      <c r="BR2" s="169"/>
      <c r="BS2" s="169"/>
      <c r="BT2" s="169"/>
      <c r="BU2" s="169"/>
      <c r="BV2" s="169"/>
    </row>
    <row r="3" spans="1:80" s="105" customFormat="1" ht="15.75" x14ac:dyDescent="0.25">
      <c r="A3" s="180" t="s">
        <v>549</v>
      </c>
      <c r="B3" s="181" t="s">
        <v>4721</v>
      </c>
      <c r="C3" s="181" t="s">
        <v>4722</v>
      </c>
      <c r="D3" s="181" t="s">
        <v>4723</v>
      </c>
      <c r="E3" s="181" t="s">
        <v>4724</v>
      </c>
      <c r="F3" s="181" t="s">
        <v>3952</v>
      </c>
      <c r="G3" s="180" t="s">
        <v>3889</v>
      </c>
      <c r="H3" s="182" t="s">
        <v>4729</v>
      </c>
      <c r="I3" s="169" t="str">
        <f t="shared" ref="I3:I66" si="0">A3&amp;G3</f>
        <v>01C001M002</v>
      </c>
      <c r="J3" s="183">
        <v>6</v>
      </c>
      <c r="K3" s="181" t="s">
        <v>4726</v>
      </c>
      <c r="L3" s="183">
        <v>3</v>
      </c>
      <c r="M3" s="181" t="s">
        <v>4727</v>
      </c>
      <c r="N3" s="183">
        <v>1</v>
      </c>
      <c r="O3" s="181" t="s">
        <v>3953</v>
      </c>
      <c r="P3" s="183">
        <v>1</v>
      </c>
      <c r="Q3" s="181" t="s">
        <v>3954</v>
      </c>
      <c r="R3" s="183" t="s">
        <v>774</v>
      </c>
      <c r="S3" s="181" t="s">
        <v>4728</v>
      </c>
      <c r="T3" s="183" t="s">
        <v>765</v>
      </c>
      <c r="U3" s="181" t="s">
        <v>3955</v>
      </c>
      <c r="V3" s="183" t="s">
        <v>3961</v>
      </c>
      <c r="W3" s="181" t="s">
        <v>3962</v>
      </c>
      <c r="X3" s="183" t="s">
        <v>2916</v>
      </c>
      <c r="Y3" s="181" t="s">
        <v>3967</v>
      </c>
      <c r="Z3" s="174" t="str">
        <f t="shared" ref="Z3:Z66" si="1">X3&amp;" "&amp;Y3</f>
        <v>11 Ciudades y comunidades sostenibles</v>
      </c>
      <c r="AA3" s="183">
        <v>11.3</v>
      </c>
      <c r="AB3" s="181" t="s">
        <v>4051</v>
      </c>
      <c r="AC3" s="193" t="str">
        <f t="shared" ref="AC3:AC66" si="2">AA3&amp;" "&amp;AB3</f>
        <v>11.3 De aqui a 2030, aumentar la urbanizacion inclusiva y sostenible y la capacidad para la planificacion y la gestion participativas, integradas y sostenibles de los asentamientos humanos en todos los paises</v>
      </c>
      <c r="AD3" s="170"/>
      <c r="AE3" s="170"/>
      <c r="AF3" s="170"/>
      <c r="AG3" s="170"/>
      <c r="AH3" s="168"/>
      <c r="AI3" s="169"/>
      <c r="AJ3" s="169"/>
      <c r="AK3" s="169"/>
      <c r="AL3" s="169"/>
      <c r="AM3" s="168"/>
      <c r="AN3" s="168"/>
      <c r="AO3" s="168"/>
      <c r="AP3" s="168"/>
      <c r="AQ3" s="170"/>
      <c r="AR3" s="169"/>
      <c r="AS3" s="170"/>
      <c r="AT3" s="169"/>
      <c r="AU3" s="169"/>
      <c r="AV3" s="170"/>
      <c r="AW3" s="169"/>
      <c r="AX3" s="169"/>
      <c r="AY3" s="170"/>
      <c r="AZ3" s="169"/>
      <c r="BA3" s="169"/>
      <c r="BB3" s="170"/>
      <c r="BC3" s="169"/>
      <c r="BD3" s="169"/>
      <c r="BE3" s="170"/>
      <c r="BF3" s="169"/>
      <c r="BG3" s="169"/>
      <c r="BH3" s="169"/>
      <c r="BI3" s="169"/>
      <c r="BJ3" s="169"/>
      <c r="BK3" s="169"/>
      <c r="BL3" s="169"/>
      <c r="BM3" s="169"/>
      <c r="BN3" s="169"/>
      <c r="BO3" s="169"/>
      <c r="BP3" s="169"/>
      <c r="BQ3" s="169"/>
      <c r="BR3" s="169"/>
      <c r="BS3" s="169"/>
      <c r="BT3" s="169"/>
      <c r="BU3" s="169"/>
      <c r="BV3" s="169"/>
    </row>
    <row r="4" spans="1:80" s="105" customFormat="1" ht="15.75" x14ac:dyDescent="0.25">
      <c r="A4" s="180" t="s">
        <v>549</v>
      </c>
      <c r="B4" s="181" t="s">
        <v>4721</v>
      </c>
      <c r="C4" s="181" t="s">
        <v>4722</v>
      </c>
      <c r="D4" s="181" t="s">
        <v>4723</v>
      </c>
      <c r="E4" s="181" t="s">
        <v>4724</v>
      </c>
      <c r="F4" s="181" t="s">
        <v>3952</v>
      </c>
      <c r="G4" s="180" t="s">
        <v>713</v>
      </c>
      <c r="H4" s="182" t="s">
        <v>4730</v>
      </c>
      <c r="I4" s="169" t="str">
        <f t="shared" si="0"/>
        <v>01C001N001</v>
      </c>
      <c r="J4" s="183">
        <v>5</v>
      </c>
      <c r="K4" s="181" t="s">
        <v>4731</v>
      </c>
      <c r="L4" s="183">
        <v>3</v>
      </c>
      <c r="M4" s="181" t="s">
        <v>4309</v>
      </c>
      <c r="N4" s="183">
        <v>3</v>
      </c>
      <c r="O4" s="181" t="s">
        <v>3964</v>
      </c>
      <c r="P4" s="183">
        <v>1</v>
      </c>
      <c r="Q4" s="181" t="s">
        <v>3954</v>
      </c>
      <c r="R4" s="183" t="s">
        <v>785</v>
      </c>
      <c r="S4" s="181" t="s">
        <v>4732</v>
      </c>
      <c r="T4" s="183" t="s">
        <v>766</v>
      </c>
      <c r="U4" s="181" t="s">
        <v>3963</v>
      </c>
      <c r="V4" s="183" t="s">
        <v>3965</v>
      </c>
      <c r="W4" s="181" t="s">
        <v>3966</v>
      </c>
      <c r="X4" s="183" t="s">
        <v>2916</v>
      </c>
      <c r="Y4" s="181" t="s">
        <v>3967</v>
      </c>
      <c r="Z4" s="174" t="str">
        <f t="shared" si="1"/>
        <v>11 Ciudades y comunidades sostenibles</v>
      </c>
      <c r="AA4" s="183">
        <v>11.5</v>
      </c>
      <c r="AB4" s="181" t="s">
        <v>3968</v>
      </c>
      <c r="AC4" s="193" t="str">
        <f t="shared" si="2"/>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4" s="170"/>
      <c r="AE4" s="170"/>
      <c r="AF4" s="170"/>
      <c r="AG4" s="170"/>
      <c r="AH4" s="168"/>
      <c r="AI4" s="169"/>
      <c r="AJ4" s="169"/>
      <c r="AK4" s="169"/>
      <c r="AL4" s="169"/>
      <c r="AM4" s="168"/>
      <c r="AN4" s="168"/>
      <c r="AO4" s="168"/>
      <c r="AP4" s="168"/>
      <c r="AQ4" s="170"/>
      <c r="AR4" s="169"/>
      <c r="AS4" s="170"/>
      <c r="AT4" s="169"/>
      <c r="AU4" s="169"/>
      <c r="AV4" s="170"/>
      <c r="AW4" s="169"/>
      <c r="AX4" s="169"/>
      <c r="AY4" s="170"/>
      <c r="AZ4" s="169"/>
      <c r="BA4" s="169"/>
      <c r="BB4" s="170"/>
      <c r="BC4" s="169"/>
      <c r="BD4" s="169"/>
      <c r="BE4" s="170"/>
      <c r="BF4" s="169"/>
      <c r="BG4" s="169"/>
      <c r="BH4" s="169"/>
      <c r="BI4" s="169"/>
      <c r="BJ4" s="169"/>
      <c r="BK4" s="169"/>
      <c r="BL4" s="169"/>
      <c r="BM4" s="169"/>
      <c r="BN4" s="169"/>
      <c r="BO4" s="169"/>
      <c r="BP4" s="169"/>
      <c r="BQ4" s="169"/>
      <c r="BR4" s="169"/>
      <c r="BS4" s="169"/>
      <c r="BT4" s="169"/>
      <c r="BU4" s="169"/>
      <c r="BV4" s="169"/>
    </row>
    <row r="5" spans="1:80" s="105" customFormat="1" ht="15.75" x14ac:dyDescent="0.25">
      <c r="A5" s="180" t="s">
        <v>549</v>
      </c>
      <c r="B5" s="181" t="s">
        <v>4721</v>
      </c>
      <c r="C5" s="181" t="s">
        <v>4722</v>
      </c>
      <c r="D5" s="181" t="s">
        <v>4723</v>
      </c>
      <c r="E5" s="181" t="s">
        <v>4724</v>
      </c>
      <c r="F5" s="181" t="s">
        <v>3952</v>
      </c>
      <c r="G5" s="180" t="s">
        <v>721</v>
      </c>
      <c r="H5" s="182" t="s">
        <v>4733</v>
      </c>
      <c r="I5" s="169" t="str">
        <f t="shared" si="0"/>
        <v>01C001P020</v>
      </c>
      <c r="J5" s="183">
        <v>6</v>
      </c>
      <c r="K5" s="181" t="s">
        <v>4726</v>
      </c>
      <c r="L5" s="183">
        <v>3</v>
      </c>
      <c r="M5" s="181" t="s">
        <v>4727</v>
      </c>
      <c r="N5" s="183">
        <v>1</v>
      </c>
      <c r="O5" s="181" t="s">
        <v>3953</v>
      </c>
      <c r="P5" s="183">
        <v>1</v>
      </c>
      <c r="Q5" s="181" t="s">
        <v>3954</v>
      </c>
      <c r="R5" s="183" t="s">
        <v>774</v>
      </c>
      <c r="S5" s="181" t="s">
        <v>4728</v>
      </c>
      <c r="T5" s="183" t="s">
        <v>765</v>
      </c>
      <c r="U5" s="181" t="s">
        <v>3955</v>
      </c>
      <c r="V5" s="183" t="s">
        <v>3956</v>
      </c>
      <c r="W5" s="181" t="s">
        <v>4734</v>
      </c>
      <c r="X5" s="183" t="s">
        <v>2916</v>
      </c>
      <c r="Y5" s="181" t="s">
        <v>3967</v>
      </c>
      <c r="Z5" s="174" t="str">
        <f t="shared" si="1"/>
        <v>11 Ciudades y comunidades sostenibles</v>
      </c>
      <c r="AA5" s="183" t="s">
        <v>4735</v>
      </c>
      <c r="AB5" s="181" t="s">
        <v>4736</v>
      </c>
      <c r="AC5" s="193" t="str">
        <f t="shared" si="2"/>
        <v>11.a Apoyar los vinculos economicos, sociales y ambientales positivos entre las zonas urbanas, periurbanas y rurales fortaleciendo la planificacion del desarrollo nacional y regional</v>
      </c>
      <c r="AD5" s="170"/>
      <c r="AE5" s="170"/>
      <c r="AF5" s="170"/>
      <c r="AG5" s="170"/>
      <c r="AH5" s="168"/>
      <c r="AI5" s="169"/>
      <c r="AJ5" s="169"/>
      <c r="AK5" s="169"/>
      <c r="AL5" s="169"/>
      <c r="AM5" s="168"/>
      <c r="AN5" s="168"/>
      <c r="AO5" s="168"/>
      <c r="AP5" s="168"/>
      <c r="AQ5" s="170"/>
      <c r="AR5" s="169"/>
      <c r="AS5" s="170"/>
      <c r="AT5" s="169"/>
      <c r="AU5" s="169"/>
      <c r="AV5" s="170"/>
      <c r="AW5" s="169"/>
      <c r="AX5" s="169"/>
      <c r="AY5" s="170"/>
      <c r="AZ5" s="169"/>
      <c r="BA5" s="169"/>
      <c r="BB5" s="170"/>
      <c r="BC5" s="169"/>
      <c r="BD5" s="169"/>
      <c r="BE5" s="170"/>
      <c r="BF5" s="169"/>
      <c r="BG5" s="169"/>
      <c r="BH5" s="169"/>
      <c r="BI5" s="169"/>
      <c r="BJ5" s="169"/>
      <c r="BK5" s="169"/>
      <c r="BL5" s="169"/>
      <c r="BM5" s="169"/>
      <c r="BN5" s="169"/>
      <c r="BO5" s="169"/>
      <c r="BP5" s="169"/>
      <c r="BQ5" s="169"/>
      <c r="BR5" s="169"/>
      <c r="BS5" s="169"/>
      <c r="BT5" s="169"/>
      <c r="BU5" s="169"/>
      <c r="BV5" s="169"/>
    </row>
    <row r="6" spans="1:80" s="105" customFormat="1" ht="15.75" x14ac:dyDescent="0.25">
      <c r="A6" s="180" t="s">
        <v>550</v>
      </c>
      <c r="B6" s="181" t="s">
        <v>4737</v>
      </c>
      <c r="C6" s="181" t="s">
        <v>3969</v>
      </c>
      <c r="D6" s="181" t="s">
        <v>3970</v>
      </c>
      <c r="E6" s="181" t="s">
        <v>4738</v>
      </c>
      <c r="F6" s="181" t="s">
        <v>3971</v>
      </c>
      <c r="G6" s="180" t="s">
        <v>687</v>
      </c>
      <c r="H6" s="182" t="s">
        <v>4739</v>
      </c>
      <c r="I6" s="169" t="str">
        <f t="shared" si="0"/>
        <v>01CD03E065</v>
      </c>
      <c r="J6" s="183">
        <v>6</v>
      </c>
      <c r="K6" s="181" t="s">
        <v>4726</v>
      </c>
      <c r="L6" s="183">
        <v>4</v>
      </c>
      <c r="M6" s="181" t="s">
        <v>4740</v>
      </c>
      <c r="N6" s="183" t="s">
        <v>766</v>
      </c>
      <c r="O6" s="181" t="s">
        <v>3972</v>
      </c>
      <c r="P6" s="183">
        <v>1</v>
      </c>
      <c r="Q6" s="181" t="s">
        <v>3954</v>
      </c>
      <c r="R6" s="183" t="s">
        <v>785</v>
      </c>
      <c r="S6" s="181" t="s">
        <v>4732</v>
      </c>
      <c r="T6" s="183" t="s">
        <v>774</v>
      </c>
      <c r="U6" s="181" t="s">
        <v>4741</v>
      </c>
      <c r="V6" s="183" t="s">
        <v>4742</v>
      </c>
      <c r="W6" s="181" t="s">
        <v>3973</v>
      </c>
      <c r="X6" s="183" t="s">
        <v>3292</v>
      </c>
      <c r="Y6" s="181" t="s">
        <v>3957</v>
      </c>
      <c r="Z6" s="174" t="str">
        <f t="shared" si="1"/>
        <v>16 Paz, justicia e instituciones solidas</v>
      </c>
      <c r="AA6" s="183">
        <v>16.100000000000001</v>
      </c>
      <c r="AB6" s="181" t="s">
        <v>3974</v>
      </c>
      <c r="AC6" s="193" t="str">
        <f t="shared" si="2"/>
        <v>16.1 Reducir significativamente todas las formas de violencia y las correspondientes tasas de mortalidad en todo el mundo</v>
      </c>
      <c r="AD6" s="170"/>
      <c r="AE6" s="170"/>
      <c r="AF6" s="170"/>
      <c r="AG6" s="170"/>
      <c r="AH6" s="168"/>
      <c r="AI6" s="169"/>
      <c r="AJ6" s="169"/>
      <c r="AK6" s="169"/>
      <c r="AL6" s="169"/>
      <c r="AM6" s="168"/>
      <c r="AN6" s="168"/>
      <c r="AO6" s="168"/>
      <c r="AP6" s="168"/>
      <c r="AQ6" s="170"/>
      <c r="AR6" s="169"/>
      <c r="AS6" s="170"/>
      <c r="AT6" s="169"/>
      <c r="AU6" s="169"/>
      <c r="AV6" s="170"/>
      <c r="AW6" s="169"/>
      <c r="AX6" s="169"/>
      <c r="AY6" s="170"/>
      <c r="AZ6" s="169"/>
      <c r="BA6" s="169"/>
      <c r="BB6" s="170"/>
      <c r="BC6" s="169"/>
      <c r="BD6" s="169"/>
      <c r="BE6" s="170"/>
      <c r="BF6" s="169"/>
      <c r="BG6" s="169"/>
      <c r="BH6" s="169"/>
      <c r="BI6" s="169"/>
      <c r="BJ6" s="169"/>
      <c r="BK6" s="169"/>
      <c r="BL6" s="169"/>
      <c r="BM6" s="169"/>
      <c r="BN6" s="169"/>
      <c r="BO6" s="169"/>
      <c r="BP6" s="169"/>
      <c r="BQ6" s="169"/>
      <c r="BR6" s="169"/>
      <c r="BS6" s="169"/>
      <c r="BT6" s="169"/>
      <c r="BU6" s="169"/>
      <c r="BV6" s="169"/>
    </row>
    <row r="7" spans="1:80" s="105" customFormat="1" ht="15.75" x14ac:dyDescent="0.25">
      <c r="A7" s="180" t="s">
        <v>550</v>
      </c>
      <c r="B7" s="181" t="s">
        <v>4737</v>
      </c>
      <c r="C7" s="181" t="s">
        <v>3969</v>
      </c>
      <c r="D7" s="181" t="s">
        <v>3970</v>
      </c>
      <c r="E7" s="181" t="s">
        <v>4738</v>
      </c>
      <c r="F7" s="181" t="s">
        <v>3971</v>
      </c>
      <c r="G7" s="180" t="s">
        <v>712</v>
      </c>
      <c r="H7" s="182" t="s">
        <v>4725</v>
      </c>
      <c r="I7" s="169" t="str">
        <f t="shared" si="0"/>
        <v>01CD03M001</v>
      </c>
      <c r="J7" s="183">
        <v>6</v>
      </c>
      <c r="K7" s="181" t="s">
        <v>4726</v>
      </c>
      <c r="L7" s="183">
        <v>4</v>
      </c>
      <c r="M7" s="181" t="s">
        <v>4740</v>
      </c>
      <c r="N7" s="183" t="s">
        <v>766</v>
      </c>
      <c r="O7" s="181" t="s">
        <v>3972</v>
      </c>
      <c r="P7" s="183">
        <v>1</v>
      </c>
      <c r="Q7" s="181" t="s">
        <v>3954</v>
      </c>
      <c r="R7" s="183" t="s">
        <v>785</v>
      </c>
      <c r="S7" s="181" t="s">
        <v>4732</v>
      </c>
      <c r="T7" s="183" t="s">
        <v>774</v>
      </c>
      <c r="U7" s="181" t="s">
        <v>4741</v>
      </c>
      <c r="V7" s="183" t="s">
        <v>3959</v>
      </c>
      <c r="W7" s="181" t="s">
        <v>3960</v>
      </c>
      <c r="X7" s="183" t="s">
        <v>778</v>
      </c>
      <c r="Y7" s="181" t="s">
        <v>3982</v>
      </c>
      <c r="Z7" s="174" t="str">
        <f t="shared" si="1"/>
        <v>9 Industria, innovacion e infraestructuras</v>
      </c>
      <c r="AA7" s="183" t="s">
        <v>3983</v>
      </c>
      <c r="AB7" s="181" t="s">
        <v>3984</v>
      </c>
      <c r="AC7" s="193" t="str">
        <f t="shared" si="2"/>
        <v>9.c Aumentar significativamente el acceso a la tecnologia de la informacion y las comunicaciones y esforzarse por proporcionar acceso universal y asequible a Internet en los paises menos adelantados de aqui a 2020</v>
      </c>
      <c r="AD7" s="170"/>
      <c r="AE7" s="170"/>
      <c r="AF7" s="170"/>
      <c r="AG7" s="170"/>
      <c r="AH7" s="168"/>
      <c r="AI7" s="169"/>
      <c r="AJ7" s="169"/>
      <c r="AK7" s="169"/>
      <c r="AL7" s="169"/>
      <c r="AM7" s="168"/>
      <c r="AN7" s="168"/>
      <c r="AO7" s="168"/>
      <c r="AP7" s="168"/>
      <c r="AQ7" s="170"/>
      <c r="AR7" s="169"/>
      <c r="AS7" s="170"/>
      <c r="AT7" s="169"/>
      <c r="AU7" s="169"/>
      <c r="AV7" s="170"/>
      <c r="AW7" s="169"/>
      <c r="AX7" s="169"/>
      <c r="AY7" s="170"/>
      <c r="AZ7" s="169"/>
      <c r="BA7" s="169"/>
      <c r="BB7" s="170"/>
      <c r="BC7" s="169"/>
      <c r="BD7" s="169"/>
      <c r="BE7" s="170"/>
      <c r="BF7" s="169"/>
      <c r="BG7" s="169"/>
      <c r="BH7" s="169"/>
      <c r="BI7" s="169"/>
      <c r="BJ7" s="169"/>
      <c r="BK7" s="169"/>
      <c r="BL7" s="169"/>
      <c r="BM7" s="169"/>
      <c r="BN7" s="169"/>
      <c r="BO7" s="169"/>
      <c r="BP7" s="169"/>
      <c r="BQ7" s="169"/>
      <c r="BR7" s="169"/>
      <c r="BS7" s="169"/>
      <c r="BT7" s="169"/>
      <c r="BU7" s="169"/>
      <c r="BV7" s="169"/>
    </row>
    <row r="8" spans="1:80" s="105" customFormat="1" ht="15.75" x14ac:dyDescent="0.25">
      <c r="A8" s="180" t="s">
        <v>550</v>
      </c>
      <c r="B8" s="181" t="s">
        <v>4737</v>
      </c>
      <c r="C8" s="181" t="s">
        <v>3969</v>
      </c>
      <c r="D8" s="181" t="s">
        <v>3970</v>
      </c>
      <c r="E8" s="181" t="s">
        <v>4738</v>
      </c>
      <c r="F8" s="181" t="s">
        <v>3971</v>
      </c>
      <c r="G8" s="180" t="s">
        <v>3889</v>
      </c>
      <c r="H8" s="182" t="s">
        <v>4729</v>
      </c>
      <c r="I8" s="169" t="str">
        <f t="shared" si="0"/>
        <v>01CD03M002</v>
      </c>
      <c r="J8" s="183">
        <v>6</v>
      </c>
      <c r="K8" s="181" t="s">
        <v>4726</v>
      </c>
      <c r="L8" s="183">
        <v>4</v>
      </c>
      <c r="M8" s="181" t="s">
        <v>4740</v>
      </c>
      <c r="N8" s="183" t="s">
        <v>766</v>
      </c>
      <c r="O8" s="181" t="s">
        <v>3972</v>
      </c>
      <c r="P8" s="183">
        <v>1</v>
      </c>
      <c r="Q8" s="181" t="s">
        <v>3954</v>
      </c>
      <c r="R8" s="183" t="s">
        <v>785</v>
      </c>
      <c r="S8" s="181" t="s">
        <v>4732</v>
      </c>
      <c r="T8" s="183" t="s">
        <v>774</v>
      </c>
      <c r="U8" s="181" t="s">
        <v>4741</v>
      </c>
      <c r="V8" s="183" t="s">
        <v>3961</v>
      </c>
      <c r="W8" s="181" t="s">
        <v>3962</v>
      </c>
      <c r="X8" s="183" t="s">
        <v>778</v>
      </c>
      <c r="Y8" s="181" t="s">
        <v>3982</v>
      </c>
      <c r="Z8" s="174" t="str">
        <f t="shared" si="1"/>
        <v>9 Industria, innovacion e infraestructuras</v>
      </c>
      <c r="AA8" s="183" t="s">
        <v>3983</v>
      </c>
      <c r="AB8" s="181" t="s">
        <v>3984</v>
      </c>
      <c r="AC8" s="193" t="str">
        <f t="shared" si="2"/>
        <v>9.c Aumentar significativamente el acceso a la tecnologia de la informacion y las comunicaciones y esforzarse por proporcionar acceso universal y asequible a Internet en los paises menos adelantados de aqui a 2020</v>
      </c>
      <c r="AD8" s="170"/>
      <c r="AE8" s="170"/>
      <c r="AF8" s="170"/>
      <c r="AG8" s="170"/>
      <c r="AH8" s="168"/>
      <c r="AI8" s="169"/>
      <c r="AJ8" s="169"/>
      <c r="AK8" s="169"/>
      <c r="AL8" s="169"/>
      <c r="AM8" s="168"/>
      <c r="AN8" s="168"/>
      <c r="AO8" s="168"/>
      <c r="AP8" s="168"/>
      <c r="AQ8" s="170"/>
      <c r="AR8" s="169"/>
      <c r="AS8" s="170"/>
      <c r="AT8" s="169"/>
      <c r="AU8" s="169"/>
      <c r="AV8" s="170"/>
      <c r="AW8" s="169"/>
      <c r="AX8" s="169"/>
      <c r="AY8" s="170"/>
      <c r="AZ8" s="169"/>
      <c r="BA8" s="169"/>
      <c r="BB8" s="170"/>
      <c r="BC8" s="169"/>
      <c r="BD8" s="169"/>
      <c r="BE8" s="170"/>
      <c r="BF8" s="169"/>
      <c r="BG8" s="169"/>
      <c r="BH8" s="169"/>
      <c r="BI8" s="169"/>
      <c r="BJ8" s="169"/>
      <c r="BK8" s="169"/>
      <c r="BL8" s="169"/>
      <c r="BM8" s="169"/>
      <c r="BN8" s="169"/>
      <c r="BO8" s="169"/>
      <c r="BP8" s="169"/>
      <c r="BQ8" s="169"/>
      <c r="BR8" s="169"/>
      <c r="BS8" s="169"/>
      <c r="BT8" s="169"/>
      <c r="BU8" s="169"/>
      <c r="BV8" s="169"/>
    </row>
    <row r="9" spans="1:80" s="105" customFormat="1" ht="15.75" x14ac:dyDescent="0.25">
      <c r="A9" s="180" t="s">
        <v>550</v>
      </c>
      <c r="B9" s="181" t="s">
        <v>4737</v>
      </c>
      <c r="C9" s="181" t="s">
        <v>3969</v>
      </c>
      <c r="D9" s="181" t="s">
        <v>3970</v>
      </c>
      <c r="E9" s="181" t="s">
        <v>4738</v>
      </c>
      <c r="F9" s="181" t="s">
        <v>3971</v>
      </c>
      <c r="G9" s="180" t="s">
        <v>713</v>
      </c>
      <c r="H9" s="182" t="s">
        <v>4730</v>
      </c>
      <c r="I9" s="169" t="str">
        <f t="shared" si="0"/>
        <v>01CD03N001</v>
      </c>
      <c r="J9" s="183">
        <v>5</v>
      </c>
      <c r="K9" s="181" t="s">
        <v>4731</v>
      </c>
      <c r="L9" s="183">
        <v>3</v>
      </c>
      <c r="M9" s="181" t="s">
        <v>4309</v>
      </c>
      <c r="N9" s="183" t="s">
        <v>774</v>
      </c>
      <c r="O9" s="181" t="s">
        <v>3964</v>
      </c>
      <c r="P9" s="183">
        <v>1</v>
      </c>
      <c r="Q9" s="181" t="s">
        <v>3954</v>
      </c>
      <c r="R9" s="183" t="s">
        <v>785</v>
      </c>
      <c r="S9" s="181" t="s">
        <v>4732</v>
      </c>
      <c r="T9" s="183" t="s">
        <v>766</v>
      </c>
      <c r="U9" s="181" t="s">
        <v>3963</v>
      </c>
      <c r="V9" s="183" t="s">
        <v>3965</v>
      </c>
      <c r="W9" s="181" t="s">
        <v>3966</v>
      </c>
      <c r="X9" s="183" t="s">
        <v>2916</v>
      </c>
      <c r="Y9" s="181" t="s">
        <v>3967</v>
      </c>
      <c r="Z9" s="174" t="str">
        <f t="shared" si="1"/>
        <v>11 Ciudades y comunidades sostenibles</v>
      </c>
      <c r="AA9" s="183">
        <v>11.5</v>
      </c>
      <c r="AB9" s="181" t="s">
        <v>3968</v>
      </c>
      <c r="AC9" s="193" t="str">
        <f t="shared" si="2"/>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9" s="170"/>
      <c r="AE9" s="170"/>
      <c r="AF9" s="170"/>
      <c r="AG9" s="170"/>
      <c r="AH9" s="168"/>
      <c r="AI9" s="169"/>
      <c r="AJ9" s="169"/>
      <c r="AK9" s="169"/>
      <c r="AL9" s="169"/>
      <c r="AM9" s="168"/>
      <c r="AN9" s="168"/>
      <c r="AO9" s="168"/>
      <c r="AP9" s="168"/>
      <c r="AQ9" s="170"/>
      <c r="AR9" s="169"/>
      <c r="AS9" s="170"/>
      <c r="AT9" s="169"/>
      <c r="AU9" s="169"/>
      <c r="AV9" s="170"/>
      <c r="AW9" s="169"/>
      <c r="AX9" s="169"/>
      <c r="AY9" s="170"/>
      <c r="AZ9" s="169"/>
      <c r="BA9" s="169"/>
      <c r="BB9" s="170"/>
      <c r="BC9" s="169"/>
      <c r="BD9" s="169"/>
      <c r="BE9" s="170"/>
      <c r="BF9" s="169"/>
      <c r="BG9" s="169"/>
      <c r="BH9" s="169"/>
      <c r="BI9" s="169"/>
      <c r="BJ9" s="169"/>
      <c r="BK9" s="169"/>
      <c r="BL9" s="169"/>
      <c r="BM9" s="169"/>
      <c r="BN9" s="169"/>
      <c r="BO9" s="169"/>
      <c r="BP9" s="169"/>
      <c r="BQ9" s="169"/>
      <c r="BR9" s="169"/>
      <c r="BS9" s="169"/>
      <c r="BT9" s="169"/>
      <c r="BU9" s="169"/>
      <c r="BV9" s="169"/>
    </row>
    <row r="10" spans="1:80" s="105" customFormat="1" ht="15.75" x14ac:dyDescent="0.25">
      <c r="A10" s="180" t="s">
        <v>551</v>
      </c>
      <c r="B10" s="181" t="s">
        <v>4743</v>
      </c>
      <c r="C10" s="181" t="s">
        <v>3975</v>
      </c>
      <c r="D10" s="181" t="s">
        <v>3976</v>
      </c>
      <c r="E10" s="181" t="s">
        <v>4744</v>
      </c>
      <c r="F10" s="181" t="s">
        <v>3977</v>
      </c>
      <c r="G10" s="180" t="s">
        <v>680</v>
      </c>
      <c r="H10" s="182" t="s">
        <v>4745</v>
      </c>
      <c r="I10" s="169" t="str">
        <f t="shared" si="0"/>
        <v>01CD06E005</v>
      </c>
      <c r="J10" s="183">
        <v>6</v>
      </c>
      <c r="K10" s="181" t="s">
        <v>4726</v>
      </c>
      <c r="L10" s="183">
        <v>1</v>
      </c>
      <c r="M10" s="181" t="s">
        <v>3978</v>
      </c>
      <c r="N10" s="183" t="s">
        <v>814</v>
      </c>
      <c r="O10" s="181" t="s">
        <v>3979</v>
      </c>
      <c r="P10" s="183">
        <v>3</v>
      </c>
      <c r="Q10" s="181" t="s">
        <v>4746</v>
      </c>
      <c r="R10" s="183" t="s">
        <v>793</v>
      </c>
      <c r="S10" s="181" t="s">
        <v>4747</v>
      </c>
      <c r="T10" s="183" t="s">
        <v>767</v>
      </c>
      <c r="U10" s="181" t="s">
        <v>3980</v>
      </c>
      <c r="V10" s="183" t="s">
        <v>4499</v>
      </c>
      <c r="W10" s="181" t="s">
        <v>3981</v>
      </c>
      <c r="X10" s="183" t="s">
        <v>2916</v>
      </c>
      <c r="Y10" s="181" t="s">
        <v>3967</v>
      </c>
      <c r="Z10" s="174" t="str">
        <f t="shared" si="1"/>
        <v>11 Ciudades y comunidades sostenibles</v>
      </c>
      <c r="AA10" s="183" t="s">
        <v>4735</v>
      </c>
      <c r="AB10" s="181" t="s">
        <v>4736</v>
      </c>
      <c r="AC10" s="193" t="str">
        <f t="shared" si="2"/>
        <v>11.a Apoyar los vinculos economicos, sociales y ambientales positivos entre las zonas urbanas, periurbanas y rurales fortaleciendo la planificacion del desarrollo nacional y regional</v>
      </c>
      <c r="AD10" s="170"/>
      <c r="AE10" s="170"/>
      <c r="AF10" s="170"/>
      <c r="AG10" s="170"/>
      <c r="AH10" s="168"/>
      <c r="AI10" s="169"/>
      <c r="AJ10" s="169"/>
      <c r="AK10" s="169"/>
      <c r="AL10" s="169"/>
      <c r="AM10" s="168"/>
      <c r="AN10" s="168"/>
      <c r="AO10" s="168"/>
      <c r="AP10" s="168"/>
      <c r="AQ10" s="170"/>
      <c r="AR10" s="169"/>
      <c r="AS10" s="170"/>
      <c r="AT10" s="169"/>
      <c r="AU10" s="169"/>
      <c r="AV10" s="170"/>
      <c r="AW10" s="169"/>
      <c r="AX10" s="169"/>
      <c r="AY10" s="170"/>
      <c r="AZ10" s="169"/>
      <c r="BA10" s="169"/>
      <c r="BB10" s="170"/>
      <c r="BC10" s="169"/>
      <c r="BD10" s="169"/>
      <c r="BE10" s="170"/>
      <c r="BF10" s="169"/>
      <c r="BG10" s="169"/>
      <c r="BH10" s="169"/>
      <c r="BI10" s="169"/>
      <c r="BJ10" s="169"/>
      <c r="BK10" s="169"/>
      <c r="BL10" s="169"/>
      <c r="BM10" s="169"/>
      <c r="BN10" s="169"/>
      <c r="BO10" s="169"/>
      <c r="BP10" s="169"/>
      <c r="BQ10" s="169"/>
      <c r="BR10" s="169"/>
      <c r="BS10" s="169"/>
      <c r="BT10" s="169"/>
      <c r="BU10" s="169"/>
      <c r="BV10" s="169"/>
    </row>
    <row r="11" spans="1:80" s="105" customFormat="1" ht="15.75" x14ac:dyDescent="0.25">
      <c r="A11" s="180" t="s">
        <v>551</v>
      </c>
      <c r="B11" s="181" t="s">
        <v>4743</v>
      </c>
      <c r="C11" s="181" t="s">
        <v>3975</v>
      </c>
      <c r="D11" s="181" t="s">
        <v>3976</v>
      </c>
      <c r="E11" s="181" t="s">
        <v>4744</v>
      </c>
      <c r="F11" s="181" t="s">
        <v>3977</v>
      </c>
      <c r="G11" s="180" t="s">
        <v>3836</v>
      </c>
      <c r="H11" s="182" t="s">
        <v>4748</v>
      </c>
      <c r="I11" s="169" t="str">
        <f t="shared" si="0"/>
        <v>01CD06E157</v>
      </c>
      <c r="J11" s="183">
        <v>6</v>
      </c>
      <c r="K11" s="181" t="s">
        <v>4726</v>
      </c>
      <c r="L11" s="183">
        <v>4</v>
      </c>
      <c r="M11" s="181" t="s">
        <v>4740</v>
      </c>
      <c r="N11" s="183" t="s">
        <v>765</v>
      </c>
      <c r="O11" s="181" t="s">
        <v>3985</v>
      </c>
      <c r="P11" s="183">
        <v>1</v>
      </c>
      <c r="Q11" s="181" t="s">
        <v>3954</v>
      </c>
      <c r="R11" s="183" t="s">
        <v>793</v>
      </c>
      <c r="S11" s="181" t="s">
        <v>4749</v>
      </c>
      <c r="T11" s="183" t="s">
        <v>814</v>
      </c>
      <c r="U11" s="181" t="s">
        <v>3986</v>
      </c>
      <c r="V11" s="183" t="s">
        <v>2519</v>
      </c>
      <c r="W11" s="181" t="s">
        <v>3987</v>
      </c>
      <c r="X11" s="183" t="s">
        <v>3292</v>
      </c>
      <c r="Y11" s="181" t="s">
        <v>3957</v>
      </c>
      <c r="Z11" s="174" t="str">
        <f t="shared" si="1"/>
        <v>16 Paz, justicia e instituciones solidas</v>
      </c>
      <c r="AA11" s="183">
        <v>16.600000000000001</v>
      </c>
      <c r="AB11" s="181" t="s">
        <v>3958</v>
      </c>
      <c r="AC11" s="193" t="str">
        <f t="shared" si="2"/>
        <v>16.6 Crear a todos los niveles instituciones eficaces y transparentes que rindan cuentas</v>
      </c>
      <c r="AD11" s="170"/>
      <c r="AE11" s="170"/>
      <c r="AF11" s="170"/>
      <c r="AG11" s="170"/>
      <c r="AH11" s="168"/>
      <c r="AI11" s="169"/>
      <c r="AJ11" s="169"/>
      <c r="AK11" s="169"/>
      <c r="AL11" s="169"/>
      <c r="AM11" s="168"/>
      <c r="AN11" s="168"/>
      <c r="AO11" s="168"/>
      <c r="AP11" s="168"/>
      <c r="AQ11" s="170"/>
      <c r="AR11" s="169"/>
      <c r="AS11" s="170"/>
      <c r="AT11" s="169"/>
      <c r="AU11" s="169"/>
      <c r="AV11" s="170"/>
      <c r="AW11" s="169"/>
      <c r="AX11" s="169"/>
      <c r="AY11" s="170"/>
      <c r="AZ11" s="169"/>
      <c r="BA11" s="169"/>
      <c r="BB11" s="170"/>
      <c r="BC11" s="169"/>
      <c r="BD11" s="169"/>
      <c r="BE11" s="170"/>
      <c r="BF11" s="169"/>
      <c r="BG11" s="169"/>
      <c r="BH11" s="169"/>
      <c r="BI11" s="169"/>
      <c r="BJ11" s="169"/>
      <c r="BK11" s="169"/>
      <c r="BL11" s="169"/>
      <c r="BM11" s="169"/>
      <c r="BN11" s="169"/>
      <c r="BO11" s="169"/>
      <c r="BP11" s="169"/>
      <c r="BQ11" s="169"/>
      <c r="BR11" s="169"/>
      <c r="BS11" s="169"/>
      <c r="BT11" s="169"/>
      <c r="BU11" s="169"/>
      <c r="BV11" s="169"/>
    </row>
    <row r="12" spans="1:80" s="105" customFormat="1" ht="15.75" x14ac:dyDescent="0.25">
      <c r="A12" s="180" t="s">
        <v>551</v>
      </c>
      <c r="B12" s="181" t="s">
        <v>4743</v>
      </c>
      <c r="C12" s="181" t="s">
        <v>3975</v>
      </c>
      <c r="D12" s="181" t="s">
        <v>3976</v>
      </c>
      <c r="E12" s="181" t="s">
        <v>4744</v>
      </c>
      <c r="F12" s="181" t="s">
        <v>3977</v>
      </c>
      <c r="G12" s="180" t="s">
        <v>712</v>
      </c>
      <c r="H12" s="182" t="s">
        <v>4725</v>
      </c>
      <c r="I12" s="169" t="str">
        <f t="shared" si="0"/>
        <v>01CD06M001</v>
      </c>
      <c r="J12" s="183">
        <v>6</v>
      </c>
      <c r="K12" s="181" t="s">
        <v>4726</v>
      </c>
      <c r="L12" s="183">
        <v>4</v>
      </c>
      <c r="M12" s="181" t="s">
        <v>4740</v>
      </c>
      <c r="N12" s="183" t="s">
        <v>765</v>
      </c>
      <c r="O12" s="181" t="s">
        <v>3985</v>
      </c>
      <c r="P12" s="183">
        <v>1</v>
      </c>
      <c r="Q12" s="181" t="s">
        <v>3954</v>
      </c>
      <c r="R12" s="183" t="s">
        <v>793</v>
      </c>
      <c r="S12" s="181" t="s">
        <v>4749</v>
      </c>
      <c r="T12" s="183" t="s">
        <v>814</v>
      </c>
      <c r="U12" s="181" t="s">
        <v>3986</v>
      </c>
      <c r="V12" s="183" t="s">
        <v>3959</v>
      </c>
      <c r="W12" s="181" t="s">
        <v>3960</v>
      </c>
      <c r="X12" s="183" t="s">
        <v>2916</v>
      </c>
      <c r="Y12" s="181" t="s">
        <v>3967</v>
      </c>
      <c r="Z12" s="174" t="str">
        <f t="shared" si="1"/>
        <v>11 Ciudades y comunidades sostenibles</v>
      </c>
      <c r="AA12" s="183">
        <v>11.3</v>
      </c>
      <c r="AB12" s="181" t="s">
        <v>4051</v>
      </c>
      <c r="AC12" s="193" t="str">
        <f t="shared" si="2"/>
        <v>11.3 De aqui a 2030, aumentar la urbanizacion inclusiva y sostenible y la capacidad para la planificacion y la gestion participativas, integradas y sostenibles de los asentamientos humanos en todos los paises</v>
      </c>
      <c r="AD12" s="170"/>
      <c r="AE12" s="170"/>
      <c r="AF12" s="170"/>
      <c r="AG12" s="170"/>
      <c r="AH12" s="168"/>
      <c r="AI12" s="169"/>
      <c r="AJ12" s="169"/>
      <c r="AK12" s="169"/>
      <c r="AL12" s="169"/>
      <c r="AM12" s="168"/>
      <c r="AN12" s="168"/>
      <c r="AO12" s="168"/>
      <c r="AP12" s="168"/>
      <c r="AQ12" s="170"/>
      <c r="AR12" s="169"/>
      <c r="AS12" s="170"/>
      <c r="AT12" s="169"/>
      <c r="AU12" s="169"/>
      <c r="AV12" s="170"/>
      <c r="AW12" s="169"/>
      <c r="AX12" s="169"/>
      <c r="AY12" s="170"/>
      <c r="AZ12" s="169"/>
      <c r="BA12" s="169"/>
      <c r="BB12" s="170"/>
      <c r="BC12" s="169"/>
      <c r="BD12" s="169"/>
      <c r="BE12" s="170"/>
      <c r="BF12" s="169"/>
      <c r="BG12" s="169"/>
      <c r="BH12" s="169"/>
      <c r="BI12" s="169"/>
      <c r="BJ12" s="169"/>
      <c r="BK12" s="169"/>
      <c r="BL12" s="169"/>
      <c r="BM12" s="169"/>
      <c r="BN12" s="169"/>
      <c r="BO12" s="169"/>
      <c r="BP12" s="169"/>
      <c r="BQ12" s="169"/>
      <c r="BR12" s="169"/>
      <c r="BS12" s="169"/>
      <c r="BT12" s="169"/>
      <c r="BU12" s="169"/>
      <c r="BV12" s="169"/>
    </row>
    <row r="13" spans="1:80" s="105" customFormat="1" ht="15.75" x14ac:dyDescent="0.25">
      <c r="A13" s="180" t="s">
        <v>551</v>
      </c>
      <c r="B13" s="181" t="s">
        <v>4743</v>
      </c>
      <c r="C13" s="181" t="s">
        <v>3975</v>
      </c>
      <c r="D13" s="181" t="s">
        <v>3976</v>
      </c>
      <c r="E13" s="181" t="s">
        <v>4744</v>
      </c>
      <c r="F13" s="181" t="s">
        <v>3977</v>
      </c>
      <c r="G13" s="180" t="s">
        <v>3889</v>
      </c>
      <c r="H13" s="182" t="s">
        <v>4729</v>
      </c>
      <c r="I13" s="169" t="str">
        <f t="shared" si="0"/>
        <v>01CD06M002</v>
      </c>
      <c r="J13" s="183">
        <v>6</v>
      </c>
      <c r="K13" s="181" t="s">
        <v>4726</v>
      </c>
      <c r="L13" s="183">
        <v>4</v>
      </c>
      <c r="M13" s="181" t="s">
        <v>4740</v>
      </c>
      <c r="N13" s="183" t="s">
        <v>765</v>
      </c>
      <c r="O13" s="181" t="s">
        <v>3985</v>
      </c>
      <c r="P13" s="183">
        <v>1</v>
      </c>
      <c r="Q13" s="181" t="s">
        <v>3954</v>
      </c>
      <c r="R13" s="183" t="s">
        <v>793</v>
      </c>
      <c r="S13" s="181" t="s">
        <v>4749</v>
      </c>
      <c r="T13" s="183" t="s">
        <v>814</v>
      </c>
      <c r="U13" s="181" t="s">
        <v>3986</v>
      </c>
      <c r="V13" s="183" t="s">
        <v>3961</v>
      </c>
      <c r="W13" s="181" t="s">
        <v>3962</v>
      </c>
      <c r="X13" s="183" t="s">
        <v>2916</v>
      </c>
      <c r="Y13" s="181" t="s">
        <v>3967</v>
      </c>
      <c r="Z13" s="174" t="str">
        <f t="shared" si="1"/>
        <v>11 Ciudades y comunidades sostenibles</v>
      </c>
      <c r="AA13" s="183">
        <v>11.3</v>
      </c>
      <c r="AB13" s="181" t="s">
        <v>4051</v>
      </c>
      <c r="AC13" s="193" t="str">
        <f t="shared" si="2"/>
        <v>11.3 De aqui a 2030, aumentar la urbanizacion inclusiva y sostenible y la capacidad para la planificacion y la gestion participativas, integradas y sostenibles de los asentamientos humanos en todos los paises</v>
      </c>
      <c r="AD13" s="170"/>
      <c r="AE13" s="170"/>
      <c r="AF13" s="170"/>
      <c r="AG13" s="170"/>
      <c r="AH13" s="168"/>
      <c r="AI13" s="169"/>
      <c r="AJ13" s="169"/>
      <c r="AK13" s="169"/>
      <c r="AL13" s="169"/>
      <c r="AM13" s="168"/>
      <c r="AN13" s="168"/>
      <c r="AO13" s="168"/>
      <c r="AP13" s="168"/>
      <c r="AQ13" s="170"/>
      <c r="AR13" s="169"/>
      <c r="AS13" s="170"/>
      <c r="AT13" s="169"/>
      <c r="AU13" s="169"/>
      <c r="AV13" s="170"/>
      <c r="AW13" s="169"/>
      <c r="AX13" s="169"/>
      <c r="AY13" s="170"/>
      <c r="AZ13" s="169"/>
      <c r="BA13" s="169"/>
      <c r="BB13" s="170"/>
      <c r="BC13" s="169"/>
      <c r="BD13" s="169"/>
      <c r="BE13" s="170"/>
      <c r="BF13" s="169"/>
      <c r="BG13" s="169"/>
      <c r="BH13" s="169"/>
      <c r="BI13" s="169"/>
      <c r="BJ13" s="169"/>
      <c r="BK13" s="169"/>
      <c r="BL13" s="169"/>
      <c r="BM13" s="169"/>
      <c r="BN13" s="169"/>
      <c r="BO13" s="169"/>
      <c r="BP13" s="169"/>
      <c r="BQ13" s="169"/>
      <c r="BR13" s="169"/>
      <c r="BS13" s="169"/>
      <c r="BT13" s="169"/>
      <c r="BU13" s="169"/>
      <c r="BV13" s="169"/>
    </row>
    <row r="14" spans="1:80" s="105" customFormat="1" ht="15.75" x14ac:dyDescent="0.25">
      <c r="A14" s="180" t="s">
        <v>551</v>
      </c>
      <c r="B14" s="181" t="s">
        <v>4743</v>
      </c>
      <c r="C14" s="181" t="s">
        <v>3975</v>
      </c>
      <c r="D14" s="181" t="s">
        <v>3976</v>
      </c>
      <c r="E14" s="181" t="s">
        <v>4744</v>
      </c>
      <c r="F14" s="181" t="s">
        <v>3977</v>
      </c>
      <c r="G14" s="180" t="s">
        <v>713</v>
      </c>
      <c r="H14" s="182" t="s">
        <v>4730</v>
      </c>
      <c r="I14" s="169" t="str">
        <f t="shared" si="0"/>
        <v>01CD06N001</v>
      </c>
      <c r="J14" s="183">
        <v>5</v>
      </c>
      <c r="K14" s="181" t="s">
        <v>4731</v>
      </c>
      <c r="L14" s="183">
        <v>3</v>
      </c>
      <c r="M14" s="181" t="s">
        <v>4309</v>
      </c>
      <c r="N14" s="183" t="s">
        <v>774</v>
      </c>
      <c r="O14" s="181" t="s">
        <v>3964</v>
      </c>
      <c r="P14" s="183">
        <v>1</v>
      </c>
      <c r="Q14" s="181" t="s">
        <v>3954</v>
      </c>
      <c r="R14" s="183" t="s">
        <v>785</v>
      </c>
      <c r="S14" s="181" t="s">
        <v>4732</v>
      </c>
      <c r="T14" s="183" t="s">
        <v>766</v>
      </c>
      <c r="U14" s="181" t="s">
        <v>3963</v>
      </c>
      <c r="V14" s="183" t="s">
        <v>3965</v>
      </c>
      <c r="W14" s="181" t="s">
        <v>3966</v>
      </c>
      <c r="X14" s="183" t="s">
        <v>2916</v>
      </c>
      <c r="Y14" s="181" t="s">
        <v>3967</v>
      </c>
      <c r="Z14" s="174" t="str">
        <f t="shared" si="1"/>
        <v>11 Ciudades y comunidades sostenibles</v>
      </c>
      <c r="AA14" s="183">
        <v>11.5</v>
      </c>
      <c r="AB14" s="181" t="s">
        <v>3968</v>
      </c>
      <c r="AC14" s="193" t="str">
        <f t="shared" si="2"/>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14" s="170"/>
      <c r="AE14" s="170"/>
      <c r="AF14" s="170"/>
      <c r="AG14" s="170"/>
      <c r="AH14" s="168"/>
      <c r="AI14" s="169"/>
      <c r="AJ14" s="169"/>
      <c r="AK14" s="169"/>
      <c r="AL14" s="169"/>
      <c r="AM14" s="168"/>
      <c r="AN14" s="168"/>
      <c r="AO14" s="168"/>
      <c r="AP14" s="168"/>
      <c r="AQ14" s="170"/>
      <c r="AR14" s="169"/>
      <c r="AS14" s="170"/>
      <c r="AT14" s="169"/>
      <c r="AU14" s="169"/>
      <c r="AV14" s="170"/>
      <c r="AW14" s="169"/>
      <c r="AX14" s="169"/>
      <c r="AY14" s="170"/>
      <c r="AZ14" s="169"/>
      <c r="BA14" s="169"/>
      <c r="BB14" s="170"/>
      <c r="BC14" s="169"/>
      <c r="BD14" s="169"/>
      <c r="BE14" s="170"/>
      <c r="BF14" s="169"/>
      <c r="BG14" s="169"/>
      <c r="BH14" s="169"/>
      <c r="BI14" s="169"/>
      <c r="BJ14" s="169"/>
      <c r="BK14" s="169"/>
      <c r="BL14" s="169"/>
      <c r="BM14" s="169"/>
      <c r="BN14" s="169"/>
      <c r="BO14" s="169"/>
      <c r="BP14" s="169"/>
      <c r="BQ14" s="169"/>
      <c r="BR14" s="169"/>
      <c r="BS14" s="169"/>
      <c r="BT14" s="169"/>
      <c r="BU14" s="169"/>
      <c r="BV14" s="169"/>
    </row>
    <row r="15" spans="1:80" s="105" customFormat="1" ht="15.75" x14ac:dyDescent="0.25">
      <c r="A15" s="180" t="s">
        <v>552</v>
      </c>
      <c r="B15" s="181" t="s">
        <v>4750</v>
      </c>
      <c r="C15" s="181" t="s">
        <v>3988</v>
      </c>
      <c r="D15" s="181" t="s">
        <v>3989</v>
      </c>
      <c r="E15" s="181" t="s">
        <v>3990</v>
      </c>
      <c r="F15" s="181" t="s">
        <v>3991</v>
      </c>
      <c r="G15" s="180" t="s">
        <v>712</v>
      </c>
      <c r="H15" s="182" t="s">
        <v>4725</v>
      </c>
      <c r="I15" s="169" t="str">
        <f t="shared" si="0"/>
        <v>01P0ESM001</v>
      </c>
      <c r="J15" s="183">
        <v>2</v>
      </c>
      <c r="K15" s="181" t="s">
        <v>3992</v>
      </c>
      <c r="L15" s="183">
        <v>1</v>
      </c>
      <c r="M15" s="181" t="s">
        <v>3993</v>
      </c>
      <c r="N15" s="183" t="s">
        <v>765</v>
      </c>
      <c r="O15" s="181" t="s">
        <v>3994</v>
      </c>
      <c r="P15" s="183">
        <v>3</v>
      </c>
      <c r="Q15" s="181" t="s">
        <v>4746</v>
      </c>
      <c r="R15" s="183" t="s">
        <v>765</v>
      </c>
      <c r="S15" s="181" t="s">
        <v>4751</v>
      </c>
      <c r="T15" s="183" t="s">
        <v>765</v>
      </c>
      <c r="U15" s="181" t="s">
        <v>4752</v>
      </c>
      <c r="V15" s="183" t="s">
        <v>3959</v>
      </c>
      <c r="W15" s="181" t="s">
        <v>3960</v>
      </c>
      <c r="X15" s="183" t="s">
        <v>2916</v>
      </c>
      <c r="Y15" s="181" t="s">
        <v>3967</v>
      </c>
      <c r="Z15" s="174" t="str">
        <f t="shared" si="1"/>
        <v>11 Ciudades y comunidades sostenibles</v>
      </c>
      <c r="AA15" s="183">
        <v>11.3</v>
      </c>
      <c r="AB15" s="181" t="s">
        <v>4051</v>
      </c>
      <c r="AC15" s="193" t="str">
        <f t="shared" si="2"/>
        <v>11.3 De aqui a 2030, aumentar la urbanizacion inclusiva y sostenible y la capacidad para la planificacion y la gestion participativas, integradas y sostenibles de los asentamientos humanos en todos los paises</v>
      </c>
      <c r="AD15" s="170"/>
      <c r="AE15" s="170"/>
      <c r="AF15" s="170"/>
      <c r="AG15" s="170"/>
      <c r="AH15" s="168"/>
      <c r="AI15" s="169"/>
      <c r="AJ15" s="169"/>
      <c r="AK15" s="169"/>
      <c r="AL15" s="169"/>
      <c r="AM15" s="168"/>
      <c r="AN15" s="168"/>
      <c r="AO15" s="168"/>
      <c r="AP15" s="168"/>
      <c r="AQ15" s="170"/>
      <c r="AR15" s="169"/>
      <c r="AS15" s="170"/>
      <c r="AT15" s="169"/>
      <c r="AU15" s="169"/>
      <c r="AV15" s="170"/>
      <c r="AW15" s="169"/>
      <c r="AX15" s="169"/>
      <c r="AY15" s="170"/>
      <c r="AZ15" s="169"/>
      <c r="BA15" s="169"/>
      <c r="BB15" s="170"/>
      <c r="BC15" s="169"/>
      <c r="BD15" s="169"/>
      <c r="BE15" s="170"/>
      <c r="BF15" s="169"/>
      <c r="BG15" s="169"/>
      <c r="BH15" s="169"/>
      <c r="BI15" s="169"/>
      <c r="BJ15" s="169"/>
      <c r="BK15" s="169"/>
      <c r="BL15" s="169"/>
      <c r="BM15" s="169"/>
      <c r="BN15" s="169"/>
      <c r="BO15" s="169"/>
      <c r="BP15" s="169"/>
      <c r="BQ15" s="169"/>
      <c r="BR15" s="169"/>
      <c r="BS15" s="169"/>
      <c r="BT15" s="169"/>
      <c r="BU15" s="169"/>
      <c r="BV15" s="169"/>
    </row>
    <row r="16" spans="1:80" s="105" customFormat="1" ht="15.75" x14ac:dyDescent="0.25">
      <c r="A16" s="180" t="s">
        <v>552</v>
      </c>
      <c r="B16" s="181" t="s">
        <v>4750</v>
      </c>
      <c r="C16" s="181" t="s">
        <v>3988</v>
      </c>
      <c r="D16" s="181" t="s">
        <v>3989</v>
      </c>
      <c r="E16" s="181" t="s">
        <v>3990</v>
      </c>
      <c r="F16" s="181" t="s">
        <v>3991</v>
      </c>
      <c r="G16" s="180" t="s">
        <v>3889</v>
      </c>
      <c r="H16" s="182" t="s">
        <v>4729</v>
      </c>
      <c r="I16" s="169" t="str">
        <f t="shared" si="0"/>
        <v>01P0ESM002</v>
      </c>
      <c r="J16" s="183">
        <v>2</v>
      </c>
      <c r="K16" s="181" t="s">
        <v>3992</v>
      </c>
      <c r="L16" s="183">
        <v>1</v>
      </c>
      <c r="M16" s="181" t="s">
        <v>3993</v>
      </c>
      <c r="N16" s="183" t="s">
        <v>765</v>
      </c>
      <c r="O16" s="181" t="s">
        <v>3994</v>
      </c>
      <c r="P16" s="183">
        <v>3</v>
      </c>
      <c r="Q16" s="181" t="s">
        <v>4746</v>
      </c>
      <c r="R16" s="183" t="s">
        <v>765</v>
      </c>
      <c r="S16" s="181" t="s">
        <v>4751</v>
      </c>
      <c r="T16" s="183" t="s">
        <v>765</v>
      </c>
      <c r="U16" s="181" t="s">
        <v>4752</v>
      </c>
      <c r="V16" s="183" t="s">
        <v>3961</v>
      </c>
      <c r="W16" s="181" t="s">
        <v>3962</v>
      </c>
      <c r="X16" s="183" t="s">
        <v>2916</v>
      </c>
      <c r="Y16" s="181" t="s">
        <v>3967</v>
      </c>
      <c r="Z16" s="174" t="str">
        <f t="shared" si="1"/>
        <v>11 Ciudades y comunidades sostenibles</v>
      </c>
      <c r="AA16" s="183">
        <v>11.3</v>
      </c>
      <c r="AB16" s="181" t="s">
        <v>4051</v>
      </c>
      <c r="AC16" s="193" t="str">
        <f t="shared" si="2"/>
        <v>11.3 De aqui a 2030, aumentar la urbanizacion inclusiva y sostenible y la capacidad para la planificacion y la gestion participativas, integradas y sostenibles de los asentamientos humanos en todos los paises</v>
      </c>
      <c r="AD16" s="170"/>
      <c r="AE16" s="170"/>
      <c r="AF16" s="170"/>
      <c r="AG16" s="170"/>
      <c r="AH16" s="168"/>
      <c r="AI16" s="169"/>
      <c r="AJ16" s="169"/>
      <c r="AK16" s="169"/>
      <c r="AL16" s="169"/>
      <c r="AM16" s="168"/>
      <c r="AN16" s="168"/>
      <c r="AO16" s="168"/>
      <c r="AP16" s="168"/>
      <c r="AQ16" s="170"/>
      <c r="AR16" s="169"/>
      <c r="AS16" s="170"/>
      <c r="AT16" s="169"/>
      <c r="AU16" s="169"/>
      <c r="AV16" s="170"/>
      <c r="AW16" s="169"/>
      <c r="AX16" s="169"/>
      <c r="AY16" s="170"/>
      <c r="AZ16" s="169"/>
      <c r="BA16" s="169"/>
      <c r="BB16" s="170"/>
      <c r="BC16" s="169"/>
      <c r="BD16" s="169"/>
      <c r="BE16" s="170"/>
      <c r="BF16" s="169"/>
      <c r="BG16" s="169"/>
      <c r="BH16" s="169"/>
      <c r="BI16" s="169"/>
      <c r="BJ16" s="169"/>
      <c r="BK16" s="169"/>
      <c r="BL16" s="169"/>
      <c r="BM16" s="169"/>
      <c r="BN16" s="169"/>
      <c r="BO16" s="169"/>
      <c r="BP16" s="169"/>
      <c r="BQ16" s="169"/>
      <c r="BR16" s="169"/>
      <c r="BS16" s="169"/>
      <c r="BT16" s="169"/>
      <c r="BU16" s="169"/>
      <c r="BV16" s="169"/>
    </row>
    <row r="17" spans="1:74" s="105" customFormat="1" ht="15.75" x14ac:dyDescent="0.25">
      <c r="A17" s="180" t="s">
        <v>552</v>
      </c>
      <c r="B17" s="181" t="s">
        <v>4750</v>
      </c>
      <c r="C17" s="181" t="s">
        <v>3988</v>
      </c>
      <c r="D17" s="181" t="s">
        <v>3989</v>
      </c>
      <c r="E17" s="181" t="s">
        <v>3990</v>
      </c>
      <c r="F17" s="181" t="s">
        <v>3991</v>
      </c>
      <c r="G17" s="180" t="s">
        <v>713</v>
      </c>
      <c r="H17" s="182" t="s">
        <v>4730</v>
      </c>
      <c r="I17" s="169" t="str">
        <f t="shared" si="0"/>
        <v>01P0ESN001</v>
      </c>
      <c r="J17" s="183">
        <v>5</v>
      </c>
      <c r="K17" s="181" t="s">
        <v>4731</v>
      </c>
      <c r="L17" s="183">
        <v>3</v>
      </c>
      <c r="M17" s="181" t="s">
        <v>4309</v>
      </c>
      <c r="N17" s="183" t="s">
        <v>774</v>
      </c>
      <c r="O17" s="181" t="s">
        <v>3964</v>
      </c>
      <c r="P17" s="183">
        <v>1</v>
      </c>
      <c r="Q17" s="181" t="s">
        <v>3954</v>
      </c>
      <c r="R17" s="183" t="s">
        <v>785</v>
      </c>
      <c r="S17" s="181" t="s">
        <v>4732</v>
      </c>
      <c r="T17" s="183" t="s">
        <v>766</v>
      </c>
      <c r="U17" s="181" t="s">
        <v>3963</v>
      </c>
      <c r="V17" s="183" t="s">
        <v>3965</v>
      </c>
      <c r="W17" s="181" t="s">
        <v>3966</v>
      </c>
      <c r="X17" s="183" t="s">
        <v>2916</v>
      </c>
      <c r="Y17" s="181" t="s">
        <v>3967</v>
      </c>
      <c r="Z17" s="174" t="str">
        <f t="shared" si="1"/>
        <v>11 Ciudades y comunidades sostenibles</v>
      </c>
      <c r="AA17" s="183">
        <v>11.5</v>
      </c>
      <c r="AB17" s="181" t="s">
        <v>3968</v>
      </c>
      <c r="AC17" s="193" t="str">
        <f t="shared" si="2"/>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17" s="170"/>
      <c r="AE17" s="170"/>
      <c r="AF17" s="170"/>
      <c r="AG17" s="170"/>
      <c r="AH17" s="168"/>
      <c r="AI17" s="169"/>
      <c r="AJ17" s="169"/>
      <c r="AK17" s="169"/>
      <c r="AL17" s="169"/>
      <c r="AM17" s="168"/>
      <c r="AN17" s="168"/>
      <c r="AO17" s="168"/>
      <c r="AP17" s="168"/>
      <c r="AQ17" s="170"/>
      <c r="AR17" s="169"/>
      <c r="AS17" s="170"/>
      <c r="AT17" s="169"/>
      <c r="AU17" s="169"/>
      <c r="AV17" s="170"/>
      <c r="AW17" s="169"/>
      <c r="AX17" s="169"/>
      <c r="AY17" s="170"/>
      <c r="AZ17" s="169"/>
      <c r="BA17" s="169"/>
      <c r="BB17" s="170"/>
      <c r="BC17" s="169"/>
      <c r="BD17" s="169"/>
      <c r="BE17" s="170"/>
      <c r="BF17" s="169"/>
      <c r="BG17" s="169"/>
      <c r="BH17" s="169"/>
      <c r="BI17" s="169"/>
      <c r="BJ17" s="169"/>
      <c r="BK17" s="169"/>
      <c r="BL17" s="169"/>
      <c r="BM17" s="169"/>
      <c r="BN17" s="169"/>
      <c r="BO17" s="169"/>
      <c r="BP17" s="169"/>
      <c r="BQ17" s="169"/>
      <c r="BR17" s="169"/>
      <c r="BS17" s="169"/>
      <c r="BT17" s="169"/>
      <c r="BU17" s="169"/>
      <c r="BV17" s="169"/>
    </row>
    <row r="18" spans="1:74" s="105" customFormat="1" ht="15.75" x14ac:dyDescent="0.25">
      <c r="A18" s="180" t="s">
        <v>552</v>
      </c>
      <c r="B18" s="181" t="s">
        <v>4750</v>
      </c>
      <c r="C18" s="181" t="s">
        <v>3988</v>
      </c>
      <c r="D18" s="181" t="s">
        <v>3989</v>
      </c>
      <c r="E18" s="181" t="s">
        <v>3990</v>
      </c>
      <c r="F18" s="181" t="s">
        <v>3991</v>
      </c>
      <c r="G18" s="180" t="s">
        <v>3895</v>
      </c>
      <c r="H18" s="182" t="s">
        <v>4753</v>
      </c>
      <c r="I18" s="169" t="str">
        <f t="shared" si="0"/>
        <v>01P0ESP054</v>
      </c>
      <c r="J18" s="183">
        <v>2</v>
      </c>
      <c r="K18" s="181" t="s">
        <v>3992</v>
      </c>
      <c r="L18" s="183">
        <v>1</v>
      </c>
      <c r="M18" s="181" t="s">
        <v>3993</v>
      </c>
      <c r="N18" s="183" t="s">
        <v>765</v>
      </c>
      <c r="O18" s="181" t="s">
        <v>3994</v>
      </c>
      <c r="P18" s="183">
        <v>3</v>
      </c>
      <c r="Q18" s="181" t="s">
        <v>4746</v>
      </c>
      <c r="R18" s="183" t="s">
        <v>765</v>
      </c>
      <c r="S18" s="181" t="s">
        <v>4751</v>
      </c>
      <c r="T18" s="183" t="s">
        <v>765</v>
      </c>
      <c r="U18" s="181" t="s">
        <v>4752</v>
      </c>
      <c r="V18" s="183" t="s">
        <v>4380</v>
      </c>
      <c r="W18" s="181" t="s">
        <v>3995</v>
      </c>
      <c r="X18" s="183" t="s">
        <v>2916</v>
      </c>
      <c r="Y18" s="181" t="s">
        <v>3967</v>
      </c>
      <c r="Z18" s="174" t="str">
        <f t="shared" si="1"/>
        <v>11 Ciudades y comunidades sostenibles</v>
      </c>
      <c r="AA18" s="183">
        <v>11.3</v>
      </c>
      <c r="AB18" s="181" t="s">
        <v>4051</v>
      </c>
      <c r="AC18" s="193" t="str">
        <f t="shared" si="2"/>
        <v>11.3 De aqui a 2030, aumentar la urbanizacion inclusiva y sostenible y la capacidad para la planificacion y la gestion participativas, integradas y sostenibles de los asentamientos humanos en todos los paises</v>
      </c>
      <c r="AD18" s="170"/>
      <c r="AE18" s="170"/>
      <c r="AF18" s="170"/>
      <c r="AG18" s="170"/>
      <c r="AH18" s="168"/>
      <c r="AI18" s="169"/>
      <c r="AJ18" s="169"/>
      <c r="AK18" s="169"/>
      <c r="AL18" s="169"/>
      <c r="AM18" s="168"/>
      <c r="AN18" s="168"/>
      <c r="AO18" s="168"/>
      <c r="AP18" s="168"/>
      <c r="AQ18" s="170"/>
      <c r="AR18" s="169"/>
      <c r="AS18" s="170"/>
      <c r="AT18" s="169"/>
      <c r="AU18" s="169"/>
      <c r="AV18" s="170"/>
      <c r="AW18" s="169"/>
      <c r="AX18" s="169"/>
      <c r="AY18" s="170"/>
      <c r="AZ18" s="169"/>
      <c r="BA18" s="169"/>
      <c r="BB18" s="170"/>
      <c r="BC18" s="169"/>
      <c r="BD18" s="169"/>
      <c r="BE18" s="170"/>
      <c r="BF18" s="169"/>
      <c r="BG18" s="169"/>
      <c r="BH18" s="169"/>
      <c r="BI18" s="169"/>
      <c r="BJ18" s="169"/>
      <c r="BK18" s="169"/>
      <c r="BL18" s="169"/>
      <c r="BM18" s="169"/>
      <c r="BN18" s="169"/>
      <c r="BO18" s="169"/>
      <c r="BP18" s="169"/>
      <c r="BQ18" s="169"/>
      <c r="BR18" s="169"/>
      <c r="BS18" s="169"/>
      <c r="BT18" s="169"/>
      <c r="BU18" s="169"/>
      <c r="BV18" s="169"/>
    </row>
    <row r="19" spans="1:74" s="105" customFormat="1" ht="15.75" x14ac:dyDescent="0.25">
      <c r="A19" s="180" t="s">
        <v>553</v>
      </c>
      <c r="B19" s="181" t="s">
        <v>4754</v>
      </c>
      <c r="C19" s="181" t="s">
        <v>3998</v>
      </c>
      <c r="D19" s="181" t="s">
        <v>3999</v>
      </c>
      <c r="E19" s="181" t="s">
        <v>4000</v>
      </c>
      <c r="F19" s="181" t="s">
        <v>4755</v>
      </c>
      <c r="G19" s="180" t="s">
        <v>712</v>
      </c>
      <c r="H19" s="182" t="s">
        <v>4725</v>
      </c>
      <c r="I19" s="169" t="str">
        <f t="shared" si="0"/>
        <v>02C001M001</v>
      </c>
      <c r="J19" s="183">
        <v>6</v>
      </c>
      <c r="K19" s="181" t="s">
        <v>4726</v>
      </c>
      <c r="L19" s="183">
        <v>4</v>
      </c>
      <c r="M19" s="181" t="s">
        <v>4740</v>
      </c>
      <c r="N19" s="183">
        <v>2</v>
      </c>
      <c r="O19" s="181" t="s">
        <v>3972</v>
      </c>
      <c r="P19" s="183">
        <v>1</v>
      </c>
      <c r="Q19" s="181" t="s">
        <v>3954</v>
      </c>
      <c r="R19" s="183" t="s">
        <v>774</v>
      </c>
      <c r="S19" s="181" t="s">
        <v>4728</v>
      </c>
      <c r="T19" s="183" t="s">
        <v>766</v>
      </c>
      <c r="U19" s="181" t="s">
        <v>4756</v>
      </c>
      <c r="V19" s="183" t="s">
        <v>3959</v>
      </c>
      <c r="W19" s="181" t="s">
        <v>3960</v>
      </c>
      <c r="X19" s="183" t="s">
        <v>2916</v>
      </c>
      <c r="Y19" s="181" t="s">
        <v>3967</v>
      </c>
      <c r="Z19" s="174" t="str">
        <f t="shared" si="1"/>
        <v>11 Ciudades y comunidades sostenibles</v>
      </c>
      <c r="AA19" s="183">
        <v>11.3</v>
      </c>
      <c r="AB19" s="181" t="s">
        <v>4051</v>
      </c>
      <c r="AC19" s="193" t="str">
        <f t="shared" si="2"/>
        <v>11.3 De aqui a 2030, aumentar la urbanizacion inclusiva y sostenible y la capacidad para la planificacion y la gestion participativas, integradas y sostenibles de los asentamientos humanos en todos los paises</v>
      </c>
      <c r="AD19" s="170"/>
      <c r="AE19" s="170"/>
      <c r="AF19" s="170"/>
      <c r="AG19" s="170"/>
      <c r="AH19" s="168"/>
      <c r="AI19" s="169"/>
      <c r="AJ19" s="169"/>
      <c r="AK19" s="169"/>
      <c r="AL19" s="169"/>
      <c r="AM19" s="168"/>
      <c r="AN19" s="168"/>
      <c r="AO19" s="168"/>
      <c r="AP19" s="168"/>
      <c r="AQ19" s="170"/>
      <c r="AR19" s="169"/>
      <c r="AS19" s="170"/>
      <c r="AT19" s="169"/>
      <c r="AU19" s="169"/>
      <c r="AV19" s="170"/>
      <c r="AW19" s="169"/>
      <c r="AX19" s="169"/>
      <c r="AY19" s="170"/>
      <c r="AZ19" s="169"/>
      <c r="BA19" s="169"/>
      <c r="BB19" s="170"/>
      <c r="BC19" s="169"/>
      <c r="BD19" s="169"/>
      <c r="BE19" s="170"/>
      <c r="BF19" s="169"/>
      <c r="BG19" s="169"/>
      <c r="BH19" s="169"/>
      <c r="BI19" s="169"/>
      <c r="BJ19" s="169"/>
      <c r="BK19" s="169"/>
      <c r="BL19" s="169"/>
      <c r="BM19" s="169"/>
      <c r="BN19" s="169"/>
      <c r="BO19" s="169"/>
      <c r="BP19" s="169"/>
      <c r="BQ19" s="169"/>
      <c r="BR19" s="169"/>
      <c r="BS19" s="169"/>
      <c r="BT19" s="169"/>
      <c r="BU19" s="169"/>
      <c r="BV19" s="169"/>
    </row>
    <row r="20" spans="1:74" s="105" customFormat="1" ht="15.75" x14ac:dyDescent="0.25">
      <c r="A20" s="180" t="s">
        <v>553</v>
      </c>
      <c r="B20" s="181" t="s">
        <v>4754</v>
      </c>
      <c r="C20" s="181" t="s">
        <v>3998</v>
      </c>
      <c r="D20" s="181" t="s">
        <v>3999</v>
      </c>
      <c r="E20" s="181" t="s">
        <v>4000</v>
      </c>
      <c r="F20" s="181" t="s">
        <v>4755</v>
      </c>
      <c r="G20" s="180" t="s">
        <v>3889</v>
      </c>
      <c r="H20" s="182" t="s">
        <v>4729</v>
      </c>
      <c r="I20" s="169" t="str">
        <f t="shared" si="0"/>
        <v>02C001M002</v>
      </c>
      <c r="J20" s="183">
        <v>6</v>
      </c>
      <c r="K20" s="181" t="s">
        <v>4726</v>
      </c>
      <c r="L20" s="183">
        <v>4</v>
      </c>
      <c r="M20" s="181" t="s">
        <v>4740</v>
      </c>
      <c r="N20" s="183">
        <v>2</v>
      </c>
      <c r="O20" s="181" t="s">
        <v>3972</v>
      </c>
      <c r="P20" s="183">
        <v>1</v>
      </c>
      <c r="Q20" s="181" t="s">
        <v>3954</v>
      </c>
      <c r="R20" s="183" t="s">
        <v>774</v>
      </c>
      <c r="S20" s="181" t="s">
        <v>4728</v>
      </c>
      <c r="T20" s="183" t="s">
        <v>766</v>
      </c>
      <c r="U20" s="181" t="s">
        <v>4756</v>
      </c>
      <c r="V20" s="183" t="s">
        <v>3961</v>
      </c>
      <c r="W20" s="181" t="s">
        <v>3962</v>
      </c>
      <c r="X20" s="183" t="s">
        <v>2916</v>
      </c>
      <c r="Y20" s="181" t="s">
        <v>3967</v>
      </c>
      <c r="Z20" s="174" t="str">
        <f t="shared" si="1"/>
        <v>11 Ciudades y comunidades sostenibles</v>
      </c>
      <c r="AA20" s="183">
        <v>11.3</v>
      </c>
      <c r="AB20" s="181" t="s">
        <v>4051</v>
      </c>
      <c r="AC20" s="193" t="str">
        <f t="shared" si="2"/>
        <v>11.3 De aqui a 2030, aumentar la urbanizacion inclusiva y sostenible y la capacidad para la planificacion y la gestion participativas, integradas y sostenibles de los asentamientos humanos en todos los paises</v>
      </c>
      <c r="AD20" s="170"/>
      <c r="AE20" s="170"/>
      <c r="AF20" s="170"/>
      <c r="AG20" s="170"/>
      <c r="AH20" s="168"/>
      <c r="AI20" s="169"/>
      <c r="AJ20" s="169"/>
      <c r="AK20" s="169"/>
      <c r="AL20" s="169"/>
      <c r="AM20" s="168"/>
      <c r="AN20" s="168"/>
      <c r="AO20" s="168"/>
      <c r="AP20" s="168"/>
      <c r="AQ20" s="170"/>
      <c r="AR20" s="169"/>
      <c r="AS20" s="170"/>
      <c r="AT20" s="169"/>
      <c r="AU20" s="169"/>
      <c r="AV20" s="170"/>
      <c r="AW20" s="169"/>
      <c r="AX20" s="169"/>
      <c r="AY20" s="170"/>
      <c r="AZ20" s="169"/>
      <c r="BA20" s="169"/>
      <c r="BB20" s="170"/>
      <c r="BC20" s="169"/>
      <c r="BD20" s="169"/>
      <c r="BE20" s="170"/>
      <c r="BF20" s="169"/>
      <c r="BG20" s="169"/>
      <c r="BH20" s="169"/>
      <c r="BI20" s="169"/>
      <c r="BJ20" s="169"/>
      <c r="BK20" s="169"/>
      <c r="BL20" s="169"/>
      <c r="BM20" s="169"/>
      <c r="BN20" s="169"/>
      <c r="BO20" s="169"/>
      <c r="BP20" s="169"/>
      <c r="BQ20" s="169"/>
      <c r="BR20" s="169"/>
      <c r="BS20" s="169"/>
      <c r="BT20" s="169"/>
      <c r="BU20" s="169"/>
      <c r="BV20" s="169"/>
    </row>
    <row r="21" spans="1:74" s="105" customFormat="1" ht="15.75" x14ac:dyDescent="0.25">
      <c r="A21" s="180" t="s">
        <v>553</v>
      </c>
      <c r="B21" s="181" t="s">
        <v>4754</v>
      </c>
      <c r="C21" s="181" t="s">
        <v>3998</v>
      </c>
      <c r="D21" s="181" t="s">
        <v>3999</v>
      </c>
      <c r="E21" s="181" t="s">
        <v>4000</v>
      </c>
      <c r="F21" s="181" t="s">
        <v>4755</v>
      </c>
      <c r="G21" s="180" t="s">
        <v>713</v>
      </c>
      <c r="H21" s="182" t="s">
        <v>4730</v>
      </c>
      <c r="I21" s="169" t="str">
        <f t="shared" si="0"/>
        <v>02C001N001</v>
      </c>
      <c r="J21" s="183">
        <v>5</v>
      </c>
      <c r="K21" s="181" t="s">
        <v>4731</v>
      </c>
      <c r="L21" s="183">
        <v>3</v>
      </c>
      <c r="M21" s="181" t="s">
        <v>4309</v>
      </c>
      <c r="N21" s="183" t="s">
        <v>774</v>
      </c>
      <c r="O21" s="181" t="s">
        <v>3964</v>
      </c>
      <c r="P21" s="183">
        <v>1</v>
      </c>
      <c r="Q21" s="181" t="s">
        <v>3954</v>
      </c>
      <c r="R21" s="183" t="s">
        <v>785</v>
      </c>
      <c r="S21" s="181" t="s">
        <v>4732</v>
      </c>
      <c r="T21" s="183" t="s">
        <v>766</v>
      </c>
      <c r="U21" s="181" t="s">
        <v>3963</v>
      </c>
      <c r="V21" s="183" t="s">
        <v>3965</v>
      </c>
      <c r="W21" s="181" t="s">
        <v>3966</v>
      </c>
      <c r="X21" s="183" t="s">
        <v>2916</v>
      </c>
      <c r="Y21" s="181" t="s">
        <v>3967</v>
      </c>
      <c r="Z21" s="174" t="str">
        <f t="shared" si="1"/>
        <v>11 Ciudades y comunidades sostenibles</v>
      </c>
      <c r="AA21" s="183">
        <v>11.5</v>
      </c>
      <c r="AB21" s="181" t="s">
        <v>3968</v>
      </c>
      <c r="AC21" s="193" t="str">
        <f t="shared" si="2"/>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21" s="170"/>
      <c r="AE21" s="170"/>
      <c r="AF21" s="170"/>
      <c r="AG21" s="170"/>
      <c r="AH21" s="168"/>
      <c r="AI21" s="169"/>
      <c r="AJ21" s="169"/>
      <c r="AK21" s="169"/>
      <c r="AL21" s="169"/>
      <c r="AM21" s="168"/>
      <c r="AN21" s="168"/>
      <c r="AO21" s="168"/>
      <c r="AP21" s="168"/>
      <c r="AQ21" s="170"/>
      <c r="AR21" s="169"/>
      <c r="AS21" s="170"/>
      <c r="AT21" s="169"/>
      <c r="AU21" s="169"/>
      <c r="AV21" s="170"/>
      <c r="AW21" s="169"/>
      <c r="AX21" s="169"/>
      <c r="AY21" s="170"/>
      <c r="AZ21" s="169"/>
      <c r="BA21" s="169"/>
      <c r="BB21" s="170"/>
      <c r="BC21" s="169"/>
      <c r="BD21" s="169"/>
      <c r="BE21" s="170"/>
      <c r="BF21" s="169"/>
      <c r="BG21" s="169"/>
      <c r="BH21" s="169"/>
      <c r="BI21" s="169"/>
      <c r="BJ21" s="169"/>
      <c r="BK21" s="169"/>
      <c r="BL21" s="169"/>
      <c r="BM21" s="169"/>
      <c r="BN21" s="169"/>
      <c r="BO21" s="169"/>
      <c r="BP21" s="169"/>
      <c r="BQ21" s="169"/>
      <c r="BR21" s="169"/>
      <c r="BS21" s="169"/>
      <c r="BT21" s="169"/>
      <c r="BU21" s="169"/>
      <c r="BV21" s="169"/>
    </row>
    <row r="22" spans="1:74" s="105" customFormat="1" ht="15.75" x14ac:dyDescent="0.25">
      <c r="A22" s="180" t="s">
        <v>553</v>
      </c>
      <c r="B22" s="181" t="s">
        <v>4754</v>
      </c>
      <c r="C22" s="181" t="s">
        <v>3998</v>
      </c>
      <c r="D22" s="181" t="s">
        <v>3999</v>
      </c>
      <c r="E22" s="181" t="s">
        <v>4000</v>
      </c>
      <c r="F22" s="181" t="s">
        <v>4755</v>
      </c>
      <c r="G22" s="180" t="s">
        <v>3896</v>
      </c>
      <c r="H22" s="182" t="s">
        <v>4757</v>
      </c>
      <c r="I22" s="169" t="str">
        <f t="shared" si="0"/>
        <v>02C001P055</v>
      </c>
      <c r="J22" s="183">
        <v>6</v>
      </c>
      <c r="K22" s="181" t="s">
        <v>4726</v>
      </c>
      <c r="L22" s="183">
        <v>4</v>
      </c>
      <c r="M22" s="181" t="s">
        <v>4740</v>
      </c>
      <c r="N22" s="183">
        <v>2</v>
      </c>
      <c r="O22" s="181" t="s">
        <v>3972</v>
      </c>
      <c r="P22" s="183">
        <v>1</v>
      </c>
      <c r="Q22" s="181" t="s">
        <v>3954</v>
      </c>
      <c r="R22" s="183" t="s">
        <v>774</v>
      </c>
      <c r="S22" s="181" t="s">
        <v>4728</v>
      </c>
      <c r="T22" s="183" t="s">
        <v>766</v>
      </c>
      <c r="U22" s="181" t="s">
        <v>4756</v>
      </c>
      <c r="V22" s="183" t="s">
        <v>4002</v>
      </c>
      <c r="W22" s="181" t="s">
        <v>4003</v>
      </c>
      <c r="X22" s="183" t="s">
        <v>3292</v>
      </c>
      <c r="Y22" s="181" t="s">
        <v>3957</v>
      </c>
      <c r="Z22" s="174" t="str">
        <f t="shared" si="1"/>
        <v>16 Paz, justicia e instituciones solidas</v>
      </c>
      <c r="AA22" s="183">
        <v>16.600000000000001</v>
      </c>
      <c r="AB22" s="181" t="s">
        <v>3958</v>
      </c>
      <c r="AC22" s="193" t="str">
        <f t="shared" si="2"/>
        <v>16.6 Crear a todos los niveles instituciones eficaces y transparentes que rindan cuentas</v>
      </c>
      <c r="AD22" s="170"/>
      <c r="AE22" s="170"/>
      <c r="AF22" s="170"/>
      <c r="AG22" s="170"/>
      <c r="AH22" s="168"/>
      <c r="AI22" s="169"/>
      <c r="AJ22" s="169"/>
      <c r="AK22" s="169"/>
      <c r="AL22" s="169"/>
      <c r="AM22" s="168"/>
      <c r="AN22" s="168"/>
      <c r="AO22" s="168"/>
      <c r="AP22" s="168"/>
      <c r="AQ22" s="170"/>
      <c r="AR22" s="169"/>
      <c r="AS22" s="170"/>
      <c r="AT22" s="169"/>
      <c r="AU22" s="169"/>
      <c r="AV22" s="170"/>
      <c r="AW22" s="169"/>
      <c r="AX22" s="169"/>
      <c r="AY22" s="170"/>
      <c r="AZ22" s="169"/>
      <c r="BA22" s="169"/>
      <c r="BB22" s="170"/>
      <c r="BC22" s="169"/>
      <c r="BD22" s="169"/>
      <c r="BE22" s="170"/>
      <c r="BF22" s="169"/>
      <c r="BG22" s="169"/>
      <c r="BH22" s="169"/>
      <c r="BI22" s="169"/>
      <c r="BJ22" s="169"/>
      <c r="BK22" s="169"/>
      <c r="BL22" s="169"/>
      <c r="BM22" s="169"/>
      <c r="BN22" s="169"/>
      <c r="BO22" s="169"/>
      <c r="BP22" s="169"/>
      <c r="BQ22" s="169"/>
      <c r="BR22" s="169"/>
      <c r="BS22" s="169"/>
      <c r="BT22" s="169"/>
      <c r="BU22" s="169"/>
      <c r="BV22" s="169"/>
    </row>
    <row r="23" spans="1:74" s="105" customFormat="1" ht="15.75" x14ac:dyDescent="0.25">
      <c r="A23" s="180" t="s">
        <v>553</v>
      </c>
      <c r="B23" s="181" t="s">
        <v>4754</v>
      </c>
      <c r="C23" s="181" t="s">
        <v>3998</v>
      </c>
      <c r="D23" s="181" t="s">
        <v>3999</v>
      </c>
      <c r="E23" s="181" t="s">
        <v>4000</v>
      </c>
      <c r="F23" s="181" t="s">
        <v>4755</v>
      </c>
      <c r="G23" s="180" t="s">
        <v>3901</v>
      </c>
      <c r="H23" s="182" t="s">
        <v>4758</v>
      </c>
      <c r="I23" s="169" t="str">
        <f t="shared" si="0"/>
        <v>02C001S005</v>
      </c>
      <c r="J23" s="183">
        <v>6</v>
      </c>
      <c r="K23" s="181" t="s">
        <v>4726</v>
      </c>
      <c r="L23" s="183">
        <v>3</v>
      </c>
      <c r="M23" s="181" t="s">
        <v>4727</v>
      </c>
      <c r="N23" s="183">
        <v>1</v>
      </c>
      <c r="O23" s="181" t="s">
        <v>3953</v>
      </c>
      <c r="P23" s="183">
        <v>1</v>
      </c>
      <c r="Q23" s="181" t="s">
        <v>3954</v>
      </c>
      <c r="R23" s="183" t="s">
        <v>766</v>
      </c>
      <c r="S23" s="181" t="s">
        <v>4004</v>
      </c>
      <c r="T23" s="183" t="s">
        <v>774</v>
      </c>
      <c r="U23" s="181" t="s">
        <v>4759</v>
      </c>
      <c r="V23" s="183" t="s">
        <v>4005</v>
      </c>
      <c r="W23" s="181" t="s">
        <v>4006</v>
      </c>
      <c r="X23" s="183" t="s">
        <v>3292</v>
      </c>
      <c r="Y23" s="181" t="s">
        <v>3957</v>
      </c>
      <c r="Z23" s="174" t="str">
        <f t="shared" si="1"/>
        <v>16 Paz, justicia e instituciones solidas</v>
      </c>
      <c r="AA23" s="183">
        <v>16.3</v>
      </c>
      <c r="AB23" s="181" t="s">
        <v>4007</v>
      </c>
      <c r="AC23" s="193" t="str">
        <f t="shared" si="2"/>
        <v>16.3 Promover el estado de derecho en los planos nacional e internacional y garantizar la igualdad de acceso a la justicia para todos</v>
      </c>
      <c r="AD23" s="170"/>
      <c r="AE23" s="170"/>
      <c r="AF23" s="170"/>
      <c r="AG23" s="170"/>
      <c r="AH23" s="168"/>
      <c r="AI23" s="169"/>
      <c r="AJ23" s="169"/>
      <c r="AK23" s="169"/>
      <c r="AL23" s="169"/>
      <c r="AM23" s="168"/>
      <c r="AN23" s="168"/>
      <c r="AO23" s="168"/>
      <c r="AP23" s="168"/>
      <c r="AQ23" s="170"/>
      <c r="AR23" s="169"/>
      <c r="AS23" s="170"/>
      <c r="AT23" s="169"/>
      <c r="AU23" s="169"/>
      <c r="AV23" s="170"/>
      <c r="AW23" s="169"/>
      <c r="AX23" s="169"/>
      <c r="AY23" s="170"/>
      <c r="AZ23" s="169"/>
      <c r="BA23" s="169"/>
      <c r="BB23" s="170"/>
      <c r="BC23" s="169"/>
      <c r="BD23" s="169"/>
      <c r="BE23" s="170"/>
      <c r="BF23" s="169"/>
      <c r="BG23" s="169"/>
      <c r="BH23" s="169"/>
      <c r="BI23" s="169"/>
      <c r="BJ23" s="169"/>
      <c r="BK23" s="169"/>
      <c r="BL23" s="169"/>
      <c r="BM23" s="169"/>
      <c r="BN23" s="169"/>
      <c r="BO23" s="169"/>
      <c r="BP23" s="169"/>
      <c r="BQ23" s="169"/>
      <c r="BR23" s="169"/>
      <c r="BS23" s="169"/>
      <c r="BT23" s="169"/>
      <c r="BU23" s="169"/>
      <c r="BV23" s="169"/>
    </row>
    <row r="24" spans="1:74" s="105" customFormat="1" ht="15.75" x14ac:dyDescent="0.25">
      <c r="A24" s="180" t="s">
        <v>553</v>
      </c>
      <c r="B24" s="181" t="s">
        <v>4754</v>
      </c>
      <c r="C24" s="181" t="s">
        <v>3998</v>
      </c>
      <c r="D24" s="181" t="s">
        <v>3999</v>
      </c>
      <c r="E24" s="181" t="s">
        <v>4000</v>
      </c>
      <c r="F24" s="181" t="s">
        <v>4755</v>
      </c>
      <c r="G24" s="180" t="s">
        <v>746</v>
      </c>
      <c r="H24" s="182" t="s">
        <v>4760</v>
      </c>
      <c r="I24" s="169" t="str">
        <f t="shared" si="0"/>
        <v>02C001U019</v>
      </c>
      <c r="J24" s="183">
        <v>6</v>
      </c>
      <c r="K24" s="181" t="s">
        <v>4726</v>
      </c>
      <c r="L24" s="183">
        <v>3</v>
      </c>
      <c r="M24" s="181" t="s">
        <v>4727</v>
      </c>
      <c r="N24" s="183">
        <v>1</v>
      </c>
      <c r="O24" s="181" t="s">
        <v>3953</v>
      </c>
      <c r="P24" s="183">
        <v>1</v>
      </c>
      <c r="Q24" s="181" t="s">
        <v>3954</v>
      </c>
      <c r="R24" s="183" t="s">
        <v>774</v>
      </c>
      <c r="S24" s="181" t="s">
        <v>4728</v>
      </c>
      <c r="T24" s="183" t="s">
        <v>766</v>
      </c>
      <c r="U24" s="181" t="s">
        <v>4756</v>
      </c>
      <c r="V24" s="183" t="s">
        <v>4010</v>
      </c>
      <c r="W24" s="181" t="s">
        <v>4011</v>
      </c>
      <c r="X24" s="183" t="s">
        <v>2916</v>
      </c>
      <c r="Y24" s="181" t="s">
        <v>3967</v>
      </c>
      <c r="Z24" s="174" t="str">
        <f t="shared" si="1"/>
        <v>11 Ciudades y comunidades sostenibles</v>
      </c>
      <c r="AA24" s="183">
        <v>11.1</v>
      </c>
      <c r="AB24" s="181" t="s">
        <v>4130</v>
      </c>
      <c r="AC24" s="193" t="str">
        <f t="shared" si="2"/>
        <v>11.1 De aqui a 2030, asegurar el acceso de todas las personas a viviendas y servicios basicos adecuados, seguros y asequibles y mejorar los barrios marginales</v>
      </c>
      <c r="AD24" s="170"/>
      <c r="AE24" s="170"/>
      <c r="AF24" s="170"/>
      <c r="AG24" s="170"/>
      <c r="AH24" s="168"/>
      <c r="AI24" s="169"/>
      <c r="AJ24" s="169"/>
      <c r="AK24" s="169"/>
      <c r="AL24" s="169"/>
      <c r="AM24" s="168"/>
      <c r="AN24" s="168"/>
      <c r="AO24" s="168"/>
      <c r="AP24" s="168"/>
      <c r="AQ24" s="170"/>
      <c r="AR24" s="169"/>
      <c r="AS24" s="170"/>
      <c r="AT24" s="169"/>
      <c r="AU24" s="169"/>
      <c r="AV24" s="170"/>
      <c r="AW24" s="169"/>
      <c r="AX24" s="169"/>
      <c r="AY24" s="170"/>
      <c r="AZ24" s="169"/>
      <c r="BA24" s="169"/>
      <c r="BB24" s="170"/>
      <c r="BC24" s="169"/>
      <c r="BD24" s="169"/>
      <c r="BE24" s="170"/>
      <c r="BF24" s="169"/>
      <c r="BG24" s="169"/>
      <c r="BH24" s="169"/>
      <c r="BI24" s="169"/>
      <c r="BJ24" s="169"/>
      <c r="BK24" s="169"/>
      <c r="BL24" s="169"/>
      <c r="BM24" s="169"/>
      <c r="BN24" s="169"/>
      <c r="BO24" s="169"/>
      <c r="BP24" s="169"/>
      <c r="BQ24" s="169"/>
      <c r="BR24" s="169"/>
      <c r="BS24" s="169"/>
      <c r="BT24" s="169"/>
      <c r="BU24" s="169"/>
      <c r="BV24" s="169"/>
    </row>
    <row r="25" spans="1:74" s="105" customFormat="1" ht="15.75" x14ac:dyDescent="0.25">
      <c r="A25" s="180" t="s">
        <v>559</v>
      </c>
      <c r="B25" s="181" t="s">
        <v>4351</v>
      </c>
      <c r="C25" s="181" t="s">
        <v>4347</v>
      </c>
      <c r="D25" s="181" t="s">
        <v>4348</v>
      </c>
      <c r="E25" s="181" t="s">
        <v>4349</v>
      </c>
      <c r="F25" s="181" t="s">
        <v>4350</v>
      </c>
      <c r="G25" s="183" t="s">
        <v>4761</v>
      </c>
      <c r="H25" s="184" t="s">
        <v>4762</v>
      </c>
      <c r="I25" s="169" t="str">
        <f t="shared" si="0"/>
        <v>02CD01E200</v>
      </c>
      <c r="J25" s="183">
        <v>6</v>
      </c>
      <c r="K25" s="181" t="s">
        <v>4726</v>
      </c>
      <c r="L25" s="183">
        <v>5</v>
      </c>
      <c r="M25" s="181" t="s">
        <v>4763</v>
      </c>
      <c r="N25" s="183">
        <v>1</v>
      </c>
      <c r="O25" s="181" t="s">
        <v>4764</v>
      </c>
      <c r="P25" s="183">
        <v>2</v>
      </c>
      <c r="Q25" s="181" t="s">
        <v>4765</v>
      </c>
      <c r="R25" s="183" t="s">
        <v>766</v>
      </c>
      <c r="S25" s="181" t="s">
        <v>4766</v>
      </c>
      <c r="T25" s="183" t="s">
        <v>765</v>
      </c>
      <c r="U25" s="181" t="s">
        <v>4048</v>
      </c>
      <c r="V25" s="183" t="s">
        <v>4017</v>
      </c>
      <c r="W25" s="181" t="s">
        <v>4018</v>
      </c>
      <c r="X25" s="183" t="s">
        <v>3292</v>
      </c>
      <c r="Y25" s="181" t="s">
        <v>3957</v>
      </c>
      <c r="Z25" s="174" t="str">
        <f t="shared" si="1"/>
        <v>16 Paz, justicia e instituciones solidas</v>
      </c>
      <c r="AA25" s="183">
        <v>16.100000000000001</v>
      </c>
      <c r="AB25" s="181" t="s">
        <v>3974</v>
      </c>
      <c r="AC25" s="193" t="str">
        <f t="shared" si="2"/>
        <v>16.1 Reducir significativamente todas las formas de violencia y las correspondientes tasas de mortalidad en todo el mundo</v>
      </c>
      <c r="AD25" s="169"/>
      <c r="AE25" s="169"/>
      <c r="AF25" s="169"/>
      <c r="AG25" s="169"/>
      <c r="AH25" s="168"/>
      <c r="AI25" s="169"/>
      <c r="AJ25" s="169"/>
      <c r="AK25" s="169"/>
      <c r="AL25" s="169"/>
      <c r="AM25" s="168"/>
      <c r="AN25" s="168"/>
      <c r="AO25" s="168"/>
      <c r="AP25" s="168"/>
      <c r="AQ25" s="170"/>
      <c r="AR25" s="169"/>
      <c r="AS25" s="169"/>
      <c r="AT25" s="169"/>
      <c r="AU25" s="169"/>
      <c r="AV25" s="169"/>
      <c r="AW25" s="169"/>
      <c r="AX25" s="169"/>
      <c r="AY25" s="169"/>
      <c r="AZ25" s="169"/>
      <c r="BA25" s="169"/>
      <c r="BB25" s="169"/>
      <c r="BC25" s="169"/>
      <c r="BD25" s="169"/>
      <c r="BE25" s="169"/>
      <c r="BF25" s="169"/>
      <c r="BG25" s="169"/>
      <c r="BH25" s="169"/>
      <c r="BI25" s="169"/>
      <c r="BJ25" s="169"/>
      <c r="BK25" s="169"/>
      <c r="BL25" s="169"/>
      <c r="BM25" s="169"/>
      <c r="BN25" s="169"/>
      <c r="BO25" s="169"/>
      <c r="BP25" s="169"/>
      <c r="BQ25" s="169"/>
      <c r="BR25" s="169"/>
      <c r="BS25" s="169"/>
      <c r="BT25" s="169"/>
      <c r="BU25" s="169"/>
      <c r="BV25" s="169"/>
    </row>
    <row r="26" spans="1:74" s="105" customFormat="1" ht="15.75" x14ac:dyDescent="0.25">
      <c r="A26" s="180" t="s">
        <v>559</v>
      </c>
      <c r="B26" s="181" t="s">
        <v>4351</v>
      </c>
      <c r="C26" s="181" t="s">
        <v>4347</v>
      </c>
      <c r="D26" s="181" t="s">
        <v>4348</v>
      </c>
      <c r="E26" s="181" t="s">
        <v>4349</v>
      </c>
      <c r="F26" s="181" t="s">
        <v>4350</v>
      </c>
      <c r="G26" s="183" t="s">
        <v>3863</v>
      </c>
      <c r="H26" s="184" t="s">
        <v>4767</v>
      </c>
      <c r="I26" s="169" t="str">
        <f t="shared" si="0"/>
        <v>02CD01E187</v>
      </c>
      <c r="J26" s="183">
        <v>2</v>
      </c>
      <c r="K26" s="181" t="s">
        <v>3992</v>
      </c>
      <c r="L26" s="183">
        <v>2</v>
      </c>
      <c r="M26" s="181" t="s">
        <v>4019</v>
      </c>
      <c r="N26" s="183" t="s">
        <v>766</v>
      </c>
      <c r="O26" s="181" t="s">
        <v>4020</v>
      </c>
      <c r="P26" s="183">
        <v>2</v>
      </c>
      <c r="Q26" s="181" t="s">
        <v>4765</v>
      </c>
      <c r="R26" s="183" t="s">
        <v>766</v>
      </c>
      <c r="S26" s="181" t="s">
        <v>4766</v>
      </c>
      <c r="T26" s="183" t="s">
        <v>792</v>
      </c>
      <c r="U26" s="181" t="s">
        <v>4768</v>
      </c>
      <c r="V26" s="183" t="s">
        <v>2525</v>
      </c>
      <c r="W26" s="181" t="s">
        <v>4021</v>
      </c>
      <c r="X26" s="183" t="s">
        <v>2916</v>
      </c>
      <c r="Y26" s="181" t="s">
        <v>3967</v>
      </c>
      <c r="Z26" s="174" t="str">
        <f t="shared" si="1"/>
        <v>11 Ciudades y comunidades sostenibles</v>
      </c>
      <c r="AA26" s="183">
        <v>11.6</v>
      </c>
      <c r="AB26" s="181" t="s">
        <v>4022</v>
      </c>
      <c r="AC26" s="193" t="str">
        <f t="shared" si="2"/>
        <v>11.6 De aqui a 2030, reducir el impacto ambiental negativo per capita de las ciudades, incluso prestando especial atencion a la calidad del aire y la gestion de los desechos municipales y de otro tipo</v>
      </c>
      <c r="AD26" s="169"/>
      <c r="AE26" s="169"/>
      <c r="AF26" s="169"/>
      <c r="AG26" s="169"/>
      <c r="AH26" s="168"/>
      <c r="AI26" s="169"/>
      <c r="AJ26" s="169"/>
      <c r="AK26" s="169"/>
      <c r="AL26" s="169"/>
      <c r="AM26" s="168"/>
      <c r="AN26" s="168"/>
      <c r="AO26" s="168"/>
      <c r="AP26" s="168"/>
      <c r="AQ26" s="170"/>
      <c r="AR26" s="169"/>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row>
    <row r="27" spans="1:74" s="105" customFormat="1" ht="15.75" x14ac:dyDescent="0.25">
      <c r="A27" s="180" t="s">
        <v>559</v>
      </c>
      <c r="B27" s="181" t="s">
        <v>4351</v>
      </c>
      <c r="C27" s="181" t="s">
        <v>4347</v>
      </c>
      <c r="D27" s="181" t="s">
        <v>4348</v>
      </c>
      <c r="E27" s="181" t="s">
        <v>4349</v>
      </c>
      <c r="F27" s="181" t="s">
        <v>4350</v>
      </c>
      <c r="G27" s="183" t="s">
        <v>3864</v>
      </c>
      <c r="H27" s="184" t="s">
        <v>4769</v>
      </c>
      <c r="I27" s="169" t="str">
        <f t="shared" si="0"/>
        <v>02CD01E188</v>
      </c>
      <c r="J27" s="183">
        <v>2</v>
      </c>
      <c r="K27" s="181" t="s">
        <v>3992</v>
      </c>
      <c r="L27" s="183">
        <v>1</v>
      </c>
      <c r="M27" s="181" t="s">
        <v>3993</v>
      </c>
      <c r="N27" s="183">
        <v>5</v>
      </c>
      <c r="O27" s="181" t="s">
        <v>4138</v>
      </c>
      <c r="P27" s="183">
        <v>2</v>
      </c>
      <c r="Q27" s="181" t="s">
        <v>4765</v>
      </c>
      <c r="R27" s="183" t="s">
        <v>767</v>
      </c>
      <c r="S27" s="181" t="s">
        <v>4770</v>
      </c>
      <c r="T27" s="183" t="s">
        <v>766</v>
      </c>
      <c r="U27" s="181" t="s">
        <v>4024</v>
      </c>
      <c r="V27" s="183" t="s">
        <v>4025</v>
      </c>
      <c r="W27" s="181" t="s">
        <v>4026</v>
      </c>
      <c r="X27" s="183" t="s">
        <v>2916</v>
      </c>
      <c r="Y27" s="181" t="s">
        <v>3967</v>
      </c>
      <c r="Z27" s="174" t="str">
        <f t="shared" si="1"/>
        <v>11 Ciudades y comunidades sostenibles</v>
      </c>
      <c r="AA27" s="183">
        <v>11.4</v>
      </c>
      <c r="AB27" s="181" t="s">
        <v>4027</v>
      </c>
      <c r="AC27" s="193" t="str">
        <f t="shared" si="2"/>
        <v>11.4 Redoblar los esfuerzos para proteger y salvaguardar el patrimonio cultural y natural del mundo</v>
      </c>
      <c r="AD27" s="169"/>
      <c r="AE27" s="169"/>
      <c r="AF27" s="169"/>
      <c r="AG27" s="169"/>
      <c r="AH27" s="168"/>
      <c r="AI27" s="169"/>
      <c r="AJ27" s="169"/>
      <c r="AK27" s="169"/>
      <c r="AL27" s="169"/>
      <c r="AM27" s="168"/>
      <c r="AN27" s="168"/>
      <c r="AO27" s="168"/>
      <c r="AP27" s="168"/>
      <c r="AQ27" s="170"/>
      <c r="AR27" s="169"/>
      <c r="AS27" s="169"/>
      <c r="AT27" s="169"/>
      <c r="AU27" s="169"/>
      <c r="AV27" s="169"/>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row>
    <row r="28" spans="1:74" s="105" customFormat="1" ht="15.75" x14ac:dyDescent="0.25">
      <c r="A28" s="180" t="s">
        <v>559</v>
      </c>
      <c r="B28" s="181" t="s">
        <v>4351</v>
      </c>
      <c r="C28" s="181" t="s">
        <v>4347</v>
      </c>
      <c r="D28" s="181" t="s">
        <v>4348</v>
      </c>
      <c r="E28" s="181" t="s">
        <v>4349</v>
      </c>
      <c r="F28" s="181" t="s">
        <v>4350</v>
      </c>
      <c r="G28" s="183" t="s">
        <v>3865</v>
      </c>
      <c r="H28" s="184" t="s">
        <v>4771</v>
      </c>
      <c r="I28" s="169" t="str">
        <f t="shared" si="0"/>
        <v>02CD01E189</v>
      </c>
      <c r="J28" s="183">
        <v>2</v>
      </c>
      <c r="K28" s="181" t="s">
        <v>3992</v>
      </c>
      <c r="L28" s="183">
        <v>1</v>
      </c>
      <c r="M28" s="181" t="s">
        <v>3993</v>
      </c>
      <c r="N28" s="183">
        <v>7</v>
      </c>
      <c r="O28" s="181" t="s">
        <v>4268</v>
      </c>
      <c r="P28" s="183">
        <v>2</v>
      </c>
      <c r="Q28" s="181" t="s">
        <v>4765</v>
      </c>
      <c r="R28" s="183" t="s">
        <v>774</v>
      </c>
      <c r="S28" s="181" t="s">
        <v>4030</v>
      </c>
      <c r="T28" s="183" t="s">
        <v>766</v>
      </c>
      <c r="U28" s="181" t="s">
        <v>4772</v>
      </c>
      <c r="V28" s="183" t="s">
        <v>4031</v>
      </c>
      <c r="W28" s="181" t="s">
        <v>4773</v>
      </c>
      <c r="X28" s="183" t="s">
        <v>2916</v>
      </c>
      <c r="Y28" s="181" t="s">
        <v>3967</v>
      </c>
      <c r="Z28" s="174" t="str">
        <f t="shared" si="1"/>
        <v>11 Ciudades y comunidades sostenibles</v>
      </c>
      <c r="AA28" s="183">
        <v>11.1</v>
      </c>
      <c r="AB28" s="181" t="s">
        <v>4130</v>
      </c>
      <c r="AC28" s="193" t="str">
        <f t="shared" si="2"/>
        <v>11.1 De aqui a 2030, asegurar el acceso de todas las personas a viviendas y servicios basicos adecuados, seguros y asequibles y mejorar los barrios marginales</v>
      </c>
      <c r="AD28" s="169"/>
      <c r="AE28" s="169"/>
      <c r="AF28" s="169"/>
      <c r="AG28" s="169"/>
      <c r="AH28" s="168"/>
      <c r="AI28" s="169"/>
      <c r="AJ28" s="169"/>
      <c r="AK28" s="169"/>
      <c r="AL28" s="169"/>
      <c r="AM28" s="168"/>
      <c r="AN28" s="168"/>
      <c r="AO28" s="168"/>
      <c r="AP28" s="168"/>
      <c r="AQ28" s="170"/>
      <c r="AR28" s="169"/>
      <c r="AS28" s="169"/>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row>
    <row r="29" spans="1:74" s="105" customFormat="1" ht="15.75" x14ac:dyDescent="0.25">
      <c r="A29" s="180" t="s">
        <v>559</v>
      </c>
      <c r="B29" s="181" t="s">
        <v>4351</v>
      </c>
      <c r="C29" s="181" t="s">
        <v>4347</v>
      </c>
      <c r="D29" s="181" t="s">
        <v>4348</v>
      </c>
      <c r="E29" s="181" t="s">
        <v>4349</v>
      </c>
      <c r="F29" s="181" t="s">
        <v>4350</v>
      </c>
      <c r="G29" s="183" t="s">
        <v>3866</v>
      </c>
      <c r="H29" s="184" t="s">
        <v>4774</v>
      </c>
      <c r="I29" s="169" t="str">
        <f t="shared" si="0"/>
        <v>02CD01E190</v>
      </c>
      <c r="J29" s="183">
        <v>2</v>
      </c>
      <c r="K29" s="181" t="s">
        <v>3992</v>
      </c>
      <c r="L29" s="183">
        <v>3</v>
      </c>
      <c r="M29" s="181" t="s">
        <v>4034</v>
      </c>
      <c r="N29" s="183" t="s">
        <v>767</v>
      </c>
      <c r="O29" s="181" t="s">
        <v>4775</v>
      </c>
      <c r="P29" s="183">
        <v>2</v>
      </c>
      <c r="Q29" s="181" t="s">
        <v>4765</v>
      </c>
      <c r="R29" s="183" t="s">
        <v>765</v>
      </c>
      <c r="S29" s="181" t="s">
        <v>4776</v>
      </c>
      <c r="T29" s="183" t="s">
        <v>792</v>
      </c>
      <c r="U29" s="181" t="s">
        <v>4777</v>
      </c>
      <c r="V29" s="183" t="s">
        <v>4035</v>
      </c>
      <c r="W29" s="181" t="s">
        <v>4036</v>
      </c>
      <c r="X29" s="183" t="s">
        <v>2629</v>
      </c>
      <c r="Y29" s="181" t="s">
        <v>4037</v>
      </c>
      <c r="Z29" s="174" t="str">
        <f t="shared" si="1"/>
        <v>15 Vida de ecosistemas terrestres</v>
      </c>
      <c r="AA29" s="183" t="s">
        <v>4038</v>
      </c>
      <c r="AB29" s="181" t="s">
        <v>4039</v>
      </c>
      <c r="AC29" s="193" t="str">
        <f t="shared" si="2"/>
        <v>15.a Movilizar y aumentar de manera significativa los recursos financieros procedentes de todas las fuentes para conservar y utilizar de forma sostenible la diversidad biologica y los ecosistemas</v>
      </c>
      <c r="AD29" s="169"/>
      <c r="AE29" s="169"/>
      <c r="AF29" s="169"/>
      <c r="AG29" s="169"/>
      <c r="AH29" s="168"/>
      <c r="AI29" s="169"/>
      <c r="AJ29" s="169"/>
      <c r="AK29" s="169"/>
      <c r="AL29" s="169"/>
      <c r="AM29" s="168"/>
      <c r="AN29" s="168"/>
      <c r="AO29" s="168"/>
      <c r="AP29" s="168"/>
      <c r="AQ29" s="170"/>
      <c r="AR29" s="169"/>
      <c r="AS29" s="169"/>
      <c r="AT29" s="169"/>
      <c r="AU29" s="169"/>
      <c r="AV29" s="169"/>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row>
    <row r="30" spans="1:74" s="105" customFormat="1" ht="15.75" x14ac:dyDescent="0.25">
      <c r="A30" s="180" t="s">
        <v>559</v>
      </c>
      <c r="B30" s="181" t="s">
        <v>4351</v>
      </c>
      <c r="C30" s="181" t="s">
        <v>4347</v>
      </c>
      <c r="D30" s="181" t="s">
        <v>4348</v>
      </c>
      <c r="E30" s="181" t="s">
        <v>4349</v>
      </c>
      <c r="F30" s="181" t="s">
        <v>4350</v>
      </c>
      <c r="G30" s="183" t="s">
        <v>3874</v>
      </c>
      <c r="H30" s="184" t="s">
        <v>4778</v>
      </c>
      <c r="I30" s="169" t="str">
        <f t="shared" si="0"/>
        <v>02CD01E198</v>
      </c>
      <c r="J30" s="183">
        <v>2</v>
      </c>
      <c r="K30" s="181" t="s">
        <v>3992</v>
      </c>
      <c r="L30" s="183">
        <v>1</v>
      </c>
      <c r="M30" s="181" t="s">
        <v>3993</v>
      </c>
      <c r="N30" s="183">
        <v>7</v>
      </c>
      <c r="O30" s="181" t="s">
        <v>4268</v>
      </c>
      <c r="P30" s="183">
        <v>2</v>
      </c>
      <c r="Q30" s="181" t="s">
        <v>4765</v>
      </c>
      <c r="R30" s="183" t="s">
        <v>792</v>
      </c>
      <c r="S30" s="181" t="s">
        <v>4779</v>
      </c>
      <c r="T30" s="183" t="s">
        <v>774</v>
      </c>
      <c r="U30" s="181" t="s">
        <v>4780</v>
      </c>
      <c r="V30" s="183" t="s">
        <v>4042</v>
      </c>
      <c r="W30" s="181" t="s">
        <v>4043</v>
      </c>
      <c r="X30" s="183" t="s">
        <v>2916</v>
      </c>
      <c r="Y30" s="181" t="s">
        <v>3967</v>
      </c>
      <c r="Z30" s="174" t="str">
        <f t="shared" si="1"/>
        <v>11 Ciudades y comunidades sostenibles</v>
      </c>
      <c r="AA30" s="183">
        <v>11.1</v>
      </c>
      <c r="AB30" s="181" t="s">
        <v>4130</v>
      </c>
      <c r="AC30" s="193" t="str">
        <f t="shared" si="2"/>
        <v>11.1 De aqui a 2030, asegurar el acceso de todas las personas a viviendas y servicios basicos adecuados, seguros y asequibles y mejorar los barrios marginales</v>
      </c>
      <c r="AD30" s="169"/>
      <c r="AE30" s="169"/>
      <c r="AF30" s="169"/>
      <c r="AG30" s="169"/>
      <c r="AH30" s="168"/>
      <c r="AI30" s="169"/>
      <c r="AJ30" s="169"/>
      <c r="AK30" s="169"/>
      <c r="AL30" s="169"/>
      <c r="AM30" s="168"/>
      <c r="AN30" s="168"/>
      <c r="AO30" s="168"/>
      <c r="AP30" s="168"/>
      <c r="AQ30" s="170"/>
      <c r="AR30" s="169"/>
      <c r="AS30" s="169"/>
      <c r="AT30" s="169"/>
      <c r="AU30" s="169"/>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row>
    <row r="31" spans="1:74" s="105" customFormat="1" ht="15.75" x14ac:dyDescent="0.25">
      <c r="A31" s="180" t="s">
        <v>559</v>
      </c>
      <c r="B31" s="181" t="s">
        <v>4351</v>
      </c>
      <c r="C31" s="181" t="s">
        <v>4347</v>
      </c>
      <c r="D31" s="181" t="s">
        <v>4348</v>
      </c>
      <c r="E31" s="181" t="s">
        <v>4349</v>
      </c>
      <c r="F31" s="181" t="s">
        <v>4350</v>
      </c>
      <c r="G31" s="183" t="s">
        <v>3877</v>
      </c>
      <c r="H31" s="184" t="s">
        <v>4781</v>
      </c>
      <c r="I31" s="169" t="str">
        <f t="shared" si="0"/>
        <v>02CD01F037</v>
      </c>
      <c r="J31" s="183">
        <v>2</v>
      </c>
      <c r="K31" s="181" t="s">
        <v>3992</v>
      </c>
      <c r="L31" s="183">
        <v>1</v>
      </c>
      <c r="M31" s="181" t="s">
        <v>3993</v>
      </c>
      <c r="N31" s="183" t="s">
        <v>774</v>
      </c>
      <c r="O31" s="181" t="s">
        <v>4045</v>
      </c>
      <c r="P31" s="183">
        <v>3</v>
      </c>
      <c r="Q31" s="181" t="s">
        <v>4746</v>
      </c>
      <c r="R31" s="183" t="s">
        <v>765</v>
      </c>
      <c r="S31" s="181" t="s">
        <v>4751</v>
      </c>
      <c r="T31" s="183" t="s">
        <v>765</v>
      </c>
      <c r="U31" s="181" t="s">
        <v>4752</v>
      </c>
      <c r="V31" s="183" t="s">
        <v>4046</v>
      </c>
      <c r="W31" s="181" t="s">
        <v>4047</v>
      </c>
      <c r="X31" s="183" t="s">
        <v>793</v>
      </c>
      <c r="Y31" s="181" t="s">
        <v>3996</v>
      </c>
      <c r="Z31" s="174" t="str">
        <f t="shared" si="1"/>
        <v>8 Trabajo decente y crecimiento economico</v>
      </c>
      <c r="AA31" s="183">
        <v>8.3000000000000007</v>
      </c>
      <c r="AB31" s="181" t="s">
        <v>3997</v>
      </c>
      <c r="AC31" s="193" t="str">
        <f t="shared" si="2"/>
        <v>8.3 Promover politicas orientadas al desarrollo que apoyen las actividades productivas, la creacion de puestos de trabajo decentes, el emprendimiento, la creatividad y la innovacion, y fomentar la formalizacion y el crecimiento de las microempresas y las pequeñas y medianas empresas, incluso mediante el acceso a servicios financieros</v>
      </c>
      <c r="AD31" s="169"/>
      <c r="AE31" s="169"/>
      <c r="AF31" s="169"/>
      <c r="AG31" s="169"/>
      <c r="AH31" s="168"/>
      <c r="AI31" s="169"/>
      <c r="AJ31" s="169"/>
      <c r="AK31" s="169"/>
      <c r="AL31" s="169"/>
      <c r="AM31" s="168"/>
      <c r="AN31" s="168"/>
      <c r="AO31" s="168"/>
      <c r="AP31" s="168"/>
      <c r="AQ31" s="170"/>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row>
    <row r="32" spans="1:74" s="105" customFormat="1" ht="15.75" x14ac:dyDescent="0.25">
      <c r="A32" s="180" t="s">
        <v>559</v>
      </c>
      <c r="B32" s="181" t="s">
        <v>4351</v>
      </c>
      <c r="C32" s="181" t="s">
        <v>4347</v>
      </c>
      <c r="D32" s="181" t="s">
        <v>4348</v>
      </c>
      <c r="E32" s="181" t="s">
        <v>4349</v>
      </c>
      <c r="F32" s="181" t="s">
        <v>4350</v>
      </c>
      <c r="G32" s="183" t="s">
        <v>3886</v>
      </c>
      <c r="H32" s="184" t="s">
        <v>4782</v>
      </c>
      <c r="I32" s="169" t="str">
        <f t="shared" si="0"/>
        <v>02CD01K023</v>
      </c>
      <c r="J32" s="183">
        <v>6</v>
      </c>
      <c r="K32" s="181" t="s">
        <v>4726</v>
      </c>
      <c r="L32" s="183">
        <v>2</v>
      </c>
      <c r="M32" s="181" t="s">
        <v>4231</v>
      </c>
      <c r="N32" s="183">
        <v>4</v>
      </c>
      <c r="O32" s="181" t="s">
        <v>4783</v>
      </c>
      <c r="P32" s="183">
        <v>2</v>
      </c>
      <c r="Q32" s="181" t="s">
        <v>4765</v>
      </c>
      <c r="R32" s="183" t="s">
        <v>766</v>
      </c>
      <c r="S32" s="181" t="s">
        <v>4766</v>
      </c>
      <c r="T32" s="183" t="s">
        <v>765</v>
      </c>
      <c r="U32" s="181" t="s">
        <v>4048</v>
      </c>
      <c r="V32" s="183">
        <v>274</v>
      </c>
      <c r="W32" s="181" t="s">
        <v>4050</v>
      </c>
      <c r="X32" s="183" t="s">
        <v>2916</v>
      </c>
      <c r="Y32" s="181" t="s">
        <v>3967</v>
      </c>
      <c r="Z32" s="174" t="str">
        <f t="shared" si="1"/>
        <v>11 Ciudades y comunidades sostenibles</v>
      </c>
      <c r="AA32" s="183">
        <v>11.3</v>
      </c>
      <c r="AB32" s="181" t="s">
        <v>4051</v>
      </c>
      <c r="AC32" s="193" t="str">
        <f t="shared" si="2"/>
        <v>11.3 De aqui a 2030, aumentar la urbanizacion inclusiva y sostenible y la capacidad para la planificacion y la gestion participativas, integradas y sostenibles de los asentamientos humanos en todos los paises</v>
      </c>
      <c r="AD32" s="169"/>
      <c r="AE32" s="169"/>
      <c r="AF32" s="169"/>
      <c r="AG32" s="169"/>
      <c r="AH32" s="168"/>
      <c r="AI32" s="169"/>
      <c r="AJ32" s="169"/>
      <c r="AK32" s="169"/>
      <c r="AL32" s="169"/>
      <c r="AM32" s="168"/>
      <c r="AN32" s="168"/>
      <c r="AO32" s="168"/>
      <c r="AP32" s="168"/>
      <c r="AQ32" s="170"/>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row>
    <row r="33" spans="1:74" s="105" customFormat="1" ht="15.75" x14ac:dyDescent="0.25">
      <c r="A33" s="180" t="s">
        <v>559</v>
      </c>
      <c r="B33" s="181" t="s">
        <v>4351</v>
      </c>
      <c r="C33" s="181" t="s">
        <v>4347</v>
      </c>
      <c r="D33" s="181" t="s">
        <v>4348</v>
      </c>
      <c r="E33" s="181" t="s">
        <v>4349</v>
      </c>
      <c r="F33" s="181" t="s">
        <v>4350</v>
      </c>
      <c r="G33" s="183" t="s">
        <v>712</v>
      </c>
      <c r="H33" s="184" t="s">
        <v>4725</v>
      </c>
      <c r="I33" s="169" t="str">
        <f t="shared" si="0"/>
        <v>02CD01M001</v>
      </c>
      <c r="J33" s="183">
        <v>2</v>
      </c>
      <c r="K33" s="181" t="s">
        <v>3992</v>
      </c>
      <c r="L33" s="183">
        <v>2</v>
      </c>
      <c r="M33" s="181" t="s">
        <v>4019</v>
      </c>
      <c r="N33" s="183">
        <v>2</v>
      </c>
      <c r="O33" s="181" t="s">
        <v>4020</v>
      </c>
      <c r="P33" s="183">
        <v>2</v>
      </c>
      <c r="Q33" s="181" t="s">
        <v>4765</v>
      </c>
      <c r="R33" s="183" t="s">
        <v>766</v>
      </c>
      <c r="S33" s="181" t="s">
        <v>4766</v>
      </c>
      <c r="T33" s="183" t="s">
        <v>765</v>
      </c>
      <c r="U33" s="181" t="s">
        <v>4048</v>
      </c>
      <c r="V33" s="183" t="s">
        <v>3959</v>
      </c>
      <c r="W33" s="181" t="s">
        <v>3960</v>
      </c>
      <c r="X33" s="183" t="s">
        <v>2916</v>
      </c>
      <c r="Y33" s="181" t="s">
        <v>3967</v>
      </c>
      <c r="Z33" s="174" t="str">
        <f t="shared" si="1"/>
        <v>11 Ciudades y comunidades sostenibles</v>
      </c>
      <c r="AA33" s="183">
        <v>11.3</v>
      </c>
      <c r="AB33" s="181" t="s">
        <v>4051</v>
      </c>
      <c r="AC33" s="193" t="str">
        <f t="shared" si="2"/>
        <v>11.3 De aqui a 2030, aumentar la urbanizacion inclusiva y sostenible y la capacidad para la planificacion y la gestion participativas, integradas y sostenibles de los asentamientos humanos en todos los paises</v>
      </c>
      <c r="AD33" s="169"/>
      <c r="AE33" s="169"/>
      <c r="AF33" s="169"/>
      <c r="AG33" s="169"/>
      <c r="AH33" s="168"/>
      <c r="AI33" s="169"/>
      <c r="AJ33" s="169"/>
      <c r="AK33" s="169"/>
      <c r="AL33" s="169"/>
      <c r="AM33" s="168"/>
      <c r="AN33" s="168"/>
      <c r="AO33" s="168"/>
      <c r="AP33" s="168"/>
      <c r="AQ33" s="170"/>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row>
    <row r="34" spans="1:74" s="105" customFormat="1" ht="15.75" x14ac:dyDescent="0.25">
      <c r="A34" s="180" t="s">
        <v>559</v>
      </c>
      <c r="B34" s="181" t="s">
        <v>4351</v>
      </c>
      <c r="C34" s="181" t="s">
        <v>4347</v>
      </c>
      <c r="D34" s="181" t="s">
        <v>4348</v>
      </c>
      <c r="E34" s="181" t="s">
        <v>4349</v>
      </c>
      <c r="F34" s="181" t="s">
        <v>4350</v>
      </c>
      <c r="G34" s="183" t="s">
        <v>3889</v>
      </c>
      <c r="H34" s="184" t="s">
        <v>4729</v>
      </c>
      <c r="I34" s="169" t="str">
        <f t="shared" si="0"/>
        <v>02CD01M002</v>
      </c>
      <c r="J34" s="183">
        <v>2</v>
      </c>
      <c r="K34" s="181" t="s">
        <v>3992</v>
      </c>
      <c r="L34" s="183">
        <v>1</v>
      </c>
      <c r="M34" s="181" t="s">
        <v>3993</v>
      </c>
      <c r="N34" s="183">
        <v>7</v>
      </c>
      <c r="O34" s="181" t="s">
        <v>4268</v>
      </c>
      <c r="P34" s="183">
        <v>1</v>
      </c>
      <c r="Q34" s="181" t="s">
        <v>3954</v>
      </c>
      <c r="R34" s="183" t="s">
        <v>793</v>
      </c>
      <c r="S34" s="181" t="s">
        <v>4749</v>
      </c>
      <c r="T34" s="183" t="s">
        <v>765</v>
      </c>
      <c r="U34" s="181" t="s">
        <v>4784</v>
      </c>
      <c r="V34" s="183" t="s">
        <v>3961</v>
      </c>
      <c r="W34" s="181" t="s">
        <v>3962</v>
      </c>
      <c r="X34" s="183" t="s">
        <v>2916</v>
      </c>
      <c r="Y34" s="181" t="s">
        <v>3967</v>
      </c>
      <c r="Z34" s="174" t="str">
        <f t="shared" si="1"/>
        <v>11 Ciudades y comunidades sostenibles</v>
      </c>
      <c r="AA34" s="183">
        <v>11.3</v>
      </c>
      <c r="AB34" s="181" t="s">
        <v>4051</v>
      </c>
      <c r="AC34" s="193" t="str">
        <f t="shared" si="2"/>
        <v>11.3 De aqui a 2030, aumentar la urbanizacion inclusiva y sostenible y la capacidad para la planificacion y la gestion participativas, integradas y sostenibles de los asentamientos humanos en todos los paises</v>
      </c>
      <c r="AD34" s="169"/>
      <c r="AE34" s="169"/>
      <c r="AF34" s="169"/>
      <c r="AG34" s="169"/>
      <c r="AH34" s="168"/>
      <c r="AI34" s="169"/>
      <c r="AJ34" s="169"/>
      <c r="AK34" s="169"/>
      <c r="AL34" s="169"/>
      <c r="AM34" s="168"/>
      <c r="AN34" s="168"/>
      <c r="AO34" s="168"/>
      <c r="AP34" s="168"/>
      <c r="AQ34" s="170"/>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69"/>
      <c r="BV34" s="169"/>
    </row>
    <row r="35" spans="1:74" s="105" customFormat="1" ht="15.75" x14ac:dyDescent="0.25">
      <c r="A35" s="180" t="s">
        <v>559</v>
      </c>
      <c r="B35" s="181" t="s">
        <v>4351</v>
      </c>
      <c r="C35" s="181" t="s">
        <v>4347</v>
      </c>
      <c r="D35" s="181" t="s">
        <v>4348</v>
      </c>
      <c r="E35" s="181" t="s">
        <v>4349</v>
      </c>
      <c r="F35" s="181" t="s">
        <v>4350</v>
      </c>
      <c r="G35" s="183" t="s">
        <v>713</v>
      </c>
      <c r="H35" s="184" t="s">
        <v>4730</v>
      </c>
      <c r="I35" s="169" t="str">
        <f t="shared" si="0"/>
        <v>02CD01N001</v>
      </c>
      <c r="J35" s="183">
        <v>5</v>
      </c>
      <c r="K35" s="181" t="s">
        <v>4731</v>
      </c>
      <c r="L35" s="183">
        <v>3</v>
      </c>
      <c r="M35" s="181" t="s">
        <v>4309</v>
      </c>
      <c r="N35" s="183" t="s">
        <v>774</v>
      </c>
      <c r="O35" s="181" t="s">
        <v>3964</v>
      </c>
      <c r="P35" s="183">
        <v>1</v>
      </c>
      <c r="Q35" s="181" t="s">
        <v>3954</v>
      </c>
      <c r="R35" s="183" t="s">
        <v>785</v>
      </c>
      <c r="S35" s="181" t="s">
        <v>4732</v>
      </c>
      <c r="T35" s="183" t="s">
        <v>766</v>
      </c>
      <c r="U35" s="181" t="s">
        <v>3963</v>
      </c>
      <c r="V35" s="183" t="s">
        <v>3965</v>
      </c>
      <c r="W35" s="181" t="s">
        <v>3966</v>
      </c>
      <c r="X35" s="183" t="s">
        <v>2916</v>
      </c>
      <c r="Y35" s="181" t="s">
        <v>3967</v>
      </c>
      <c r="Z35" s="174" t="str">
        <f t="shared" si="1"/>
        <v>11 Ciudades y comunidades sostenibles</v>
      </c>
      <c r="AA35" s="183">
        <v>11.5</v>
      </c>
      <c r="AB35" s="181" t="s">
        <v>3968</v>
      </c>
      <c r="AC35" s="193" t="str">
        <f t="shared" si="2"/>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35" s="169"/>
      <c r="AE35" s="169"/>
      <c r="AF35" s="169"/>
      <c r="AG35" s="169"/>
      <c r="AH35" s="168"/>
      <c r="AI35" s="169"/>
      <c r="AJ35" s="169"/>
      <c r="AK35" s="169"/>
      <c r="AL35" s="169"/>
      <c r="AM35" s="168"/>
      <c r="AN35" s="168"/>
      <c r="AO35" s="168"/>
      <c r="AP35" s="168"/>
      <c r="AQ35" s="170"/>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c r="BT35" s="169"/>
      <c r="BU35" s="169"/>
      <c r="BV35" s="169"/>
    </row>
    <row r="36" spans="1:74" s="105" customFormat="1" ht="15.75" x14ac:dyDescent="0.25">
      <c r="A36" s="180" t="s">
        <v>559</v>
      </c>
      <c r="B36" s="181" t="s">
        <v>4351</v>
      </c>
      <c r="C36" s="181" t="s">
        <v>4347</v>
      </c>
      <c r="D36" s="181" t="s">
        <v>4348</v>
      </c>
      <c r="E36" s="181" t="s">
        <v>4349</v>
      </c>
      <c r="F36" s="181" t="s">
        <v>4350</v>
      </c>
      <c r="G36" s="183" t="s">
        <v>3899</v>
      </c>
      <c r="H36" s="184" t="s">
        <v>4785</v>
      </c>
      <c r="I36" s="169" t="str">
        <f t="shared" si="0"/>
        <v>02CD01R002</v>
      </c>
      <c r="J36" s="183">
        <v>2</v>
      </c>
      <c r="K36" s="181" t="s">
        <v>3992</v>
      </c>
      <c r="L36" s="183">
        <v>2</v>
      </c>
      <c r="M36" s="181" t="s">
        <v>4019</v>
      </c>
      <c r="N36" s="183">
        <v>2</v>
      </c>
      <c r="O36" s="181" t="s">
        <v>4020</v>
      </c>
      <c r="P36" s="183">
        <v>2</v>
      </c>
      <c r="Q36" s="181" t="s">
        <v>4765</v>
      </c>
      <c r="R36" s="183" t="s">
        <v>766</v>
      </c>
      <c r="S36" s="181" t="s">
        <v>4766</v>
      </c>
      <c r="T36" s="183" t="s">
        <v>766</v>
      </c>
      <c r="U36" s="181" t="s">
        <v>4786</v>
      </c>
      <c r="V36" s="183" t="s">
        <v>2563</v>
      </c>
      <c r="W36" s="181" t="s">
        <v>4785</v>
      </c>
      <c r="X36" s="183" t="s">
        <v>3292</v>
      </c>
      <c r="Y36" s="181" t="s">
        <v>3957</v>
      </c>
      <c r="Z36" s="174" t="str">
        <f t="shared" si="1"/>
        <v>16 Paz, justicia e instituciones solidas</v>
      </c>
      <c r="AA36" s="183">
        <v>16.7</v>
      </c>
      <c r="AB36" s="181" t="s">
        <v>4057</v>
      </c>
      <c r="AC36" s="193" t="str">
        <f t="shared" si="2"/>
        <v>16.7 Garantizar la adopcion en todos los niveles de decisiones inclusivas, participativas y representativas que respondan a las necesidades</v>
      </c>
      <c r="AD36" s="169"/>
      <c r="AE36" s="169"/>
      <c r="AF36" s="169"/>
      <c r="AG36" s="169"/>
      <c r="AH36" s="168"/>
      <c r="AI36" s="169"/>
      <c r="AJ36" s="169"/>
      <c r="AK36" s="169"/>
      <c r="AL36" s="169"/>
      <c r="AM36" s="168"/>
      <c r="AN36" s="168"/>
      <c r="AO36" s="168"/>
      <c r="AP36" s="168"/>
      <c r="AQ36" s="170"/>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row>
    <row r="37" spans="1:74" s="105" customFormat="1" ht="15.75" x14ac:dyDescent="0.25">
      <c r="A37" s="180" t="s">
        <v>559</v>
      </c>
      <c r="B37" s="181" t="s">
        <v>4351</v>
      </c>
      <c r="C37" s="181" t="s">
        <v>4347</v>
      </c>
      <c r="D37" s="181" t="s">
        <v>4348</v>
      </c>
      <c r="E37" s="181" t="s">
        <v>4349</v>
      </c>
      <c r="F37" s="181" t="s">
        <v>4350</v>
      </c>
      <c r="G37" s="183" t="s">
        <v>3909</v>
      </c>
      <c r="H37" s="184" t="s">
        <v>4787</v>
      </c>
      <c r="I37" s="169" t="str">
        <f t="shared" si="0"/>
        <v>02CD01S229</v>
      </c>
      <c r="J37" s="183">
        <v>2</v>
      </c>
      <c r="K37" s="181" t="s">
        <v>3992</v>
      </c>
      <c r="L37" s="183">
        <v>1</v>
      </c>
      <c r="M37" s="181" t="s">
        <v>3993</v>
      </c>
      <c r="N37" s="183">
        <v>3</v>
      </c>
      <c r="O37" s="181" t="s">
        <v>4045</v>
      </c>
      <c r="P37" s="183">
        <v>2</v>
      </c>
      <c r="Q37" s="181" t="s">
        <v>4765</v>
      </c>
      <c r="R37" s="183" t="s">
        <v>792</v>
      </c>
      <c r="S37" s="181" t="s">
        <v>4779</v>
      </c>
      <c r="T37" s="183" t="s">
        <v>793</v>
      </c>
      <c r="U37" s="181" t="s">
        <v>4788</v>
      </c>
      <c r="V37" s="183" t="s">
        <v>4069</v>
      </c>
      <c r="W37" s="181" t="s">
        <v>4070</v>
      </c>
      <c r="X37" s="183" t="s">
        <v>814</v>
      </c>
      <c r="Y37" s="181" t="s">
        <v>4071</v>
      </c>
      <c r="Z37" s="174" t="str">
        <f t="shared" si="1"/>
        <v>5 Igualdad de genero</v>
      </c>
      <c r="AA37" s="183">
        <v>5.0999999999999996</v>
      </c>
      <c r="AB37" s="181" t="s">
        <v>4072</v>
      </c>
      <c r="AC37" s="193" t="str">
        <f t="shared" si="2"/>
        <v>5.1 Poner fin a todas las formas de discriminacion contra todas las mujeres y las niñas en todo el mundo</v>
      </c>
      <c r="AD37" s="169"/>
      <c r="AE37" s="169"/>
      <c r="AF37" s="169"/>
      <c r="AG37" s="169"/>
      <c r="AH37" s="168"/>
      <c r="AI37" s="169"/>
      <c r="AJ37" s="169"/>
      <c r="AK37" s="169"/>
      <c r="AL37" s="169"/>
      <c r="AM37" s="168"/>
      <c r="AN37" s="168"/>
      <c r="AO37" s="168"/>
      <c r="AP37" s="168"/>
      <c r="AQ37" s="170"/>
      <c r="AR37" s="169"/>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row>
    <row r="38" spans="1:74" s="105" customFormat="1" ht="15.75" x14ac:dyDescent="0.25">
      <c r="A38" s="180" t="s">
        <v>559</v>
      </c>
      <c r="B38" s="181" t="s">
        <v>4351</v>
      </c>
      <c r="C38" s="181" t="s">
        <v>4347</v>
      </c>
      <c r="D38" s="181" t="s">
        <v>4348</v>
      </c>
      <c r="E38" s="181" t="s">
        <v>4349</v>
      </c>
      <c r="F38" s="181" t="s">
        <v>4350</v>
      </c>
      <c r="G38" s="183" t="s">
        <v>3927</v>
      </c>
      <c r="H38" s="184" t="s">
        <v>4789</v>
      </c>
      <c r="I38" s="169" t="str">
        <f t="shared" si="0"/>
        <v>02CD01U048</v>
      </c>
      <c r="J38" s="183">
        <v>2</v>
      </c>
      <c r="K38" s="181" t="s">
        <v>3992</v>
      </c>
      <c r="L38" s="183">
        <v>1</v>
      </c>
      <c r="M38" s="181" t="s">
        <v>3993</v>
      </c>
      <c r="N38" s="183">
        <v>3</v>
      </c>
      <c r="O38" s="181" t="s">
        <v>4045</v>
      </c>
      <c r="P38" s="183">
        <v>2</v>
      </c>
      <c r="Q38" s="181" t="s">
        <v>4765</v>
      </c>
      <c r="R38" s="183" t="s">
        <v>785</v>
      </c>
      <c r="S38" s="181" t="s">
        <v>4790</v>
      </c>
      <c r="T38" s="183" t="s">
        <v>765</v>
      </c>
      <c r="U38" s="181" t="s">
        <v>4790</v>
      </c>
      <c r="V38" s="183" t="s">
        <v>4064</v>
      </c>
      <c r="W38" s="181" t="s">
        <v>4065</v>
      </c>
      <c r="X38" s="183" t="s">
        <v>2527</v>
      </c>
      <c r="Y38" s="181" t="s">
        <v>4062</v>
      </c>
      <c r="Z38" s="174" t="str">
        <f t="shared" si="1"/>
        <v>10 Reduccion de las desigualdades</v>
      </c>
      <c r="AA38" s="183">
        <v>10.199999999999999</v>
      </c>
      <c r="AB38" s="181" t="s">
        <v>4063</v>
      </c>
      <c r="AC38" s="193" t="str">
        <f t="shared" si="2"/>
        <v>10.2 De aqui a 2030, potenciar y promover la inclusion social, economica y politica de todas las personas, independientemente de su edad, sexo, discapacidad, raza, etnia, origen, religion o situacion economica u otra condicion</v>
      </c>
      <c r="AD38" s="169"/>
      <c r="AE38" s="169"/>
      <c r="AF38" s="169"/>
      <c r="AG38" s="169"/>
      <c r="AH38" s="168"/>
      <c r="AI38" s="169"/>
      <c r="AJ38" s="169"/>
      <c r="AK38" s="169"/>
      <c r="AL38" s="169"/>
      <c r="AM38" s="168"/>
      <c r="AN38" s="168"/>
      <c r="AO38" s="168"/>
      <c r="AP38" s="168"/>
      <c r="AQ38" s="170"/>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c r="BS38" s="169"/>
      <c r="BT38" s="169"/>
      <c r="BU38" s="169"/>
      <c r="BV38" s="169"/>
    </row>
    <row r="39" spans="1:74" s="105" customFormat="1" ht="15.75" x14ac:dyDescent="0.25">
      <c r="A39" s="180" t="s">
        <v>561</v>
      </c>
      <c r="B39" s="181" t="s">
        <v>4791</v>
      </c>
      <c r="C39" s="181" t="s">
        <v>4352</v>
      </c>
      <c r="D39" s="181" t="s">
        <v>4353</v>
      </c>
      <c r="E39" s="181" t="s">
        <v>4792</v>
      </c>
      <c r="F39" s="181" t="s">
        <v>4793</v>
      </c>
      <c r="G39" s="183" t="s">
        <v>4761</v>
      </c>
      <c r="H39" s="184" t="s">
        <v>4762</v>
      </c>
      <c r="I39" s="169" t="str">
        <f t="shared" si="0"/>
        <v>02CD02E200</v>
      </c>
      <c r="J39" s="183">
        <v>6</v>
      </c>
      <c r="K39" s="181" t="s">
        <v>4726</v>
      </c>
      <c r="L39" s="183">
        <v>5</v>
      </c>
      <c r="M39" s="181" t="s">
        <v>4763</v>
      </c>
      <c r="N39" s="183">
        <v>1</v>
      </c>
      <c r="O39" s="181" t="s">
        <v>4764</v>
      </c>
      <c r="P39" s="183">
        <v>2</v>
      </c>
      <c r="Q39" s="181" t="s">
        <v>4765</v>
      </c>
      <c r="R39" s="183" t="s">
        <v>766</v>
      </c>
      <c r="S39" s="181" t="s">
        <v>4766</v>
      </c>
      <c r="T39" s="183" t="s">
        <v>765</v>
      </c>
      <c r="U39" s="181" t="s">
        <v>4048</v>
      </c>
      <c r="V39" s="183" t="s">
        <v>4017</v>
      </c>
      <c r="W39" s="181" t="s">
        <v>4018</v>
      </c>
      <c r="X39" s="183" t="s">
        <v>3292</v>
      </c>
      <c r="Y39" s="181" t="s">
        <v>3957</v>
      </c>
      <c r="Z39" s="174" t="str">
        <f t="shared" si="1"/>
        <v>16 Paz, justicia e instituciones solidas</v>
      </c>
      <c r="AA39" s="183">
        <v>16.100000000000001</v>
      </c>
      <c r="AB39" s="181" t="s">
        <v>3974</v>
      </c>
      <c r="AC39" s="193" t="str">
        <f t="shared" si="2"/>
        <v>16.1 Reducir significativamente todas las formas de violencia y las correspondientes tasas de mortalidad en todo el mundo</v>
      </c>
      <c r="AD39" s="169"/>
      <c r="AE39" s="169"/>
      <c r="AF39" s="169"/>
      <c r="AG39" s="169"/>
      <c r="AH39" s="168"/>
      <c r="AI39" s="169"/>
      <c r="AJ39" s="169"/>
      <c r="AK39" s="169"/>
      <c r="AL39" s="169"/>
      <c r="AM39" s="168"/>
      <c r="AN39" s="168"/>
      <c r="AO39" s="168"/>
      <c r="AP39" s="168"/>
      <c r="AQ39" s="170"/>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9"/>
      <c r="BV39" s="169"/>
    </row>
    <row r="40" spans="1:74" s="105" customFormat="1" ht="15.75" x14ac:dyDescent="0.25">
      <c r="A40" s="180" t="s">
        <v>561</v>
      </c>
      <c r="B40" s="181" t="s">
        <v>4791</v>
      </c>
      <c r="C40" s="181" t="s">
        <v>4352</v>
      </c>
      <c r="D40" s="181" t="s">
        <v>4353</v>
      </c>
      <c r="E40" s="181" t="s">
        <v>4792</v>
      </c>
      <c r="F40" s="181" t="s">
        <v>4793</v>
      </c>
      <c r="G40" s="183" t="s">
        <v>3863</v>
      </c>
      <c r="H40" s="184" t="s">
        <v>4767</v>
      </c>
      <c r="I40" s="169" t="str">
        <f t="shared" si="0"/>
        <v>02CD02E187</v>
      </c>
      <c r="J40" s="183">
        <v>2</v>
      </c>
      <c r="K40" s="181" t="s">
        <v>3992</v>
      </c>
      <c r="L40" s="183">
        <v>2</v>
      </c>
      <c r="M40" s="181" t="s">
        <v>4019</v>
      </c>
      <c r="N40" s="183" t="s">
        <v>766</v>
      </c>
      <c r="O40" s="181" t="s">
        <v>4020</v>
      </c>
      <c r="P40" s="183">
        <v>2</v>
      </c>
      <c r="Q40" s="181" t="s">
        <v>4765</v>
      </c>
      <c r="R40" s="183" t="s">
        <v>766</v>
      </c>
      <c r="S40" s="181" t="s">
        <v>4766</v>
      </c>
      <c r="T40" s="183" t="s">
        <v>792</v>
      </c>
      <c r="U40" s="181" t="s">
        <v>4768</v>
      </c>
      <c r="V40" s="183" t="s">
        <v>2525</v>
      </c>
      <c r="W40" s="181" t="s">
        <v>4021</v>
      </c>
      <c r="X40" s="183" t="s">
        <v>2916</v>
      </c>
      <c r="Y40" s="181" t="s">
        <v>3967</v>
      </c>
      <c r="Z40" s="174" t="str">
        <f t="shared" si="1"/>
        <v>11 Ciudades y comunidades sostenibles</v>
      </c>
      <c r="AA40" s="183">
        <v>11.6</v>
      </c>
      <c r="AB40" s="181" t="s">
        <v>4022</v>
      </c>
      <c r="AC40" s="193" t="str">
        <f t="shared" si="2"/>
        <v>11.6 De aqui a 2030, reducir el impacto ambiental negativo per capita de las ciudades, incluso prestando especial atencion a la calidad del aire y la gestion de los desechos municipales y de otro tipo</v>
      </c>
      <c r="AD40" s="169"/>
      <c r="AE40" s="169"/>
      <c r="AF40" s="169"/>
      <c r="AG40" s="169"/>
      <c r="AH40" s="168"/>
      <c r="AI40" s="169"/>
      <c r="AJ40" s="169"/>
      <c r="AK40" s="169"/>
      <c r="AL40" s="169"/>
      <c r="AM40" s="168"/>
      <c r="AN40" s="168"/>
      <c r="AO40" s="168"/>
      <c r="AP40" s="168"/>
      <c r="AQ40" s="170"/>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row>
    <row r="41" spans="1:74" s="105" customFormat="1" ht="15.75" x14ac:dyDescent="0.25">
      <c r="A41" s="180" t="s">
        <v>561</v>
      </c>
      <c r="B41" s="181" t="s">
        <v>4791</v>
      </c>
      <c r="C41" s="181" t="s">
        <v>4352</v>
      </c>
      <c r="D41" s="181" t="s">
        <v>4353</v>
      </c>
      <c r="E41" s="181" t="s">
        <v>4792</v>
      </c>
      <c r="F41" s="181" t="s">
        <v>4793</v>
      </c>
      <c r="G41" s="183" t="s">
        <v>3864</v>
      </c>
      <c r="H41" s="184" t="s">
        <v>4769</v>
      </c>
      <c r="I41" s="169" t="str">
        <f t="shared" si="0"/>
        <v>02CD02E188</v>
      </c>
      <c r="J41" s="183">
        <v>4</v>
      </c>
      <c r="K41" s="181" t="s">
        <v>4023</v>
      </c>
      <c r="L41" s="183">
        <v>1</v>
      </c>
      <c r="M41" s="181" t="s">
        <v>4794</v>
      </c>
      <c r="N41" s="183" t="s">
        <v>2465</v>
      </c>
      <c r="O41" s="181" t="s">
        <v>4794</v>
      </c>
      <c r="P41" s="183">
        <v>2</v>
      </c>
      <c r="Q41" s="181" t="s">
        <v>4765</v>
      </c>
      <c r="R41" s="183" t="s">
        <v>767</v>
      </c>
      <c r="S41" s="181" t="s">
        <v>4770</v>
      </c>
      <c r="T41" s="183" t="s">
        <v>766</v>
      </c>
      <c r="U41" s="181" t="s">
        <v>4024</v>
      </c>
      <c r="V41" s="183" t="s">
        <v>4025</v>
      </c>
      <c r="W41" s="181" t="s">
        <v>4026</v>
      </c>
      <c r="X41" s="183" t="s">
        <v>2916</v>
      </c>
      <c r="Y41" s="181" t="s">
        <v>3967</v>
      </c>
      <c r="Z41" s="174" t="str">
        <f t="shared" si="1"/>
        <v>11 Ciudades y comunidades sostenibles</v>
      </c>
      <c r="AA41" s="183">
        <v>11.4</v>
      </c>
      <c r="AB41" s="181" t="s">
        <v>4027</v>
      </c>
      <c r="AC41" s="193" t="str">
        <f t="shared" si="2"/>
        <v>11.4 Redoblar los esfuerzos para proteger y salvaguardar el patrimonio cultural y natural del mundo</v>
      </c>
      <c r="AD41" s="169"/>
      <c r="AE41" s="169"/>
      <c r="AF41" s="169"/>
      <c r="AG41" s="169"/>
      <c r="AH41" s="168"/>
      <c r="AI41" s="169"/>
      <c r="AJ41" s="169"/>
      <c r="AK41" s="169"/>
      <c r="AL41" s="169"/>
      <c r="AM41" s="168"/>
      <c r="AN41" s="168"/>
      <c r="AO41" s="168"/>
      <c r="AP41" s="168"/>
      <c r="AQ41" s="170"/>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row>
    <row r="42" spans="1:74" s="105" customFormat="1" ht="15.75" x14ac:dyDescent="0.25">
      <c r="A42" s="180" t="s">
        <v>561</v>
      </c>
      <c r="B42" s="181" t="s">
        <v>4791</v>
      </c>
      <c r="C42" s="181" t="s">
        <v>4352</v>
      </c>
      <c r="D42" s="181" t="s">
        <v>4353</v>
      </c>
      <c r="E42" s="181" t="s">
        <v>4792</v>
      </c>
      <c r="F42" s="181" t="s">
        <v>4793</v>
      </c>
      <c r="G42" s="183" t="s">
        <v>3866</v>
      </c>
      <c r="H42" s="184" t="s">
        <v>4774</v>
      </c>
      <c r="I42" s="169" t="str">
        <f t="shared" si="0"/>
        <v>02CD02E190</v>
      </c>
      <c r="J42" s="183">
        <v>2</v>
      </c>
      <c r="K42" s="181" t="s">
        <v>3992</v>
      </c>
      <c r="L42" s="183">
        <v>3</v>
      </c>
      <c r="M42" s="181" t="s">
        <v>4034</v>
      </c>
      <c r="N42" s="183" t="s">
        <v>767</v>
      </c>
      <c r="O42" s="181" t="s">
        <v>4775</v>
      </c>
      <c r="P42" s="183">
        <v>2</v>
      </c>
      <c r="Q42" s="181" t="s">
        <v>4765</v>
      </c>
      <c r="R42" s="183" t="s">
        <v>765</v>
      </c>
      <c r="S42" s="181" t="s">
        <v>4776</v>
      </c>
      <c r="T42" s="183" t="s">
        <v>792</v>
      </c>
      <c r="U42" s="181" t="s">
        <v>4777</v>
      </c>
      <c r="V42" s="183" t="s">
        <v>4035</v>
      </c>
      <c r="W42" s="181" t="s">
        <v>4036</v>
      </c>
      <c r="X42" s="183" t="s">
        <v>2629</v>
      </c>
      <c r="Y42" s="181" t="s">
        <v>4037</v>
      </c>
      <c r="Z42" s="174" t="str">
        <f t="shared" si="1"/>
        <v>15 Vida de ecosistemas terrestres</v>
      </c>
      <c r="AA42" s="183" t="s">
        <v>4038</v>
      </c>
      <c r="AB42" s="181" t="s">
        <v>4039</v>
      </c>
      <c r="AC42" s="193" t="str">
        <f t="shared" si="2"/>
        <v>15.a Movilizar y aumentar de manera significativa los recursos financieros procedentes de todas las fuentes para conservar y utilizar de forma sostenible la diversidad biologica y los ecosistemas</v>
      </c>
      <c r="AD42" s="169"/>
      <c r="AE42" s="169"/>
      <c r="AF42" s="169"/>
      <c r="AG42" s="169"/>
      <c r="AH42" s="168"/>
      <c r="AI42" s="169"/>
      <c r="AJ42" s="169"/>
      <c r="AK42" s="169"/>
      <c r="AL42" s="169"/>
      <c r="AM42" s="168"/>
      <c r="AN42" s="168"/>
      <c r="AO42" s="168"/>
      <c r="AP42" s="168"/>
      <c r="AQ42" s="170"/>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row>
    <row r="43" spans="1:74" s="105" customFormat="1" ht="15.75" x14ac:dyDescent="0.25">
      <c r="A43" s="180" t="s">
        <v>561</v>
      </c>
      <c r="B43" s="181" t="s">
        <v>4791</v>
      </c>
      <c r="C43" s="181" t="s">
        <v>4352</v>
      </c>
      <c r="D43" s="181" t="s">
        <v>4353</v>
      </c>
      <c r="E43" s="181" t="s">
        <v>4792</v>
      </c>
      <c r="F43" s="181" t="s">
        <v>4793</v>
      </c>
      <c r="G43" s="183" t="s">
        <v>3874</v>
      </c>
      <c r="H43" s="184" t="s">
        <v>4778</v>
      </c>
      <c r="I43" s="169" t="str">
        <f t="shared" si="0"/>
        <v>02CD02E198</v>
      </c>
      <c r="J43" s="183">
        <v>2</v>
      </c>
      <c r="K43" s="181" t="s">
        <v>3992</v>
      </c>
      <c r="L43" s="183">
        <v>1</v>
      </c>
      <c r="M43" s="181" t="s">
        <v>3993</v>
      </c>
      <c r="N43" s="183">
        <v>7</v>
      </c>
      <c r="O43" s="181" t="s">
        <v>4268</v>
      </c>
      <c r="P43" s="183">
        <v>2</v>
      </c>
      <c r="Q43" s="181" t="s">
        <v>4765</v>
      </c>
      <c r="R43" s="183" t="s">
        <v>792</v>
      </c>
      <c r="S43" s="181" t="s">
        <v>4779</v>
      </c>
      <c r="T43" s="183" t="s">
        <v>774</v>
      </c>
      <c r="U43" s="181" t="s">
        <v>4780</v>
      </c>
      <c r="V43" s="183" t="s">
        <v>4042</v>
      </c>
      <c r="W43" s="181" t="s">
        <v>4043</v>
      </c>
      <c r="X43" s="183" t="s">
        <v>2916</v>
      </c>
      <c r="Y43" s="181" t="s">
        <v>3967</v>
      </c>
      <c r="Z43" s="174" t="str">
        <f t="shared" si="1"/>
        <v>11 Ciudades y comunidades sostenibles</v>
      </c>
      <c r="AA43" s="183">
        <v>11.1</v>
      </c>
      <c r="AB43" s="181" t="s">
        <v>4130</v>
      </c>
      <c r="AC43" s="193" t="str">
        <f t="shared" si="2"/>
        <v>11.1 De aqui a 2030, asegurar el acceso de todas las personas a viviendas y servicios basicos adecuados, seguros y asequibles y mejorar los barrios marginales</v>
      </c>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70"/>
      <c r="BO43" s="170"/>
      <c r="BP43" s="169"/>
      <c r="BQ43" s="169"/>
      <c r="BR43" s="169"/>
      <c r="BS43" s="169"/>
      <c r="BT43" s="169"/>
      <c r="BU43" s="169"/>
      <c r="BV43" s="169"/>
    </row>
    <row r="44" spans="1:74" s="105" customFormat="1" ht="15.75" x14ac:dyDescent="0.25">
      <c r="A44" s="180" t="s">
        <v>561</v>
      </c>
      <c r="B44" s="181" t="s">
        <v>4791</v>
      </c>
      <c r="C44" s="181" t="s">
        <v>4352</v>
      </c>
      <c r="D44" s="181" t="s">
        <v>4353</v>
      </c>
      <c r="E44" s="181" t="s">
        <v>4792</v>
      </c>
      <c r="F44" s="181" t="s">
        <v>4793</v>
      </c>
      <c r="G44" s="183" t="s">
        <v>3877</v>
      </c>
      <c r="H44" s="184" t="s">
        <v>4781</v>
      </c>
      <c r="I44" s="169" t="str">
        <f t="shared" si="0"/>
        <v>02CD02F037</v>
      </c>
      <c r="J44" s="183">
        <v>2</v>
      </c>
      <c r="K44" s="181" t="s">
        <v>3992</v>
      </c>
      <c r="L44" s="183">
        <v>1</v>
      </c>
      <c r="M44" s="181" t="s">
        <v>3993</v>
      </c>
      <c r="N44" s="183" t="s">
        <v>774</v>
      </c>
      <c r="O44" s="181" t="s">
        <v>4045</v>
      </c>
      <c r="P44" s="183">
        <v>3</v>
      </c>
      <c r="Q44" s="181" t="s">
        <v>4746</v>
      </c>
      <c r="R44" s="183" t="s">
        <v>765</v>
      </c>
      <c r="S44" s="181" t="s">
        <v>4751</v>
      </c>
      <c r="T44" s="183" t="s">
        <v>765</v>
      </c>
      <c r="U44" s="181" t="s">
        <v>4752</v>
      </c>
      <c r="V44" s="183" t="s">
        <v>4046</v>
      </c>
      <c r="W44" s="181" t="s">
        <v>4047</v>
      </c>
      <c r="X44" s="183" t="s">
        <v>793</v>
      </c>
      <c r="Y44" s="181" t="s">
        <v>3996</v>
      </c>
      <c r="Z44" s="174" t="str">
        <f t="shared" si="1"/>
        <v>8 Trabajo decente y crecimiento economico</v>
      </c>
      <c r="AA44" s="183">
        <v>8.3000000000000007</v>
      </c>
      <c r="AB44" s="181" t="s">
        <v>3997</v>
      </c>
      <c r="AC44" s="193" t="str">
        <f t="shared" si="2"/>
        <v>8.3 Promover politicas orientadas al desarrollo que apoyen las actividades productivas, la creacion de puestos de trabajo decentes, el emprendimiento, la creatividad y la innovacion, y fomentar la formalizacion y el crecimiento de las microempresas y las pequeñas y medianas empresas, incluso mediante el acceso a servicios financieros</v>
      </c>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69"/>
      <c r="BQ44" s="169"/>
      <c r="BR44" s="169"/>
      <c r="BS44" s="169"/>
      <c r="BT44" s="169"/>
      <c r="BU44" s="169"/>
      <c r="BV44" s="169"/>
    </row>
    <row r="45" spans="1:74" s="105" customFormat="1" ht="15.75" x14ac:dyDescent="0.25">
      <c r="A45" s="180" t="s">
        <v>561</v>
      </c>
      <c r="B45" s="181" t="s">
        <v>4791</v>
      </c>
      <c r="C45" s="181" t="s">
        <v>4352</v>
      </c>
      <c r="D45" s="181" t="s">
        <v>4353</v>
      </c>
      <c r="E45" s="181" t="s">
        <v>4792</v>
      </c>
      <c r="F45" s="181" t="s">
        <v>4793</v>
      </c>
      <c r="G45" s="183" t="s">
        <v>3886</v>
      </c>
      <c r="H45" s="184" t="s">
        <v>4782</v>
      </c>
      <c r="I45" s="169" t="str">
        <f t="shared" si="0"/>
        <v>02CD02K023</v>
      </c>
      <c r="J45" s="183">
        <v>3</v>
      </c>
      <c r="K45" s="181" t="s">
        <v>4795</v>
      </c>
      <c r="L45" s="183">
        <v>3</v>
      </c>
      <c r="M45" s="181" t="s">
        <v>4154</v>
      </c>
      <c r="N45" s="183">
        <v>1</v>
      </c>
      <c r="O45" s="181" t="s">
        <v>4155</v>
      </c>
      <c r="P45" s="183">
        <v>2</v>
      </c>
      <c r="Q45" s="181" t="s">
        <v>4765</v>
      </c>
      <c r="R45" s="183" t="s">
        <v>766</v>
      </c>
      <c r="S45" s="181" t="s">
        <v>4766</v>
      </c>
      <c r="T45" s="183" t="s">
        <v>765</v>
      </c>
      <c r="U45" s="181" t="s">
        <v>4048</v>
      </c>
      <c r="V45" s="183" t="s">
        <v>4049</v>
      </c>
      <c r="W45" s="181" t="s">
        <v>4050</v>
      </c>
      <c r="X45" s="183" t="s">
        <v>2916</v>
      </c>
      <c r="Y45" s="181" t="s">
        <v>3967</v>
      </c>
      <c r="Z45" s="174" t="str">
        <f t="shared" si="1"/>
        <v>11 Ciudades y comunidades sostenibles</v>
      </c>
      <c r="AA45" s="183">
        <v>11.3</v>
      </c>
      <c r="AB45" s="181" t="s">
        <v>4051</v>
      </c>
      <c r="AC45" s="193" t="str">
        <f t="shared" si="2"/>
        <v>11.3 De aqui a 2030, aumentar la urbanizacion inclusiva y sostenible y la capacidad para la planificacion y la gestion participativas, integradas y sostenibles de los asentamientos humanos en todos los paises</v>
      </c>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69"/>
      <c r="BQ45" s="169"/>
      <c r="BR45" s="169"/>
      <c r="BS45" s="169"/>
      <c r="BT45" s="169"/>
      <c r="BU45" s="169"/>
      <c r="BV45" s="169"/>
    </row>
    <row r="46" spans="1:74" s="105" customFormat="1" ht="15.75" x14ac:dyDescent="0.25">
      <c r="A46" s="180" t="s">
        <v>561</v>
      </c>
      <c r="B46" s="181" t="s">
        <v>4791</v>
      </c>
      <c r="C46" s="181" t="s">
        <v>4352</v>
      </c>
      <c r="D46" s="181" t="s">
        <v>4353</v>
      </c>
      <c r="E46" s="181" t="s">
        <v>4792</v>
      </c>
      <c r="F46" s="181" t="s">
        <v>4793</v>
      </c>
      <c r="G46" s="183" t="s">
        <v>712</v>
      </c>
      <c r="H46" s="184" t="s">
        <v>4725</v>
      </c>
      <c r="I46" s="169" t="str">
        <f t="shared" si="0"/>
        <v>02CD02M001</v>
      </c>
      <c r="J46" s="183">
        <v>2</v>
      </c>
      <c r="K46" s="181" t="s">
        <v>3992</v>
      </c>
      <c r="L46" s="183">
        <v>2</v>
      </c>
      <c r="M46" s="181" t="s">
        <v>4019</v>
      </c>
      <c r="N46" s="183">
        <v>2</v>
      </c>
      <c r="O46" s="181" t="s">
        <v>4020</v>
      </c>
      <c r="P46" s="183">
        <v>2</v>
      </c>
      <c r="Q46" s="181" t="s">
        <v>4765</v>
      </c>
      <c r="R46" s="183" t="s">
        <v>766</v>
      </c>
      <c r="S46" s="181" t="s">
        <v>4766</v>
      </c>
      <c r="T46" s="183" t="s">
        <v>765</v>
      </c>
      <c r="U46" s="181" t="s">
        <v>4048</v>
      </c>
      <c r="V46" s="183" t="s">
        <v>3959</v>
      </c>
      <c r="W46" s="181" t="s">
        <v>3960</v>
      </c>
      <c r="X46" s="183" t="s">
        <v>2916</v>
      </c>
      <c r="Y46" s="181" t="s">
        <v>3967</v>
      </c>
      <c r="Z46" s="174" t="str">
        <f t="shared" si="1"/>
        <v>11 Ciudades y comunidades sostenibles</v>
      </c>
      <c r="AA46" s="183">
        <v>11.3</v>
      </c>
      <c r="AB46" s="181" t="s">
        <v>4051</v>
      </c>
      <c r="AC46" s="193" t="str">
        <f t="shared" si="2"/>
        <v>11.3 De aqui a 2030, aumentar la urbanizacion inclusiva y sostenible y la capacidad para la planificacion y la gestion participativas, integradas y sostenibles de los asentamientos humanos en todos los paises</v>
      </c>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L46" s="170"/>
      <c r="BM46" s="170"/>
      <c r="BN46" s="170"/>
      <c r="BO46" s="170"/>
      <c r="BP46" s="169"/>
      <c r="BQ46" s="169"/>
      <c r="BR46" s="169"/>
      <c r="BS46" s="169"/>
      <c r="BT46" s="169"/>
      <c r="BU46" s="169"/>
      <c r="BV46" s="169"/>
    </row>
    <row r="47" spans="1:74" s="105" customFormat="1" ht="15.75" x14ac:dyDescent="0.25">
      <c r="A47" s="180" t="s">
        <v>561</v>
      </c>
      <c r="B47" s="181" t="s">
        <v>4791</v>
      </c>
      <c r="C47" s="181" t="s">
        <v>4352</v>
      </c>
      <c r="D47" s="181" t="s">
        <v>4353</v>
      </c>
      <c r="E47" s="181" t="s">
        <v>4792</v>
      </c>
      <c r="F47" s="181" t="s">
        <v>4793</v>
      </c>
      <c r="G47" s="183" t="s">
        <v>3889</v>
      </c>
      <c r="H47" s="184" t="s">
        <v>4729</v>
      </c>
      <c r="I47" s="169" t="str">
        <f t="shared" si="0"/>
        <v>02CD02M002</v>
      </c>
      <c r="J47" s="183">
        <v>2</v>
      </c>
      <c r="K47" s="181" t="s">
        <v>3992</v>
      </c>
      <c r="L47" s="183">
        <v>1</v>
      </c>
      <c r="M47" s="181" t="s">
        <v>3993</v>
      </c>
      <c r="N47" s="183">
        <v>7</v>
      </c>
      <c r="O47" s="181" t="s">
        <v>4268</v>
      </c>
      <c r="P47" s="183">
        <v>1</v>
      </c>
      <c r="Q47" s="181" t="s">
        <v>3954</v>
      </c>
      <c r="R47" s="183" t="s">
        <v>793</v>
      </c>
      <c r="S47" s="181" t="s">
        <v>4749</v>
      </c>
      <c r="T47" s="183" t="s">
        <v>765</v>
      </c>
      <c r="U47" s="181" t="s">
        <v>4784</v>
      </c>
      <c r="V47" s="183" t="s">
        <v>3961</v>
      </c>
      <c r="W47" s="181" t="s">
        <v>3962</v>
      </c>
      <c r="X47" s="183" t="s">
        <v>2916</v>
      </c>
      <c r="Y47" s="181" t="s">
        <v>3967</v>
      </c>
      <c r="Z47" s="174" t="str">
        <f t="shared" si="1"/>
        <v>11 Ciudades y comunidades sostenibles</v>
      </c>
      <c r="AA47" s="183">
        <v>11.3</v>
      </c>
      <c r="AB47" s="181" t="s">
        <v>4051</v>
      </c>
      <c r="AC47" s="193" t="str">
        <f t="shared" si="2"/>
        <v>11.3 De aqui a 2030, aumentar la urbanizacion inclusiva y sostenible y la capacidad para la planificacion y la gestion participativas, integradas y sostenibles de los asentamientos humanos en todos los paises</v>
      </c>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70"/>
      <c r="BM47" s="170"/>
      <c r="BN47" s="170"/>
      <c r="BO47" s="170"/>
      <c r="BP47" s="169"/>
      <c r="BQ47" s="169"/>
      <c r="BR47" s="169"/>
      <c r="BS47" s="169"/>
      <c r="BT47" s="169"/>
      <c r="BU47" s="169"/>
      <c r="BV47" s="169"/>
    </row>
    <row r="48" spans="1:74" s="105" customFormat="1" ht="15.75" x14ac:dyDescent="0.25">
      <c r="A48" s="180" t="s">
        <v>561</v>
      </c>
      <c r="B48" s="181" t="s">
        <v>4791</v>
      </c>
      <c r="C48" s="181" t="s">
        <v>4352</v>
      </c>
      <c r="D48" s="181" t="s">
        <v>4353</v>
      </c>
      <c r="E48" s="181" t="s">
        <v>4792</v>
      </c>
      <c r="F48" s="181" t="s">
        <v>4793</v>
      </c>
      <c r="G48" s="183" t="s">
        <v>713</v>
      </c>
      <c r="H48" s="184" t="s">
        <v>4730</v>
      </c>
      <c r="I48" s="169" t="str">
        <f t="shared" si="0"/>
        <v>02CD02N001</v>
      </c>
      <c r="J48" s="183">
        <v>5</v>
      </c>
      <c r="K48" s="181" t="s">
        <v>4731</v>
      </c>
      <c r="L48" s="183">
        <v>3</v>
      </c>
      <c r="M48" s="181" t="s">
        <v>4309</v>
      </c>
      <c r="N48" s="183" t="s">
        <v>774</v>
      </c>
      <c r="O48" s="181" t="s">
        <v>3964</v>
      </c>
      <c r="P48" s="183">
        <v>1</v>
      </c>
      <c r="Q48" s="181" t="s">
        <v>3954</v>
      </c>
      <c r="R48" s="183" t="s">
        <v>785</v>
      </c>
      <c r="S48" s="181" t="s">
        <v>4732</v>
      </c>
      <c r="T48" s="183" t="s">
        <v>766</v>
      </c>
      <c r="U48" s="181" t="s">
        <v>3963</v>
      </c>
      <c r="V48" s="183" t="s">
        <v>3965</v>
      </c>
      <c r="W48" s="181" t="s">
        <v>3966</v>
      </c>
      <c r="X48" s="183" t="s">
        <v>2916</v>
      </c>
      <c r="Y48" s="181" t="s">
        <v>3967</v>
      </c>
      <c r="Z48" s="174" t="str">
        <f t="shared" si="1"/>
        <v>11 Ciudades y comunidades sostenibles</v>
      </c>
      <c r="AA48" s="183">
        <v>11.5</v>
      </c>
      <c r="AB48" s="181" t="s">
        <v>3968</v>
      </c>
      <c r="AC48" s="193" t="str">
        <f t="shared" si="2"/>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c r="BP48" s="169"/>
      <c r="BQ48" s="169"/>
      <c r="BR48" s="169"/>
      <c r="BS48" s="169"/>
      <c r="BT48" s="169"/>
      <c r="BU48" s="169"/>
      <c r="BV48" s="169"/>
    </row>
    <row r="49" spans="1:74" s="105" customFormat="1" ht="15.75" x14ac:dyDescent="0.25">
      <c r="A49" s="180" t="s">
        <v>561</v>
      </c>
      <c r="B49" s="181" t="s">
        <v>4791</v>
      </c>
      <c r="C49" s="181" t="s">
        <v>4352</v>
      </c>
      <c r="D49" s="181" t="s">
        <v>4353</v>
      </c>
      <c r="E49" s="181" t="s">
        <v>4792</v>
      </c>
      <c r="F49" s="181" t="s">
        <v>4793</v>
      </c>
      <c r="G49" s="183" t="s">
        <v>3899</v>
      </c>
      <c r="H49" s="184" t="s">
        <v>4785</v>
      </c>
      <c r="I49" s="169" t="str">
        <f t="shared" si="0"/>
        <v>02CD02R002</v>
      </c>
      <c r="J49" s="183">
        <v>2</v>
      </c>
      <c r="K49" s="181" t="s">
        <v>3992</v>
      </c>
      <c r="L49" s="183">
        <v>2</v>
      </c>
      <c r="M49" s="181" t="s">
        <v>4019</v>
      </c>
      <c r="N49" s="183">
        <v>2</v>
      </c>
      <c r="O49" s="181" t="s">
        <v>4020</v>
      </c>
      <c r="P49" s="183">
        <v>2</v>
      </c>
      <c r="Q49" s="181" t="s">
        <v>4765</v>
      </c>
      <c r="R49" s="183" t="s">
        <v>766</v>
      </c>
      <c r="S49" s="181" t="s">
        <v>4766</v>
      </c>
      <c r="T49" s="183" t="s">
        <v>766</v>
      </c>
      <c r="U49" s="181" t="s">
        <v>4786</v>
      </c>
      <c r="V49" s="183" t="s">
        <v>2563</v>
      </c>
      <c r="W49" s="181" t="s">
        <v>4785</v>
      </c>
      <c r="X49" s="183" t="s">
        <v>3292</v>
      </c>
      <c r="Y49" s="181" t="s">
        <v>3957</v>
      </c>
      <c r="Z49" s="174" t="str">
        <f t="shared" si="1"/>
        <v>16 Paz, justicia e instituciones solidas</v>
      </c>
      <c r="AA49" s="183">
        <v>16.7</v>
      </c>
      <c r="AB49" s="181" t="s">
        <v>4057</v>
      </c>
      <c r="AC49" s="193" t="str">
        <f t="shared" si="2"/>
        <v>16.7 Garantizar la adopcion en todos los niveles de decisiones inclusivas, participativas y representativas que respondan a las necesidades</v>
      </c>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69"/>
      <c r="BQ49" s="169"/>
      <c r="BR49" s="169"/>
      <c r="BS49" s="169"/>
      <c r="BT49" s="169"/>
      <c r="BU49" s="169"/>
      <c r="BV49" s="169"/>
    </row>
    <row r="50" spans="1:74" s="105" customFormat="1" ht="15.75" x14ac:dyDescent="0.25">
      <c r="A50" s="180" t="s">
        <v>561</v>
      </c>
      <c r="B50" s="181" t="s">
        <v>4791</v>
      </c>
      <c r="C50" s="181" t="s">
        <v>4352</v>
      </c>
      <c r="D50" s="181" t="s">
        <v>4353</v>
      </c>
      <c r="E50" s="181" t="s">
        <v>4792</v>
      </c>
      <c r="F50" s="181" t="s">
        <v>4793</v>
      </c>
      <c r="G50" s="183" t="s">
        <v>3909</v>
      </c>
      <c r="H50" s="184" t="s">
        <v>4787</v>
      </c>
      <c r="I50" s="169" t="str">
        <f t="shared" si="0"/>
        <v>02CD02S229</v>
      </c>
      <c r="J50" s="183">
        <v>2</v>
      </c>
      <c r="K50" s="181" t="s">
        <v>3992</v>
      </c>
      <c r="L50" s="183">
        <v>1</v>
      </c>
      <c r="M50" s="181" t="s">
        <v>3993</v>
      </c>
      <c r="N50" s="183">
        <v>3</v>
      </c>
      <c r="O50" s="181" t="s">
        <v>4045</v>
      </c>
      <c r="P50" s="183">
        <v>2</v>
      </c>
      <c r="Q50" s="181" t="s">
        <v>4765</v>
      </c>
      <c r="R50" s="183" t="s">
        <v>792</v>
      </c>
      <c r="S50" s="181" t="s">
        <v>4779</v>
      </c>
      <c r="T50" s="183" t="s">
        <v>793</v>
      </c>
      <c r="U50" s="181" t="s">
        <v>4788</v>
      </c>
      <c r="V50" s="183" t="s">
        <v>4069</v>
      </c>
      <c r="W50" s="181" t="s">
        <v>4070</v>
      </c>
      <c r="X50" s="183" t="s">
        <v>814</v>
      </c>
      <c r="Y50" s="181" t="s">
        <v>4071</v>
      </c>
      <c r="Z50" s="174" t="str">
        <f t="shared" si="1"/>
        <v>5 Igualdad de genero</v>
      </c>
      <c r="AA50" s="183">
        <v>5.0999999999999996</v>
      </c>
      <c r="AB50" s="181" t="s">
        <v>4072</v>
      </c>
      <c r="AC50" s="193" t="str">
        <f t="shared" si="2"/>
        <v>5.1 Poner fin a todas las formas de discriminacion contra todas las mujeres y las niñas en todo el mundo</v>
      </c>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69"/>
      <c r="BQ50" s="169"/>
      <c r="BR50" s="169"/>
      <c r="BS50" s="169"/>
      <c r="BT50" s="169"/>
      <c r="BU50" s="169"/>
      <c r="BV50" s="169"/>
    </row>
    <row r="51" spans="1:74" s="105" customFormat="1" ht="15.75" x14ac:dyDescent="0.25">
      <c r="A51" s="180" t="s">
        <v>561</v>
      </c>
      <c r="B51" s="181" t="s">
        <v>4791</v>
      </c>
      <c r="C51" s="181" t="s">
        <v>4352</v>
      </c>
      <c r="D51" s="181" t="s">
        <v>4353</v>
      </c>
      <c r="E51" s="181" t="s">
        <v>4792</v>
      </c>
      <c r="F51" s="181" t="s">
        <v>4793</v>
      </c>
      <c r="G51" s="183" t="s">
        <v>3910</v>
      </c>
      <c r="H51" s="184" t="s">
        <v>4796</v>
      </c>
      <c r="I51" s="169" t="str">
        <f t="shared" si="0"/>
        <v>02CD02S230</v>
      </c>
      <c r="J51" s="183">
        <v>2</v>
      </c>
      <c r="K51" s="181" t="s">
        <v>3992</v>
      </c>
      <c r="L51" s="183">
        <v>1</v>
      </c>
      <c r="M51" s="181" t="s">
        <v>3993</v>
      </c>
      <c r="N51" s="183">
        <v>6</v>
      </c>
      <c r="O51" s="181" t="s">
        <v>4273</v>
      </c>
      <c r="P51" s="183">
        <v>2</v>
      </c>
      <c r="Q51" s="181" t="s">
        <v>4765</v>
      </c>
      <c r="R51" s="183" t="s">
        <v>774</v>
      </c>
      <c r="S51" s="181" t="s">
        <v>4030</v>
      </c>
      <c r="T51" s="183" t="s">
        <v>766</v>
      </c>
      <c r="U51" s="181" t="s">
        <v>4772</v>
      </c>
      <c r="V51" s="183" t="s">
        <v>4058</v>
      </c>
      <c r="W51" s="181" t="s">
        <v>4059</v>
      </c>
      <c r="X51" s="183" t="s">
        <v>2916</v>
      </c>
      <c r="Y51" s="181" t="s">
        <v>3967</v>
      </c>
      <c r="Z51" s="174" t="str">
        <f t="shared" si="1"/>
        <v>11 Ciudades y comunidades sostenibles</v>
      </c>
      <c r="AA51" s="183">
        <v>11.1</v>
      </c>
      <c r="AB51" s="181" t="s">
        <v>4130</v>
      </c>
      <c r="AC51" s="193" t="str">
        <f t="shared" si="2"/>
        <v>11.1 De aqui a 2030, asegurar el acceso de todas las personas a viviendas y servicios basicos adecuados, seguros y asequibles y mejorar los barrios marginales</v>
      </c>
      <c r="AD51" s="170"/>
      <c r="AE51" s="170"/>
      <c r="AF51" s="170"/>
      <c r="AG51" s="170"/>
      <c r="AH51" s="170"/>
      <c r="AI51" s="170"/>
      <c r="AJ51" s="170"/>
      <c r="AK51" s="170"/>
      <c r="AL51" s="170"/>
      <c r="AM51" s="170"/>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69"/>
      <c r="BQ51" s="169"/>
      <c r="BR51" s="169"/>
      <c r="BS51" s="169"/>
      <c r="BT51" s="169"/>
      <c r="BU51" s="169"/>
      <c r="BV51" s="169"/>
    </row>
    <row r="52" spans="1:74" s="105" customFormat="1" ht="15.75" x14ac:dyDescent="0.25">
      <c r="A52" s="180" t="s">
        <v>563</v>
      </c>
      <c r="B52" s="181" t="s">
        <v>4357</v>
      </c>
      <c r="C52" s="181" t="s">
        <v>4354</v>
      </c>
      <c r="D52" s="181" t="s">
        <v>4355</v>
      </c>
      <c r="E52" s="181" t="s">
        <v>4356</v>
      </c>
      <c r="F52" s="181" t="s">
        <v>4797</v>
      </c>
      <c r="G52" s="183" t="s">
        <v>4761</v>
      </c>
      <c r="H52" s="184" t="s">
        <v>4762</v>
      </c>
      <c r="I52" s="169" t="str">
        <f t="shared" si="0"/>
        <v>02CD03E200</v>
      </c>
      <c r="J52" s="180">
        <v>6</v>
      </c>
      <c r="K52" s="181" t="s">
        <v>4726</v>
      </c>
      <c r="L52" s="180">
        <v>5</v>
      </c>
      <c r="M52" s="181" t="s">
        <v>4763</v>
      </c>
      <c r="N52" s="180">
        <v>1</v>
      </c>
      <c r="O52" s="181" t="s">
        <v>4764</v>
      </c>
      <c r="P52" s="180">
        <v>2</v>
      </c>
      <c r="Q52" s="181" t="s">
        <v>4765</v>
      </c>
      <c r="R52" s="180" t="s">
        <v>766</v>
      </c>
      <c r="S52" s="181" t="s">
        <v>4766</v>
      </c>
      <c r="T52" s="180" t="s">
        <v>765</v>
      </c>
      <c r="U52" s="181" t="s">
        <v>4048</v>
      </c>
      <c r="V52" s="180" t="s">
        <v>4017</v>
      </c>
      <c r="W52" s="181" t="s">
        <v>4018</v>
      </c>
      <c r="X52" s="180" t="s">
        <v>3292</v>
      </c>
      <c r="Y52" s="181" t="s">
        <v>3957</v>
      </c>
      <c r="Z52" s="174" t="str">
        <f t="shared" si="1"/>
        <v>16 Paz, justicia e instituciones solidas</v>
      </c>
      <c r="AA52" s="180">
        <v>16.100000000000001</v>
      </c>
      <c r="AB52" s="181" t="s">
        <v>3974</v>
      </c>
      <c r="AC52" s="193" t="str">
        <f t="shared" si="2"/>
        <v>16.1 Reducir significativamente todas las formas de violencia y las correspondientes tasas de mortalidad en todo el mundo</v>
      </c>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69"/>
      <c r="BQ52" s="169"/>
      <c r="BR52" s="169"/>
      <c r="BS52" s="169"/>
      <c r="BT52" s="169"/>
      <c r="BU52" s="169"/>
      <c r="BV52" s="169"/>
    </row>
    <row r="53" spans="1:74" s="105" customFormat="1" ht="15.75" x14ac:dyDescent="0.25">
      <c r="A53" s="180" t="s">
        <v>563</v>
      </c>
      <c r="B53" s="181" t="s">
        <v>4357</v>
      </c>
      <c r="C53" s="181" t="s">
        <v>4354</v>
      </c>
      <c r="D53" s="181" t="s">
        <v>4355</v>
      </c>
      <c r="E53" s="181" t="s">
        <v>4356</v>
      </c>
      <c r="F53" s="181" t="s">
        <v>4797</v>
      </c>
      <c r="G53" s="183" t="s">
        <v>3863</v>
      </c>
      <c r="H53" s="184" t="s">
        <v>4767</v>
      </c>
      <c r="I53" s="169" t="str">
        <f t="shared" si="0"/>
        <v>02CD03E187</v>
      </c>
      <c r="J53" s="183">
        <v>2</v>
      </c>
      <c r="K53" s="181" t="s">
        <v>3992</v>
      </c>
      <c r="L53" s="183">
        <v>2</v>
      </c>
      <c r="M53" s="181" t="s">
        <v>4019</v>
      </c>
      <c r="N53" s="183" t="s">
        <v>766</v>
      </c>
      <c r="O53" s="181" t="s">
        <v>4020</v>
      </c>
      <c r="P53" s="183">
        <v>2</v>
      </c>
      <c r="Q53" s="181" t="s">
        <v>4765</v>
      </c>
      <c r="R53" s="183" t="s">
        <v>766</v>
      </c>
      <c r="S53" s="181" t="s">
        <v>4766</v>
      </c>
      <c r="T53" s="183" t="s">
        <v>792</v>
      </c>
      <c r="U53" s="181" t="s">
        <v>4768</v>
      </c>
      <c r="V53" s="183" t="s">
        <v>2525</v>
      </c>
      <c r="W53" s="181" t="s">
        <v>4021</v>
      </c>
      <c r="X53" s="183" t="s">
        <v>2916</v>
      </c>
      <c r="Y53" s="181" t="s">
        <v>3967</v>
      </c>
      <c r="Z53" s="174" t="str">
        <f t="shared" si="1"/>
        <v>11 Ciudades y comunidades sostenibles</v>
      </c>
      <c r="AA53" s="183">
        <v>11.6</v>
      </c>
      <c r="AB53" s="181" t="s">
        <v>4022</v>
      </c>
      <c r="AC53" s="193" t="str">
        <f t="shared" si="2"/>
        <v>11.6 De aqui a 2030, reducir el impacto ambiental negativo per capita de las ciudades, incluso prestando especial atencion a la calidad del aire y la gestion de los desechos municipales y de otro tipo</v>
      </c>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69"/>
      <c r="BQ53" s="169"/>
      <c r="BR53" s="169"/>
      <c r="BS53" s="169"/>
      <c r="BT53" s="169"/>
      <c r="BU53" s="169"/>
      <c r="BV53" s="169"/>
    </row>
    <row r="54" spans="1:74" s="105" customFormat="1" ht="15.75" x14ac:dyDescent="0.25">
      <c r="A54" s="180" t="s">
        <v>563</v>
      </c>
      <c r="B54" s="181" t="s">
        <v>4357</v>
      </c>
      <c r="C54" s="181" t="s">
        <v>4354</v>
      </c>
      <c r="D54" s="181" t="s">
        <v>4355</v>
      </c>
      <c r="E54" s="181" t="s">
        <v>4356</v>
      </c>
      <c r="F54" s="181" t="s">
        <v>4797</v>
      </c>
      <c r="G54" s="183" t="s">
        <v>3864</v>
      </c>
      <c r="H54" s="184" t="s">
        <v>4769</v>
      </c>
      <c r="I54" s="169" t="str">
        <f t="shared" si="0"/>
        <v>02CD03E188</v>
      </c>
      <c r="J54" s="183">
        <v>2</v>
      </c>
      <c r="K54" s="181" t="s">
        <v>3992</v>
      </c>
      <c r="L54" s="183">
        <v>1</v>
      </c>
      <c r="M54" s="181" t="s">
        <v>3993</v>
      </c>
      <c r="N54" s="183">
        <v>5</v>
      </c>
      <c r="O54" s="181" t="s">
        <v>4138</v>
      </c>
      <c r="P54" s="183">
        <v>2</v>
      </c>
      <c r="Q54" s="181" t="s">
        <v>4765</v>
      </c>
      <c r="R54" s="183" t="s">
        <v>767</v>
      </c>
      <c r="S54" s="181" t="s">
        <v>4770</v>
      </c>
      <c r="T54" s="183" t="s">
        <v>766</v>
      </c>
      <c r="U54" s="181" t="s">
        <v>4024</v>
      </c>
      <c r="V54" s="183" t="s">
        <v>4025</v>
      </c>
      <c r="W54" s="181" t="s">
        <v>4026</v>
      </c>
      <c r="X54" s="183" t="s">
        <v>2916</v>
      </c>
      <c r="Y54" s="181" t="s">
        <v>3967</v>
      </c>
      <c r="Z54" s="174" t="str">
        <f t="shared" si="1"/>
        <v>11 Ciudades y comunidades sostenibles</v>
      </c>
      <c r="AA54" s="183">
        <v>11.4</v>
      </c>
      <c r="AB54" s="181" t="s">
        <v>4027</v>
      </c>
      <c r="AC54" s="193" t="str">
        <f t="shared" si="2"/>
        <v>11.4 Redoblar los esfuerzos para proteger y salvaguardar el patrimonio cultural y natural del mundo</v>
      </c>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69"/>
      <c r="BQ54" s="169"/>
      <c r="BR54" s="169"/>
      <c r="BS54" s="169"/>
      <c r="BT54" s="169"/>
      <c r="BU54" s="169"/>
      <c r="BV54" s="169"/>
    </row>
    <row r="55" spans="1:74" s="105" customFormat="1" ht="15.75" x14ac:dyDescent="0.25">
      <c r="A55" s="180" t="s">
        <v>563</v>
      </c>
      <c r="B55" s="181" t="s">
        <v>4357</v>
      </c>
      <c r="C55" s="181" t="s">
        <v>4354</v>
      </c>
      <c r="D55" s="181" t="s">
        <v>4355</v>
      </c>
      <c r="E55" s="181" t="s">
        <v>4356</v>
      </c>
      <c r="F55" s="181" t="s">
        <v>4797</v>
      </c>
      <c r="G55" s="183" t="s">
        <v>3865</v>
      </c>
      <c r="H55" s="184" t="s">
        <v>4771</v>
      </c>
      <c r="I55" s="169" t="str">
        <f t="shared" si="0"/>
        <v>02CD03E189</v>
      </c>
      <c r="J55" s="183">
        <v>2</v>
      </c>
      <c r="K55" s="181" t="s">
        <v>3992</v>
      </c>
      <c r="L55" s="183">
        <v>1</v>
      </c>
      <c r="M55" s="181" t="s">
        <v>3993</v>
      </c>
      <c r="N55" s="183">
        <v>7</v>
      </c>
      <c r="O55" s="181" t="s">
        <v>4268</v>
      </c>
      <c r="P55" s="183">
        <v>2</v>
      </c>
      <c r="Q55" s="181" t="s">
        <v>4765</v>
      </c>
      <c r="R55" s="183" t="s">
        <v>774</v>
      </c>
      <c r="S55" s="181" t="s">
        <v>4030</v>
      </c>
      <c r="T55" s="183" t="s">
        <v>766</v>
      </c>
      <c r="U55" s="181" t="s">
        <v>4772</v>
      </c>
      <c r="V55" s="183" t="s">
        <v>4031</v>
      </c>
      <c r="W55" s="181" t="s">
        <v>4773</v>
      </c>
      <c r="X55" s="183" t="s">
        <v>2916</v>
      </c>
      <c r="Y55" s="181" t="s">
        <v>3967</v>
      </c>
      <c r="Z55" s="174" t="str">
        <f t="shared" si="1"/>
        <v>11 Ciudades y comunidades sostenibles</v>
      </c>
      <c r="AA55" s="183">
        <v>11.1</v>
      </c>
      <c r="AB55" s="181" t="s">
        <v>4130</v>
      </c>
      <c r="AC55" s="193" t="str">
        <f t="shared" si="2"/>
        <v>11.1 De aqui a 2030, asegurar el acceso de todas las personas a viviendas y servicios basicos adecuados, seguros y asequibles y mejorar los barrios marginales</v>
      </c>
      <c r="AD55" s="170"/>
      <c r="AE55" s="170"/>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c r="BB55" s="170"/>
      <c r="BC55" s="170"/>
      <c r="BD55" s="170"/>
      <c r="BE55" s="170"/>
      <c r="BF55" s="170"/>
      <c r="BG55" s="170"/>
      <c r="BH55" s="170"/>
      <c r="BI55" s="170"/>
      <c r="BJ55" s="170"/>
      <c r="BK55" s="170"/>
      <c r="BL55" s="170"/>
      <c r="BM55" s="170"/>
      <c r="BN55" s="170"/>
      <c r="BO55" s="170"/>
      <c r="BP55" s="169"/>
      <c r="BQ55" s="169"/>
      <c r="BR55" s="169"/>
      <c r="BS55" s="169"/>
      <c r="BT55" s="169"/>
      <c r="BU55" s="169"/>
      <c r="BV55" s="169"/>
    </row>
    <row r="56" spans="1:74" s="105" customFormat="1" ht="15.75" x14ac:dyDescent="0.25">
      <c r="A56" s="180" t="s">
        <v>563</v>
      </c>
      <c r="B56" s="181" t="s">
        <v>4357</v>
      </c>
      <c r="C56" s="181" t="s">
        <v>4354</v>
      </c>
      <c r="D56" s="181" t="s">
        <v>4355</v>
      </c>
      <c r="E56" s="181" t="s">
        <v>4356</v>
      </c>
      <c r="F56" s="181" t="s">
        <v>4797</v>
      </c>
      <c r="G56" s="183" t="s">
        <v>3866</v>
      </c>
      <c r="H56" s="184" t="s">
        <v>4774</v>
      </c>
      <c r="I56" s="169" t="str">
        <f t="shared" si="0"/>
        <v>02CD03E190</v>
      </c>
      <c r="J56" s="183">
        <v>2</v>
      </c>
      <c r="K56" s="181" t="s">
        <v>3992</v>
      </c>
      <c r="L56" s="183">
        <v>3</v>
      </c>
      <c r="M56" s="181" t="s">
        <v>4034</v>
      </c>
      <c r="N56" s="183" t="s">
        <v>767</v>
      </c>
      <c r="O56" s="181" t="s">
        <v>4775</v>
      </c>
      <c r="P56" s="183">
        <v>2</v>
      </c>
      <c r="Q56" s="181" t="s">
        <v>4765</v>
      </c>
      <c r="R56" s="183" t="s">
        <v>765</v>
      </c>
      <c r="S56" s="181" t="s">
        <v>4776</v>
      </c>
      <c r="T56" s="183" t="s">
        <v>792</v>
      </c>
      <c r="U56" s="181" t="s">
        <v>4777</v>
      </c>
      <c r="V56" s="183" t="s">
        <v>4035</v>
      </c>
      <c r="W56" s="181" t="s">
        <v>4036</v>
      </c>
      <c r="X56" s="183" t="s">
        <v>2629</v>
      </c>
      <c r="Y56" s="181" t="s">
        <v>4037</v>
      </c>
      <c r="Z56" s="174" t="str">
        <f t="shared" si="1"/>
        <v>15 Vida de ecosistemas terrestres</v>
      </c>
      <c r="AA56" s="183" t="s">
        <v>4038</v>
      </c>
      <c r="AB56" s="181" t="s">
        <v>4039</v>
      </c>
      <c r="AC56" s="193" t="str">
        <f t="shared" si="2"/>
        <v>15.a Movilizar y aumentar de manera significativa los recursos financieros procedentes de todas las fuentes para conservar y utilizar de forma sostenible la diversidad biologica y los ecosistemas</v>
      </c>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70"/>
      <c r="BJ56" s="170"/>
      <c r="BK56" s="170"/>
      <c r="BL56" s="170"/>
      <c r="BM56" s="170"/>
      <c r="BN56" s="170"/>
      <c r="BO56" s="170"/>
      <c r="BP56" s="169"/>
      <c r="BQ56" s="169"/>
      <c r="BR56" s="169"/>
      <c r="BS56" s="169"/>
      <c r="BT56" s="169"/>
      <c r="BU56" s="169"/>
      <c r="BV56" s="169"/>
    </row>
    <row r="57" spans="1:74" s="105" customFormat="1" ht="15.75" x14ac:dyDescent="0.25">
      <c r="A57" s="180" t="s">
        <v>563</v>
      </c>
      <c r="B57" s="181" t="s">
        <v>4357</v>
      </c>
      <c r="C57" s="181" t="s">
        <v>4354</v>
      </c>
      <c r="D57" s="181" t="s">
        <v>4355</v>
      </c>
      <c r="E57" s="181" t="s">
        <v>4356</v>
      </c>
      <c r="F57" s="181" t="s">
        <v>4797</v>
      </c>
      <c r="G57" s="183" t="s">
        <v>3877</v>
      </c>
      <c r="H57" s="184" t="s">
        <v>4781</v>
      </c>
      <c r="I57" s="169" t="str">
        <f t="shared" si="0"/>
        <v>02CD03F037</v>
      </c>
      <c r="J57" s="183">
        <v>2</v>
      </c>
      <c r="K57" s="181" t="s">
        <v>3992</v>
      </c>
      <c r="L57" s="183">
        <v>1</v>
      </c>
      <c r="M57" s="181" t="s">
        <v>3993</v>
      </c>
      <c r="N57" s="183" t="s">
        <v>774</v>
      </c>
      <c r="O57" s="181" t="s">
        <v>4045</v>
      </c>
      <c r="P57" s="183">
        <v>3</v>
      </c>
      <c r="Q57" s="181" t="s">
        <v>4746</v>
      </c>
      <c r="R57" s="183" t="s">
        <v>765</v>
      </c>
      <c r="S57" s="181" t="s">
        <v>4751</v>
      </c>
      <c r="T57" s="183" t="s">
        <v>765</v>
      </c>
      <c r="U57" s="181" t="s">
        <v>4752</v>
      </c>
      <c r="V57" s="183" t="s">
        <v>4046</v>
      </c>
      <c r="W57" s="181" t="s">
        <v>4047</v>
      </c>
      <c r="X57" s="183" t="s">
        <v>793</v>
      </c>
      <c r="Y57" s="181" t="s">
        <v>3996</v>
      </c>
      <c r="Z57" s="174" t="str">
        <f t="shared" si="1"/>
        <v>8 Trabajo decente y crecimiento economico</v>
      </c>
      <c r="AA57" s="183">
        <v>8.3000000000000007</v>
      </c>
      <c r="AB57" s="181" t="s">
        <v>3997</v>
      </c>
      <c r="AC57" s="193" t="str">
        <f t="shared" si="2"/>
        <v>8.3 Promover politicas orientadas al desarrollo que apoyen las actividades productivas, la creacion de puestos de trabajo decentes, el emprendimiento, la creatividad y la innovacion, y fomentar la formalizacion y el crecimiento de las microempresas y las pequeñas y medianas empresas, incluso mediante el acceso a servicios financieros</v>
      </c>
      <c r="AD57" s="170"/>
      <c r="AE57" s="170"/>
      <c r="AF57" s="170"/>
      <c r="AG57" s="170"/>
      <c r="AH57" s="170"/>
      <c r="AI57" s="170"/>
      <c r="AJ57" s="170"/>
      <c r="AK57" s="170"/>
      <c r="AL57" s="170"/>
      <c r="AM57" s="170"/>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69"/>
      <c r="BQ57" s="169"/>
      <c r="BR57" s="169"/>
      <c r="BS57" s="169"/>
      <c r="BT57" s="169"/>
      <c r="BU57" s="169"/>
      <c r="BV57" s="169"/>
    </row>
    <row r="58" spans="1:74" s="105" customFormat="1" ht="15.75" x14ac:dyDescent="0.25">
      <c r="A58" s="180" t="s">
        <v>563</v>
      </c>
      <c r="B58" s="181" t="s">
        <v>4357</v>
      </c>
      <c r="C58" s="181" t="s">
        <v>4354</v>
      </c>
      <c r="D58" s="181" t="s">
        <v>4355</v>
      </c>
      <c r="E58" s="181" t="s">
        <v>4356</v>
      </c>
      <c r="F58" s="181" t="s">
        <v>4797</v>
      </c>
      <c r="G58" s="183" t="s">
        <v>3886</v>
      </c>
      <c r="H58" s="184" t="s">
        <v>4782</v>
      </c>
      <c r="I58" s="169" t="str">
        <f t="shared" si="0"/>
        <v>02CD03K023</v>
      </c>
      <c r="J58" s="180">
        <v>6</v>
      </c>
      <c r="K58" s="181" t="s">
        <v>4726</v>
      </c>
      <c r="L58" s="180">
        <v>2</v>
      </c>
      <c r="M58" s="181" t="s">
        <v>4231</v>
      </c>
      <c r="N58" s="180">
        <v>4</v>
      </c>
      <c r="O58" s="181" t="s">
        <v>4783</v>
      </c>
      <c r="P58" s="180">
        <v>2</v>
      </c>
      <c r="Q58" s="181" t="s">
        <v>4765</v>
      </c>
      <c r="R58" s="180" t="s">
        <v>766</v>
      </c>
      <c r="S58" s="181" t="s">
        <v>4766</v>
      </c>
      <c r="T58" s="180" t="s">
        <v>765</v>
      </c>
      <c r="U58" s="181" t="s">
        <v>4048</v>
      </c>
      <c r="V58" s="180" t="s">
        <v>4049</v>
      </c>
      <c r="W58" s="181" t="s">
        <v>4050</v>
      </c>
      <c r="X58" s="180" t="s">
        <v>2916</v>
      </c>
      <c r="Y58" s="181" t="s">
        <v>3967</v>
      </c>
      <c r="Z58" s="174" t="str">
        <f t="shared" si="1"/>
        <v>11 Ciudades y comunidades sostenibles</v>
      </c>
      <c r="AA58" s="180">
        <v>11.3</v>
      </c>
      <c r="AB58" s="181" t="s">
        <v>4051</v>
      </c>
      <c r="AC58" s="193" t="str">
        <f t="shared" si="2"/>
        <v>11.3 De aqui a 2030, aumentar la urbanizacion inclusiva y sostenible y la capacidad para la planificacion y la gestion participativas, integradas y sostenibles de los asentamientos humanos en todos los paises</v>
      </c>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69"/>
      <c r="BQ58" s="169"/>
      <c r="BR58" s="169"/>
      <c r="BS58" s="169"/>
      <c r="BT58" s="169"/>
      <c r="BU58" s="169"/>
      <c r="BV58" s="169"/>
    </row>
    <row r="59" spans="1:74" s="105" customFormat="1" ht="15.75" x14ac:dyDescent="0.25">
      <c r="A59" s="180" t="s">
        <v>563</v>
      </c>
      <c r="B59" s="181" t="s">
        <v>4357</v>
      </c>
      <c r="C59" s="181" t="s">
        <v>4354</v>
      </c>
      <c r="D59" s="181" t="s">
        <v>4355</v>
      </c>
      <c r="E59" s="181" t="s">
        <v>4356</v>
      </c>
      <c r="F59" s="181" t="s">
        <v>4797</v>
      </c>
      <c r="G59" s="183" t="s">
        <v>712</v>
      </c>
      <c r="H59" s="184" t="s">
        <v>4725</v>
      </c>
      <c r="I59" s="169" t="str">
        <f t="shared" si="0"/>
        <v>02CD03M001</v>
      </c>
      <c r="J59" s="183">
        <v>2</v>
      </c>
      <c r="K59" s="181" t="s">
        <v>3992</v>
      </c>
      <c r="L59" s="183">
        <v>2</v>
      </c>
      <c r="M59" s="181" t="s">
        <v>4019</v>
      </c>
      <c r="N59" s="183">
        <v>2</v>
      </c>
      <c r="O59" s="181" t="s">
        <v>4020</v>
      </c>
      <c r="P59" s="183">
        <v>2</v>
      </c>
      <c r="Q59" s="181" t="s">
        <v>4765</v>
      </c>
      <c r="R59" s="183" t="s">
        <v>766</v>
      </c>
      <c r="S59" s="181" t="s">
        <v>4766</v>
      </c>
      <c r="T59" s="183" t="s">
        <v>765</v>
      </c>
      <c r="U59" s="181" t="s">
        <v>4048</v>
      </c>
      <c r="V59" s="183" t="s">
        <v>3959</v>
      </c>
      <c r="W59" s="181" t="s">
        <v>3960</v>
      </c>
      <c r="X59" s="183" t="s">
        <v>2916</v>
      </c>
      <c r="Y59" s="181" t="s">
        <v>3967</v>
      </c>
      <c r="Z59" s="174" t="str">
        <f t="shared" si="1"/>
        <v>11 Ciudades y comunidades sostenibles</v>
      </c>
      <c r="AA59" s="183">
        <v>11.3</v>
      </c>
      <c r="AB59" s="181" t="s">
        <v>4051</v>
      </c>
      <c r="AC59" s="193" t="str">
        <f t="shared" si="2"/>
        <v>11.3 De aqui a 2030, aumentar la urbanizacion inclusiva y sostenible y la capacidad para la planificacion y la gestion participativas, integradas y sostenibles de los asentamientos humanos en todos los paises</v>
      </c>
      <c r="AD59" s="170"/>
      <c r="AE59" s="170"/>
      <c r="AF59" s="170"/>
      <c r="AG59" s="170"/>
      <c r="AH59" s="170"/>
      <c r="AI59" s="170"/>
      <c r="AJ59" s="170"/>
      <c r="AK59" s="170"/>
      <c r="AL59" s="170"/>
      <c r="AM59" s="170"/>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69"/>
      <c r="BQ59" s="169"/>
      <c r="BR59" s="169"/>
      <c r="BS59" s="169"/>
      <c r="BT59" s="169"/>
      <c r="BU59" s="169"/>
      <c r="BV59" s="169"/>
    </row>
    <row r="60" spans="1:74" s="105" customFormat="1" ht="15.75" x14ac:dyDescent="0.25">
      <c r="A60" s="180" t="s">
        <v>563</v>
      </c>
      <c r="B60" s="181" t="s">
        <v>4357</v>
      </c>
      <c r="C60" s="181" t="s">
        <v>4354</v>
      </c>
      <c r="D60" s="181" t="s">
        <v>4355</v>
      </c>
      <c r="E60" s="181" t="s">
        <v>4356</v>
      </c>
      <c r="F60" s="181" t="s">
        <v>4797</v>
      </c>
      <c r="G60" s="183" t="s">
        <v>3889</v>
      </c>
      <c r="H60" s="184" t="s">
        <v>4729</v>
      </c>
      <c r="I60" s="169" t="str">
        <f t="shared" si="0"/>
        <v>02CD03M002</v>
      </c>
      <c r="J60" s="183">
        <v>2</v>
      </c>
      <c r="K60" s="181" t="s">
        <v>3992</v>
      </c>
      <c r="L60" s="183">
        <v>1</v>
      </c>
      <c r="M60" s="181" t="s">
        <v>3993</v>
      </c>
      <c r="N60" s="183">
        <v>7</v>
      </c>
      <c r="O60" s="181" t="s">
        <v>4268</v>
      </c>
      <c r="P60" s="183">
        <v>1</v>
      </c>
      <c r="Q60" s="181" t="s">
        <v>3954</v>
      </c>
      <c r="R60" s="183" t="s">
        <v>793</v>
      </c>
      <c r="S60" s="181" t="s">
        <v>4749</v>
      </c>
      <c r="T60" s="183" t="s">
        <v>765</v>
      </c>
      <c r="U60" s="181" t="s">
        <v>4784</v>
      </c>
      <c r="V60" s="183" t="s">
        <v>3961</v>
      </c>
      <c r="W60" s="181" t="s">
        <v>3962</v>
      </c>
      <c r="X60" s="183" t="s">
        <v>2916</v>
      </c>
      <c r="Y60" s="181" t="s">
        <v>3967</v>
      </c>
      <c r="Z60" s="174" t="str">
        <f t="shared" si="1"/>
        <v>11 Ciudades y comunidades sostenibles</v>
      </c>
      <c r="AA60" s="183">
        <v>11.3</v>
      </c>
      <c r="AB60" s="181" t="s">
        <v>4051</v>
      </c>
      <c r="AC60" s="193" t="str">
        <f t="shared" si="2"/>
        <v>11.3 De aqui a 2030, aumentar la urbanizacion inclusiva y sostenible y la capacidad para la planificacion y la gestion participativas, integradas y sostenibles de los asentamientos humanos en todos los paises</v>
      </c>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c r="BK60" s="170"/>
      <c r="BL60" s="170"/>
      <c r="BM60" s="170"/>
      <c r="BN60" s="170"/>
      <c r="BO60" s="170"/>
      <c r="BP60" s="169"/>
      <c r="BQ60" s="169"/>
      <c r="BR60" s="169"/>
      <c r="BS60" s="169"/>
      <c r="BT60" s="169"/>
      <c r="BU60" s="169"/>
      <c r="BV60" s="169"/>
    </row>
    <row r="61" spans="1:74" s="105" customFormat="1" ht="15.75" x14ac:dyDescent="0.25">
      <c r="A61" s="180" t="s">
        <v>563</v>
      </c>
      <c r="B61" s="181" t="s">
        <v>4357</v>
      </c>
      <c r="C61" s="181" t="s">
        <v>4354</v>
      </c>
      <c r="D61" s="181" t="s">
        <v>4355</v>
      </c>
      <c r="E61" s="181" t="s">
        <v>4356</v>
      </c>
      <c r="F61" s="181" t="s">
        <v>4797</v>
      </c>
      <c r="G61" s="183" t="s">
        <v>713</v>
      </c>
      <c r="H61" s="184" t="s">
        <v>4730</v>
      </c>
      <c r="I61" s="169" t="str">
        <f t="shared" si="0"/>
        <v>02CD03N001</v>
      </c>
      <c r="J61" s="183">
        <v>5</v>
      </c>
      <c r="K61" s="181" t="s">
        <v>4731</v>
      </c>
      <c r="L61" s="183">
        <v>3</v>
      </c>
      <c r="M61" s="181" t="s">
        <v>4309</v>
      </c>
      <c r="N61" s="183" t="s">
        <v>774</v>
      </c>
      <c r="O61" s="181" t="s">
        <v>3964</v>
      </c>
      <c r="P61" s="183">
        <v>1</v>
      </c>
      <c r="Q61" s="181" t="s">
        <v>3954</v>
      </c>
      <c r="R61" s="183" t="s">
        <v>785</v>
      </c>
      <c r="S61" s="181" t="s">
        <v>4732</v>
      </c>
      <c r="T61" s="183" t="s">
        <v>766</v>
      </c>
      <c r="U61" s="181" t="s">
        <v>3963</v>
      </c>
      <c r="V61" s="183" t="s">
        <v>3965</v>
      </c>
      <c r="W61" s="181" t="s">
        <v>3966</v>
      </c>
      <c r="X61" s="183" t="s">
        <v>2916</v>
      </c>
      <c r="Y61" s="181" t="s">
        <v>3967</v>
      </c>
      <c r="Z61" s="174" t="str">
        <f t="shared" si="1"/>
        <v>11 Ciudades y comunidades sostenibles</v>
      </c>
      <c r="AA61" s="183">
        <v>11.5</v>
      </c>
      <c r="AB61" s="181" t="s">
        <v>3968</v>
      </c>
      <c r="AC61" s="193" t="str">
        <f t="shared" si="2"/>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61" s="170"/>
      <c r="AE61" s="170"/>
      <c r="AF61" s="170"/>
      <c r="AG61" s="170"/>
      <c r="AH61" s="170"/>
      <c r="AI61" s="170"/>
      <c r="AJ61" s="170"/>
      <c r="AK61" s="170"/>
      <c r="AL61" s="170"/>
      <c r="AM61" s="170"/>
      <c r="AN61" s="170"/>
      <c r="AO61" s="170"/>
      <c r="AP61" s="170"/>
      <c r="AQ61" s="170"/>
      <c r="AR61" s="170"/>
      <c r="AS61" s="170"/>
      <c r="AT61" s="170"/>
      <c r="AU61" s="170"/>
      <c r="AV61" s="170"/>
      <c r="AW61" s="170"/>
      <c r="AX61" s="170"/>
      <c r="AY61" s="170"/>
      <c r="AZ61" s="170"/>
      <c r="BA61" s="170"/>
      <c r="BB61" s="170"/>
      <c r="BC61" s="170"/>
      <c r="BD61" s="170"/>
      <c r="BE61" s="170"/>
      <c r="BF61" s="170"/>
      <c r="BG61" s="170"/>
      <c r="BH61" s="170"/>
      <c r="BI61" s="170"/>
      <c r="BJ61" s="170"/>
      <c r="BK61" s="170"/>
      <c r="BL61" s="170"/>
      <c r="BM61" s="170"/>
      <c r="BN61" s="170"/>
      <c r="BO61" s="170"/>
      <c r="BP61" s="169"/>
      <c r="BQ61" s="169"/>
      <c r="BR61" s="169"/>
      <c r="BS61" s="169"/>
      <c r="BT61" s="169"/>
      <c r="BU61" s="169"/>
      <c r="BV61" s="169"/>
    </row>
    <row r="62" spans="1:74" s="105" customFormat="1" ht="15.75" x14ac:dyDescent="0.25">
      <c r="A62" s="180" t="s">
        <v>563</v>
      </c>
      <c r="B62" s="181" t="s">
        <v>4357</v>
      </c>
      <c r="C62" s="181" t="s">
        <v>4354</v>
      </c>
      <c r="D62" s="181" t="s">
        <v>4355</v>
      </c>
      <c r="E62" s="181" t="s">
        <v>4356</v>
      </c>
      <c r="F62" s="181" t="s">
        <v>4797</v>
      </c>
      <c r="G62" s="183" t="s">
        <v>3899</v>
      </c>
      <c r="H62" s="184" t="s">
        <v>4785</v>
      </c>
      <c r="I62" s="169" t="str">
        <f t="shared" si="0"/>
        <v>02CD03R002</v>
      </c>
      <c r="J62" s="183">
        <v>2</v>
      </c>
      <c r="K62" s="181" t="s">
        <v>3992</v>
      </c>
      <c r="L62" s="183">
        <v>2</v>
      </c>
      <c r="M62" s="181" t="s">
        <v>4019</v>
      </c>
      <c r="N62" s="183">
        <v>2</v>
      </c>
      <c r="O62" s="181" t="s">
        <v>4020</v>
      </c>
      <c r="P62" s="183">
        <v>2</v>
      </c>
      <c r="Q62" s="181" t="s">
        <v>4765</v>
      </c>
      <c r="R62" s="183" t="s">
        <v>766</v>
      </c>
      <c r="S62" s="181" t="s">
        <v>4766</v>
      </c>
      <c r="T62" s="183" t="s">
        <v>766</v>
      </c>
      <c r="U62" s="181" t="s">
        <v>4786</v>
      </c>
      <c r="V62" s="183" t="s">
        <v>2563</v>
      </c>
      <c r="W62" s="181" t="s">
        <v>4785</v>
      </c>
      <c r="X62" s="183" t="s">
        <v>3292</v>
      </c>
      <c r="Y62" s="181" t="s">
        <v>3957</v>
      </c>
      <c r="Z62" s="174" t="str">
        <f t="shared" si="1"/>
        <v>16 Paz, justicia e instituciones solidas</v>
      </c>
      <c r="AA62" s="183">
        <v>16.7</v>
      </c>
      <c r="AB62" s="181" t="s">
        <v>4057</v>
      </c>
      <c r="AC62" s="193" t="str">
        <f t="shared" si="2"/>
        <v>16.7 Garantizar la adopcion en todos los niveles de decisiones inclusivas, participativas y representativas que respondan a las necesidades</v>
      </c>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c r="BM62" s="170"/>
      <c r="BN62" s="170"/>
      <c r="BO62" s="170"/>
      <c r="BP62" s="169"/>
      <c r="BQ62" s="169"/>
      <c r="BR62" s="169"/>
      <c r="BS62" s="169"/>
      <c r="BT62" s="169"/>
      <c r="BU62" s="169"/>
      <c r="BV62" s="169"/>
    </row>
    <row r="63" spans="1:74" s="105" customFormat="1" ht="15.75" x14ac:dyDescent="0.25">
      <c r="A63" s="180" t="s">
        <v>565</v>
      </c>
      <c r="B63" s="181" t="s">
        <v>4798</v>
      </c>
      <c r="C63" s="181" t="s">
        <v>4358</v>
      </c>
      <c r="D63" s="181" t="s">
        <v>4359</v>
      </c>
      <c r="E63" s="181" t="s">
        <v>4799</v>
      </c>
      <c r="F63" s="181" t="s">
        <v>4360</v>
      </c>
      <c r="G63" s="183" t="s">
        <v>4761</v>
      </c>
      <c r="H63" s="184" t="s">
        <v>4762</v>
      </c>
      <c r="I63" s="169" t="str">
        <f t="shared" si="0"/>
        <v>02CD04E200</v>
      </c>
      <c r="J63" s="183">
        <v>6</v>
      </c>
      <c r="K63" s="181" t="s">
        <v>4726</v>
      </c>
      <c r="L63" s="183">
        <v>5</v>
      </c>
      <c r="M63" s="181" t="s">
        <v>4763</v>
      </c>
      <c r="N63" s="183">
        <v>1</v>
      </c>
      <c r="O63" s="181" t="s">
        <v>4764</v>
      </c>
      <c r="P63" s="183">
        <v>2</v>
      </c>
      <c r="Q63" s="181" t="s">
        <v>4765</v>
      </c>
      <c r="R63" s="183" t="s">
        <v>766</v>
      </c>
      <c r="S63" s="181" t="s">
        <v>4766</v>
      </c>
      <c r="T63" s="183" t="s">
        <v>765</v>
      </c>
      <c r="U63" s="181" t="s">
        <v>4048</v>
      </c>
      <c r="V63" s="183" t="s">
        <v>4017</v>
      </c>
      <c r="W63" s="181" t="s">
        <v>4018</v>
      </c>
      <c r="X63" s="183" t="s">
        <v>3292</v>
      </c>
      <c r="Y63" s="181" t="s">
        <v>3957</v>
      </c>
      <c r="Z63" s="174" t="str">
        <f t="shared" si="1"/>
        <v>16 Paz, justicia e instituciones solidas</v>
      </c>
      <c r="AA63" s="183">
        <v>16.100000000000001</v>
      </c>
      <c r="AB63" s="181" t="s">
        <v>3974</v>
      </c>
      <c r="AC63" s="193" t="str">
        <f t="shared" si="2"/>
        <v>16.1 Reducir significativamente todas las formas de violencia y las correspondientes tasas de mortalidad en todo el mundo</v>
      </c>
      <c r="AD63" s="170"/>
      <c r="AE63" s="170"/>
      <c r="AF63" s="170"/>
      <c r="AG63" s="170"/>
      <c r="AH63" s="170"/>
      <c r="AI63" s="170"/>
      <c r="AJ63" s="170"/>
      <c r="AK63" s="170"/>
      <c r="AL63" s="170"/>
      <c r="AM63" s="170"/>
      <c r="AN63" s="170"/>
      <c r="AO63" s="170"/>
      <c r="AP63" s="170"/>
      <c r="AQ63" s="170"/>
      <c r="AR63" s="170"/>
      <c r="AS63" s="170"/>
      <c r="AT63" s="170"/>
      <c r="AU63" s="170"/>
      <c r="AV63" s="170"/>
      <c r="AW63" s="170"/>
      <c r="AX63" s="170"/>
      <c r="AY63" s="170"/>
      <c r="AZ63" s="170"/>
      <c r="BA63" s="170"/>
      <c r="BB63" s="170"/>
      <c r="BC63" s="170"/>
      <c r="BD63" s="170"/>
      <c r="BE63" s="170"/>
      <c r="BF63" s="170"/>
      <c r="BG63" s="170"/>
      <c r="BH63" s="170"/>
      <c r="BI63" s="170"/>
      <c r="BJ63" s="170"/>
      <c r="BK63" s="170"/>
      <c r="BL63" s="170"/>
      <c r="BM63" s="170"/>
      <c r="BN63" s="170"/>
      <c r="BO63" s="170"/>
      <c r="BP63" s="169"/>
      <c r="BQ63" s="169"/>
      <c r="BR63" s="169"/>
      <c r="BS63" s="169"/>
      <c r="BT63" s="169"/>
      <c r="BU63" s="169"/>
      <c r="BV63" s="169"/>
    </row>
    <row r="64" spans="1:74" s="105" customFormat="1" ht="15.75" x14ac:dyDescent="0.25">
      <c r="A64" s="180" t="s">
        <v>565</v>
      </c>
      <c r="B64" s="181" t="s">
        <v>4798</v>
      </c>
      <c r="C64" s="181" t="s">
        <v>4358</v>
      </c>
      <c r="D64" s="181" t="s">
        <v>4359</v>
      </c>
      <c r="E64" s="181" t="s">
        <v>4799</v>
      </c>
      <c r="F64" s="181" t="s">
        <v>4360</v>
      </c>
      <c r="G64" s="183" t="s">
        <v>3863</v>
      </c>
      <c r="H64" s="184" t="s">
        <v>4767</v>
      </c>
      <c r="I64" s="169" t="str">
        <f t="shared" si="0"/>
        <v>02CD04E187</v>
      </c>
      <c r="J64" s="183">
        <v>2</v>
      </c>
      <c r="K64" s="181" t="s">
        <v>3992</v>
      </c>
      <c r="L64" s="183">
        <v>2</v>
      </c>
      <c r="M64" s="181" t="s">
        <v>4019</v>
      </c>
      <c r="N64" s="183" t="s">
        <v>766</v>
      </c>
      <c r="O64" s="181" t="s">
        <v>4020</v>
      </c>
      <c r="P64" s="183">
        <v>2</v>
      </c>
      <c r="Q64" s="181" t="s">
        <v>4765</v>
      </c>
      <c r="R64" s="183" t="s">
        <v>766</v>
      </c>
      <c r="S64" s="181" t="s">
        <v>4766</v>
      </c>
      <c r="T64" s="183" t="s">
        <v>792</v>
      </c>
      <c r="U64" s="181" t="s">
        <v>4768</v>
      </c>
      <c r="V64" s="183" t="s">
        <v>2525</v>
      </c>
      <c r="W64" s="181" t="s">
        <v>4021</v>
      </c>
      <c r="X64" s="183" t="s">
        <v>2916</v>
      </c>
      <c r="Y64" s="181" t="s">
        <v>3967</v>
      </c>
      <c r="Z64" s="174" t="str">
        <f t="shared" si="1"/>
        <v>11 Ciudades y comunidades sostenibles</v>
      </c>
      <c r="AA64" s="183">
        <v>11.6</v>
      </c>
      <c r="AB64" s="181" t="s">
        <v>4022</v>
      </c>
      <c r="AC64" s="193" t="str">
        <f t="shared" si="2"/>
        <v>11.6 De aqui a 2030, reducir el impacto ambiental negativo per capita de las ciudades, incluso prestando especial atencion a la calidad del aire y la gestion de los desechos municipales y de otro tipo</v>
      </c>
      <c r="AD64" s="170"/>
      <c r="AE64" s="170"/>
      <c r="AF64" s="170"/>
      <c r="AG64" s="170"/>
      <c r="AH64" s="170"/>
      <c r="AI64" s="170"/>
      <c r="AJ64" s="170"/>
      <c r="AK64" s="170"/>
      <c r="AL64" s="170"/>
      <c r="AM64" s="170"/>
      <c r="AN64" s="170"/>
      <c r="AO64" s="170"/>
      <c r="AP64" s="170"/>
      <c r="AQ64" s="170"/>
      <c r="AR64" s="170"/>
      <c r="AS64" s="170"/>
      <c r="AT64" s="170"/>
      <c r="AU64" s="170"/>
      <c r="AV64" s="170"/>
      <c r="AW64" s="170"/>
      <c r="AX64" s="170"/>
      <c r="AY64" s="170"/>
      <c r="AZ64" s="170"/>
      <c r="BA64" s="170"/>
      <c r="BB64" s="170"/>
      <c r="BC64" s="170"/>
      <c r="BD64" s="170"/>
      <c r="BE64" s="170"/>
      <c r="BF64" s="170"/>
      <c r="BG64" s="170"/>
      <c r="BH64" s="170"/>
      <c r="BI64" s="170"/>
      <c r="BJ64" s="170"/>
      <c r="BK64" s="170"/>
      <c r="BL64" s="170"/>
      <c r="BM64" s="170"/>
      <c r="BN64" s="170"/>
      <c r="BO64" s="170"/>
      <c r="BP64" s="169"/>
      <c r="BQ64" s="169"/>
      <c r="BR64" s="169"/>
      <c r="BS64" s="169"/>
      <c r="BT64" s="169"/>
      <c r="BU64" s="169"/>
      <c r="BV64" s="169"/>
    </row>
    <row r="65" spans="1:74" s="105" customFormat="1" ht="15.75" x14ac:dyDescent="0.25">
      <c r="A65" s="180" t="s">
        <v>565</v>
      </c>
      <c r="B65" s="181" t="s">
        <v>4798</v>
      </c>
      <c r="C65" s="181" t="s">
        <v>4358</v>
      </c>
      <c r="D65" s="181" t="s">
        <v>4359</v>
      </c>
      <c r="E65" s="181" t="s">
        <v>4799</v>
      </c>
      <c r="F65" s="181" t="s">
        <v>4360</v>
      </c>
      <c r="G65" s="183" t="s">
        <v>3864</v>
      </c>
      <c r="H65" s="184" t="s">
        <v>4769</v>
      </c>
      <c r="I65" s="169" t="str">
        <f t="shared" si="0"/>
        <v>02CD04E188</v>
      </c>
      <c r="J65" s="183">
        <v>4</v>
      </c>
      <c r="K65" s="181" t="s">
        <v>4023</v>
      </c>
      <c r="L65" s="183">
        <v>1</v>
      </c>
      <c r="M65" s="181" t="s">
        <v>4794</v>
      </c>
      <c r="N65" s="183" t="s">
        <v>2465</v>
      </c>
      <c r="O65" s="181" t="s">
        <v>4794</v>
      </c>
      <c r="P65" s="183">
        <v>2</v>
      </c>
      <c r="Q65" s="181" t="s">
        <v>4765</v>
      </c>
      <c r="R65" s="183" t="s">
        <v>767</v>
      </c>
      <c r="S65" s="181" t="s">
        <v>4770</v>
      </c>
      <c r="T65" s="183" t="s">
        <v>766</v>
      </c>
      <c r="U65" s="181" t="s">
        <v>4024</v>
      </c>
      <c r="V65" s="183" t="s">
        <v>4025</v>
      </c>
      <c r="W65" s="181" t="s">
        <v>4026</v>
      </c>
      <c r="X65" s="183" t="s">
        <v>2916</v>
      </c>
      <c r="Y65" s="181" t="s">
        <v>3967</v>
      </c>
      <c r="Z65" s="174" t="str">
        <f t="shared" si="1"/>
        <v>11 Ciudades y comunidades sostenibles</v>
      </c>
      <c r="AA65" s="183">
        <v>11.4</v>
      </c>
      <c r="AB65" s="181" t="s">
        <v>4027</v>
      </c>
      <c r="AC65" s="193" t="str">
        <f t="shared" si="2"/>
        <v>11.4 Redoblar los esfuerzos para proteger y salvaguardar el patrimonio cultural y natural del mundo</v>
      </c>
      <c r="AD65" s="170"/>
      <c r="AE65" s="170"/>
      <c r="AF65" s="170"/>
      <c r="AG65" s="170"/>
      <c r="AH65" s="170"/>
      <c r="AI65" s="170"/>
      <c r="AJ65" s="170"/>
      <c r="AK65" s="170"/>
      <c r="AL65" s="170"/>
      <c r="AM65" s="170"/>
      <c r="AN65" s="170"/>
      <c r="AO65" s="170"/>
      <c r="AP65" s="170"/>
      <c r="AQ65" s="170"/>
      <c r="AR65" s="170"/>
      <c r="AS65" s="170"/>
      <c r="AT65" s="170"/>
      <c r="AU65" s="170"/>
      <c r="AV65" s="170"/>
      <c r="AW65" s="170"/>
      <c r="AX65" s="170"/>
      <c r="AY65" s="170"/>
      <c r="AZ65" s="170"/>
      <c r="BA65" s="170"/>
      <c r="BB65" s="170"/>
      <c r="BC65" s="170"/>
      <c r="BD65" s="170"/>
      <c r="BE65" s="170"/>
      <c r="BF65" s="170"/>
      <c r="BG65" s="170"/>
      <c r="BH65" s="170"/>
      <c r="BI65" s="170"/>
      <c r="BJ65" s="170"/>
      <c r="BK65" s="170"/>
      <c r="BL65" s="170"/>
      <c r="BM65" s="170"/>
      <c r="BN65" s="170"/>
      <c r="BO65" s="170"/>
      <c r="BP65" s="169"/>
      <c r="BQ65" s="169"/>
      <c r="BR65" s="169"/>
      <c r="BS65" s="169"/>
      <c r="BT65" s="169"/>
      <c r="BU65" s="169"/>
      <c r="BV65" s="169"/>
    </row>
    <row r="66" spans="1:74" s="105" customFormat="1" ht="15.75" x14ac:dyDescent="0.25">
      <c r="A66" s="180" t="s">
        <v>565</v>
      </c>
      <c r="B66" s="181" t="s">
        <v>4798</v>
      </c>
      <c r="C66" s="181" t="s">
        <v>4358</v>
      </c>
      <c r="D66" s="181" t="s">
        <v>4359</v>
      </c>
      <c r="E66" s="181" t="s">
        <v>4799</v>
      </c>
      <c r="F66" s="181" t="s">
        <v>4360</v>
      </c>
      <c r="G66" s="183" t="s">
        <v>3865</v>
      </c>
      <c r="H66" s="184" t="s">
        <v>4771</v>
      </c>
      <c r="I66" s="169" t="str">
        <f t="shared" si="0"/>
        <v>02CD04E189</v>
      </c>
      <c r="J66" s="183">
        <v>2</v>
      </c>
      <c r="K66" s="181" t="s">
        <v>3992</v>
      </c>
      <c r="L66" s="183">
        <v>1</v>
      </c>
      <c r="M66" s="181" t="s">
        <v>3993</v>
      </c>
      <c r="N66" s="183">
        <v>7</v>
      </c>
      <c r="O66" s="181" t="s">
        <v>4268</v>
      </c>
      <c r="P66" s="183">
        <v>2</v>
      </c>
      <c r="Q66" s="181" t="s">
        <v>4765</v>
      </c>
      <c r="R66" s="183" t="s">
        <v>774</v>
      </c>
      <c r="S66" s="181" t="s">
        <v>4030</v>
      </c>
      <c r="T66" s="183" t="s">
        <v>766</v>
      </c>
      <c r="U66" s="181" t="s">
        <v>4772</v>
      </c>
      <c r="V66" s="183" t="s">
        <v>4031</v>
      </c>
      <c r="W66" s="181" t="s">
        <v>4773</v>
      </c>
      <c r="X66" s="183" t="s">
        <v>2916</v>
      </c>
      <c r="Y66" s="181" t="s">
        <v>3967</v>
      </c>
      <c r="Z66" s="174" t="str">
        <f t="shared" si="1"/>
        <v>11 Ciudades y comunidades sostenibles</v>
      </c>
      <c r="AA66" s="183">
        <v>11.1</v>
      </c>
      <c r="AB66" s="181" t="s">
        <v>4130</v>
      </c>
      <c r="AC66" s="193" t="str">
        <f t="shared" si="2"/>
        <v>11.1 De aqui a 2030, asegurar el acceso de todas las personas a viviendas y servicios basicos adecuados, seguros y asequibles y mejorar los barrios marginales</v>
      </c>
      <c r="AD66" s="170"/>
      <c r="AE66" s="170"/>
      <c r="AF66" s="170"/>
      <c r="AG66" s="170"/>
      <c r="AH66" s="170"/>
      <c r="AI66" s="170"/>
      <c r="AJ66" s="170"/>
      <c r="AK66" s="170"/>
      <c r="AL66" s="170"/>
      <c r="AM66" s="170"/>
      <c r="AN66" s="170"/>
      <c r="AO66" s="170"/>
      <c r="AP66" s="170"/>
      <c r="AQ66" s="170"/>
      <c r="AR66" s="170"/>
      <c r="AS66" s="170"/>
      <c r="AT66" s="170"/>
      <c r="AU66" s="170"/>
      <c r="AV66" s="170"/>
      <c r="AW66" s="170"/>
      <c r="AX66" s="170"/>
      <c r="AY66" s="170"/>
      <c r="AZ66" s="170"/>
      <c r="BA66" s="170"/>
      <c r="BB66" s="170"/>
      <c r="BC66" s="170"/>
      <c r="BD66" s="170"/>
      <c r="BE66" s="170"/>
      <c r="BF66" s="170"/>
      <c r="BG66" s="170"/>
      <c r="BH66" s="170"/>
      <c r="BI66" s="170"/>
      <c r="BJ66" s="170"/>
      <c r="BK66" s="170"/>
      <c r="BL66" s="170"/>
      <c r="BM66" s="170"/>
      <c r="BN66" s="170"/>
      <c r="BO66" s="170"/>
      <c r="BP66" s="169"/>
      <c r="BQ66" s="169"/>
      <c r="BR66" s="169"/>
      <c r="BS66" s="169"/>
      <c r="BT66" s="169"/>
      <c r="BU66" s="169"/>
      <c r="BV66" s="169"/>
    </row>
    <row r="67" spans="1:74" s="105" customFormat="1" ht="15.75" x14ac:dyDescent="0.25">
      <c r="A67" s="180" t="s">
        <v>565</v>
      </c>
      <c r="B67" s="181" t="s">
        <v>4798</v>
      </c>
      <c r="C67" s="181" t="s">
        <v>4358</v>
      </c>
      <c r="D67" s="181" t="s">
        <v>4359</v>
      </c>
      <c r="E67" s="181" t="s">
        <v>4799</v>
      </c>
      <c r="F67" s="181" t="s">
        <v>4360</v>
      </c>
      <c r="G67" s="183" t="s">
        <v>3866</v>
      </c>
      <c r="H67" s="184" t="s">
        <v>4774</v>
      </c>
      <c r="I67" s="169" t="str">
        <f t="shared" ref="I67:I130" si="3">A67&amp;G67</f>
        <v>02CD04E190</v>
      </c>
      <c r="J67" s="183">
        <v>2</v>
      </c>
      <c r="K67" s="181" t="s">
        <v>3992</v>
      </c>
      <c r="L67" s="183">
        <v>3</v>
      </c>
      <c r="M67" s="181" t="s">
        <v>4034</v>
      </c>
      <c r="N67" s="183" t="s">
        <v>767</v>
      </c>
      <c r="O67" s="181" t="s">
        <v>4775</v>
      </c>
      <c r="P67" s="183">
        <v>2</v>
      </c>
      <c r="Q67" s="181" t="s">
        <v>4765</v>
      </c>
      <c r="R67" s="183" t="s">
        <v>765</v>
      </c>
      <c r="S67" s="181" t="s">
        <v>4776</v>
      </c>
      <c r="T67" s="183" t="s">
        <v>792</v>
      </c>
      <c r="U67" s="181" t="s">
        <v>4777</v>
      </c>
      <c r="V67" s="183" t="s">
        <v>4035</v>
      </c>
      <c r="W67" s="181" t="s">
        <v>4036</v>
      </c>
      <c r="X67" s="183" t="s">
        <v>2629</v>
      </c>
      <c r="Y67" s="181" t="s">
        <v>4037</v>
      </c>
      <c r="Z67" s="174" t="str">
        <f t="shared" ref="Z67:Z130" si="4">X67&amp;" "&amp;Y67</f>
        <v>15 Vida de ecosistemas terrestres</v>
      </c>
      <c r="AA67" s="183" t="s">
        <v>4038</v>
      </c>
      <c r="AB67" s="181" t="s">
        <v>4039</v>
      </c>
      <c r="AC67" s="193" t="str">
        <f t="shared" ref="AC67:AC130" si="5">AA67&amp;" "&amp;AB67</f>
        <v>15.a Movilizar y aumentar de manera significativa los recursos financieros procedentes de todas las fuentes para conservar y utilizar de forma sostenible la diversidad biologica y los ecosistemas</v>
      </c>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69"/>
      <c r="BQ67" s="169"/>
      <c r="BR67" s="169"/>
      <c r="BS67" s="169"/>
      <c r="BT67" s="169"/>
      <c r="BU67" s="169"/>
      <c r="BV67" s="169"/>
    </row>
    <row r="68" spans="1:74" s="105" customFormat="1" ht="15.75" x14ac:dyDescent="0.25">
      <c r="A68" s="180" t="s">
        <v>565</v>
      </c>
      <c r="B68" s="181" t="s">
        <v>4798</v>
      </c>
      <c r="C68" s="181" t="s">
        <v>4358</v>
      </c>
      <c r="D68" s="181" t="s">
        <v>4359</v>
      </c>
      <c r="E68" s="181" t="s">
        <v>4799</v>
      </c>
      <c r="F68" s="181" t="s">
        <v>4360</v>
      </c>
      <c r="G68" s="183" t="s">
        <v>3874</v>
      </c>
      <c r="H68" s="184" t="s">
        <v>4778</v>
      </c>
      <c r="I68" s="169" t="str">
        <f t="shared" si="3"/>
        <v>02CD04E198</v>
      </c>
      <c r="J68" s="183">
        <v>2</v>
      </c>
      <c r="K68" s="181" t="s">
        <v>3992</v>
      </c>
      <c r="L68" s="183">
        <v>1</v>
      </c>
      <c r="M68" s="181" t="s">
        <v>3993</v>
      </c>
      <c r="N68" s="183">
        <v>7</v>
      </c>
      <c r="O68" s="181" t="s">
        <v>4268</v>
      </c>
      <c r="P68" s="183">
        <v>2</v>
      </c>
      <c r="Q68" s="181" t="s">
        <v>4765</v>
      </c>
      <c r="R68" s="183" t="s">
        <v>792</v>
      </c>
      <c r="S68" s="181" t="s">
        <v>4779</v>
      </c>
      <c r="T68" s="183" t="s">
        <v>774</v>
      </c>
      <c r="U68" s="181" t="s">
        <v>4780</v>
      </c>
      <c r="V68" s="183" t="s">
        <v>4042</v>
      </c>
      <c r="W68" s="181" t="s">
        <v>4043</v>
      </c>
      <c r="X68" s="183" t="s">
        <v>2916</v>
      </c>
      <c r="Y68" s="181" t="s">
        <v>3967</v>
      </c>
      <c r="Z68" s="174" t="str">
        <f t="shared" si="4"/>
        <v>11 Ciudades y comunidades sostenibles</v>
      </c>
      <c r="AA68" s="183">
        <v>11.1</v>
      </c>
      <c r="AB68" s="181" t="s">
        <v>4130</v>
      </c>
      <c r="AC68" s="193" t="str">
        <f t="shared" si="5"/>
        <v>11.1 De aqui a 2030, asegurar el acceso de todas las personas a viviendas y servicios basicos adecuados, seguros y asequibles y mejorar los barrios marginales</v>
      </c>
      <c r="AD68" s="170"/>
      <c r="AE68" s="170"/>
      <c r="AF68" s="170"/>
      <c r="AG68" s="170"/>
      <c r="AH68" s="170"/>
      <c r="AI68" s="170"/>
      <c r="AJ68" s="170"/>
      <c r="AK68" s="170"/>
      <c r="AL68" s="170"/>
      <c r="AM68" s="170"/>
      <c r="AN68" s="170"/>
      <c r="AO68" s="170"/>
      <c r="AP68" s="170"/>
      <c r="AQ68" s="170"/>
      <c r="AR68" s="170"/>
      <c r="AS68" s="170"/>
      <c r="AT68" s="170"/>
      <c r="AU68" s="170"/>
      <c r="AV68" s="170"/>
      <c r="AW68" s="170"/>
      <c r="AX68" s="170"/>
      <c r="AY68" s="170"/>
      <c r="AZ68" s="170"/>
      <c r="BA68" s="170"/>
      <c r="BB68" s="170"/>
      <c r="BC68" s="170"/>
      <c r="BD68" s="170"/>
      <c r="BE68" s="170"/>
      <c r="BF68" s="170"/>
      <c r="BG68" s="170"/>
      <c r="BH68" s="170"/>
      <c r="BI68" s="170"/>
      <c r="BJ68" s="170"/>
      <c r="BK68" s="170"/>
      <c r="BL68" s="170"/>
      <c r="BM68" s="170"/>
      <c r="BN68" s="170"/>
      <c r="BO68" s="170"/>
      <c r="BP68" s="169"/>
      <c r="BQ68" s="169"/>
      <c r="BR68" s="169"/>
      <c r="BS68" s="169"/>
      <c r="BT68" s="169"/>
      <c r="BU68" s="169"/>
      <c r="BV68" s="169"/>
    </row>
    <row r="69" spans="1:74" s="105" customFormat="1" ht="15.75" x14ac:dyDescent="0.25">
      <c r="A69" s="180" t="s">
        <v>565</v>
      </c>
      <c r="B69" s="181" t="s">
        <v>4798</v>
      </c>
      <c r="C69" s="181" t="s">
        <v>4358</v>
      </c>
      <c r="D69" s="181" t="s">
        <v>4359</v>
      </c>
      <c r="E69" s="181" t="s">
        <v>4799</v>
      </c>
      <c r="F69" s="181" t="s">
        <v>4360</v>
      </c>
      <c r="G69" s="183" t="s">
        <v>3877</v>
      </c>
      <c r="H69" s="184" t="s">
        <v>4781</v>
      </c>
      <c r="I69" s="169" t="str">
        <f t="shared" si="3"/>
        <v>02CD04F037</v>
      </c>
      <c r="J69" s="183">
        <v>2</v>
      </c>
      <c r="K69" s="181" t="s">
        <v>3992</v>
      </c>
      <c r="L69" s="183">
        <v>1</v>
      </c>
      <c r="M69" s="181" t="s">
        <v>3993</v>
      </c>
      <c r="N69" s="183" t="s">
        <v>774</v>
      </c>
      <c r="O69" s="181" t="s">
        <v>4045</v>
      </c>
      <c r="P69" s="183">
        <v>3</v>
      </c>
      <c r="Q69" s="181" t="s">
        <v>4746</v>
      </c>
      <c r="R69" s="183" t="s">
        <v>765</v>
      </c>
      <c r="S69" s="181" t="s">
        <v>4751</v>
      </c>
      <c r="T69" s="183" t="s">
        <v>765</v>
      </c>
      <c r="U69" s="181" t="s">
        <v>4752</v>
      </c>
      <c r="V69" s="183" t="s">
        <v>4046</v>
      </c>
      <c r="W69" s="181" t="s">
        <v>4047</v>
      </c>
      <c r="X69" s="183" t="s">
        <v>793</v>
      </c>
      <c r="Y69" s="181" t="s">
        <v>3996</v>
      </c>
      <c r="Z69" s="174" t="str">
        <f t="shared" si="4"/>
        <v>8 Trabajo decente y crecimiento economico</v>
      </c>
      <c r="AA69" s="183">
        <v>8.3000000000000007</v>
      </c>
      <c r="AB69" s="181" t="s">
        <v>3997</v>
      </c>
      <c r="AC69" s="193" t="str">
        <f t="shared" si="5"/>
        <v>8.3 Promover politicas orientadas al desarrollo que apoyen las actividades productivas, la creacion de puestos de trabajo decentes, el emprendimiento, la creatividad y la innovacion, y fomentar la formalizacion y el crecimiento de las microempresas y las pequeñas y medianas empresas, incluso mediante el acceso a servicios financieros</v>
      </c>
      <c r="AD69" s="170"/>
      <c r="AE69" s="170"/>
      <c r="AF69" s="170"/>
      <c r="AG69" s="170"/>
      <c r="AH69" s="170"/>
      <c r="AI69" s="170"/>
      <c r="AJ69" s="170"/>
      <c r="AK69" s="170"/>
      <c r="AL69" s="170"/>
      <c r="AM69" s="170"/>
      <c r="AN69" s="170"/>
      <c r="AO69" s="170"/>
      <c r="AP69" s="170"/>
      <c r="AQ69" s="170"/>
      <c r="AR69" s="170"/>
      <c r="AS69" s="170"/>
      <c r="AT69" s="170"/>
      <c r="AU69" s="170"/>
      <c r="AV69" s="170"/>
      <c r="AW69" s="170"/>
      <c r="AX69" s="170"/>
      <c r="AY69" s="170"/>
      <c r="AZ69" s="170"/>
      <c r="BA69" s="170"/>
      <c r="BB69" s="170"/>
      <c r="BC69" s="170"/>
      <c r="BD69" s="170"/>
      <c r="BE69" s="170"/>
      <c r="BF69" s="170"/>
      <c r="BG69" s="170"/>
      <c r="BH69" s="170"/>
      <c r="BI69" s="170"/>
      <c r="BJ69" s="170"/>
      <c r="BK69" s="170"/>
      <c r="BL69" s="170"/>
      <c r="BM69" s="170"/>
      <c r="BN69" s="170"/>
      <c r="BO69" s="170"/>
      <c r="BP69" s="169"/>
      <c r="BQ69" s="169"/>
      <c r="BR69" s="169"/>
      <c r="BS69" s="169"/>
      <c r="BT69" s="169"/>
      <c r="BU69" s="169"/>
      <c r="BV69" s="169"/>
    </row>
    <row r="70" spans="1:74" s="105" customFormat="1" ht="15.75" x14ac:dyDescent="0.25">
      <c r="A70" s="180" t="s">
        <v>565</v>
      </c>
      <c r="B70" s="181" t="s">
        <v>4798</v>
      </c>
      <c r="C70" s="181" t="s">
        <v>4358</v>
      </c>
      <c r="D70" s="181" t="s">
        <v>4359</v>
      </c>
      <c r="E70" s="181" t="s">
        <v>4799</v>
      </c>
      <c r="F70" s="181" t="s">
        <v>4360</v>
      </c>
      <c r="G70" s="183" t="s">
        <v>3886</v>
      </c>
      <c r="H70" s="184" t="s">
        <v>4782</v>
      </c>
      <c r="I70" s="169" t="str">
        <f t="shared" si="3"/>
        <v>02CD04K023</v>
      </c>
      <c r="J70" s="183">
        <v>6</v>
      </c>
      <c r="K70" s="181" t="s">
        <v>4726</v>
      </c>
      <c r="L70" s="183">
        <v>2</v>
      </c>
      <c r="M70" s="181" t="s">
        <v>4231</v>
      </c>
      <c r="N70" s="183">
        <v>4</v>
      </c>
      <c r="O70" s="181" t="s">
        <v>4783</v>
      </c>
      <c r="P70" s="183">
        <v>2</v>
      </c>
      <c r="Q70" s="181" t="s">
        <v>4765</v>
      </c>
      <c r="R70" s="183" t="s">
        <v>766</v>
      </c>
      <c r="S70" s="181" t="s">
        <v>4766</v>
      </c>
      <c r="T70" s="183" t="s">
        <v>765</v>
      </c>
      <c r="U70" s="181" t="s">
        <v>4048</v>
      </c>
      <c r="V70" s="183" t="s">
        <v>4049</v>
      </c>
      <c r="W70" s="181" t="s">
        <v>4050</v>
      </c>
      <c r="X70" s="183" t="s">
        <v>2916</v>
      </c>
      <c r="Y70" s="181" t="s">
        <v>3967</v>
      </c>
      <c r="Z70" s="174" t="str">
        <f t="shared" si="4"/>
        <v>11 Ciudades y comunidades sostenibles</v>
      </c>
      <c r="AA70" s="183">
        <v>11.3</v>
      </c>
      <c r="AB70" s="181" t="s">
        <v>4051</v>
      </c>
      <c r="AC70" s="193" t="str">
        <f t="shared" si="5"/>
        <v>11.3 De aqui a 2030, aumentar la urbanizacion inclusiva y sostenible y la capacidad para la planificacion y la gestion participativas, integradas y sostenibles de los asentamientos humanos en todos los paises</v>
      </c>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69"/>
      <c r="BQ70" s="169"/>
      <c r="BR70" s="169"/>
      <c r="BS70" s="169"/>
      <c r="BT70" s="169"/>
      <c r="BU70" s="169"/>
      <c r="BV70" s="169"/>
    </row>
    <row r="71" spans="1:74" s="105" customFormat="1" ht="15.75" x14ac:dyDescent="0.25">
      <c r="A71" s="180" t="s">
        <v>565</v>
      </c>
      <c r="B71" s="181" t="s">
        <v>4798</v>
      </c>
      <c r="C71" s="181" t="s">
        <v>4358</v>
      </c>
      <c r="D71" s="181" t="s">
        <v>4359</v>
      </c>
      <c r="E71" s="181" t="s">
        <v>4799</v>
      </c>
      <c r="F71" s="181" t="s">
        <v>4360</v>
      </c>
      <c r="G71" s="183" t="s">
        <v>712</v>
      </c>
      <c r="H71" s="184" t="s">
        <v>4725</v>
      </c>
      <c r="I71" s="169" t="str">
        <f t="shared" si="3"/>
        <v>02CD04M001</v>
      </c>
      <c r="J71" s="183">
        <v>2</v>
      </c>
      <c r="K71" s="181" t="s">
        <v>3992</v>
      </c>
      <c r="L71" s="183">
        <v>2</v>
      </c>
      <c r="M71" s="181" t="s">
        <v>4019</v>
      </c>
      <c r="N71" s="183">
        <v>2</v>
      </c>
      <c r="O71" s="181" t="s">
        <v>4020</v>
      </c>
      <c r="P71" s="183">
        <v>2</v>
      </c>
      <c r="Q71" s="181" t="s">
        <v>4765</v>
      </c>
      <c r="R71" s="183" t="s">
        <v>766</v>
      </c>
      <c r="S71" s="181" t="s">
        <v>4766</v>
      </c>
      <c r="T71" s="183" t="s">
        <v>765</v>
      </c>
      <c r="U71" s="181" t="s">
        <v>4048</v>
      </c>
      <c r="V71" s="183" t="s">
        <v>3959</v>
      </c>
      <c r="W71" s="181" t="s">
        <v>3960</v>
      </c>
      <c r="X71" s="183" t="s">
        <v>2916</v>
      </c>
      <c r="Y71" s="181" t="s">
        <v>3967</v>
      </c>
      <c r="Z71" s="174" t="str">
        <f t="shared" si="4"/>
        <v>11 Ciudades y comunidades sostenibles</v>
      </c>
      <c r="AA71" s="183">
        <v>11.3</v>
      </c>
      <c r="AB71" s="181" t="s">
        <v>4051</v>
      </c>
      <c r="AC71" s="193" t="str">
        <f t="shared" si="5"/>
        <v>11.3 De aqui a 2030, aumentar la urbanizacion inclusiva y sostenible y la capacidad para la planificacion y la gestion participativas, integradas y sostenibles de los asentamientos humanos en todos los paises</v>
      </c>
      <c r="AD71" s="170"/>
      <c r="AE71" s="170"/>
      <c r="AF71" s="170"/>
      <c r="AG71" s="170"/>
      <c r="AH71" s="170"/>
      <c r="AI71" s="170"/>
      <c r="AJ71" s="170"/>
      <c r="AK71" s="170"/>
      <c r="AL71" s="170"/>
      <c r="AM71" s="170"/>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0"/>
      <c r="BJ71" s="170"/>
      <c r="BK71" s="170"/>
      <c r="BL71" s="170"/>
      <c r="BM71" s="170"/>
      <c r="BN71" s="170"/>
      <c r="BO71" s="170"/>
      <c r="BP71" s="169"/>
      <c r="BQ71" s="169"/>
      <c r="BR71" s="169"/>
      <c r="BS71" s="169"/>
      <c r="BT71" s="169"/>
      <c r="BU71" s="169"/>
      <c r="BV71" s="169"/>
    </row>
    <row r="72" spans="1:74" s="105" customFormat="1" ht="15.75" x14ac:dyDescent="0.25">
      <c r="A72" s="180" t="s">
        <v>565</v>
      </c>
      <c r="B72" s="181" t="s">
        <v>4798</v>
      </c>
      <c r="C72" s="181" t="s">
        <v>4358</v>
      </c>
      <c r="D72" s="181" t="s">
        <v>4359</v>
      </c>
      <c r="E72" s="181" t="s">
        <v>4799</v>
      </c>
      <c r="F72" s="181" t="s">
        <v>4360</v>
      </c>
      <c r="G72" s="183" t="s">
        <v>3889</v>
      </c>
      <c r="H72" s="184" t="s">
        <v>4729</v>
      </c>
      <c r="I72" s="169" t="str">
        <f t="shared" si="3"/>
        <v>02CD04M002</v>
      </c>
      <c r="J72" s="183">
        <v>2</v>
      </c>
      <c r="K72" s="181" t="s">
        <v>3992</v>
      </c>
      <c r="L72" s="183">
        <v>1</v>
      </c>
      <c r="M72" s="181" t="s">
        <v>3993</v>
      </c>
      <c r="N72" s="183">
        <v>7</v>
      </c>
      <c r="O72" s="181" t="s">
        <v>4268</v>
      </c>
      <c r="P72" s="183">
        <v>1</v>
      </c>
      <c r="Q72" s="181" t="s">
        <v>3954</v>
      </c>
      <c r="R72" s="183" t="s">
        <v>793</v>
      </c>
      <c r="S72" s="181" t="s">
        <v>4749</v>
      </c>
      <c r="T72" s="183" t="s">
        <v>765</v>
      </c>
      <c r="U72" s="181" t="s">
        <v>4784</v>
      </c>
      <c r="V72" s="183" t="s">
        <v>3961</v>
      </c>
      <c r="W72" s="181" t="s">
        <v>3962</v>
      </c>
      <c r="X72" s="183" t="s">
        <v>2916</v>
      </c>
      <c r="Y72" s="181" t="s">
        <v>3967</v>
      </c>
      <c r="Z72" s="174" t="str">
        <f t="shared" si="4"/>
        <v>11 Ciudades y comunidades sostenibles</v>
      </c>
      <c r="AA72" s="183">
        <v>11.3</v>
      </c>
      <c r="AB72" s="181" t="s">
        <v>4051</v>
      </c>
      <c r="AC72" s="193" t="str">
        <f t="shared" si="5"/>
        <v>11.3 De aqui a 2030, aumentar la urbanizacion inclusiva y sostenible y la capacidad para la planificacion y la gestion participativas, integradas y sostenibles de los asentamientos humanos en todos los paises</v>
      </c>
      <c r="AD72" s="170"/>
      <c r="AE72" s="170"/>
      <c r="AF72" s="170"/>
      <c r="AG72" s="170"/>
      <c r="AH72" s="170"/>
      <c r="AI72" s="170"/>
      <c r="AJ72" s="170"/>
      <c r="AK72" s="170"/>
      <c r="AL72" s="170"/>
      <c r="AM72" s="170"/>
      <c r="AN72" s="170"/>
      <c r="AO72" s="170"/>
      <c r="AP72" s="170"/>
      <c r="AQ72" s="170"/>
      <c r="AR72" s="170"/>
      <c r="AS72" s="170"/>
      <c r="AT72" s="170"/>
      <c r="AU72" s="170"/>
      <c r="AV72" s="170"/>
      <c r="AW72" s="170"/>
      <c r="AX72" s="170"/>
      <c r="AY72" s="170"/>
      <c r="AZ72" s="170"/>
      <c r="BA72" s="170"/>
      <c r="BB72" s="170"/>
      <c r="BC72" s="170"/>
      <c r="BD72" s="170"/>
      <c r="BE72" s="170"/>
      <c r="BF72" s="170"/>
      <c r="BG72" s="170"/>
      <c r="BH72" s="170"/>
      <c r="BI72" s="170"/>
      <c r="BJ72" s="170"/>
      <c r="BK72" s="170"/>
      <c r="BL72" s="170"/>
      <c r="BM72" s="170"/>
      <c r="BN72" s="170"/>
      <c r="BO72" s="170"/>
      <c r="BP72" s="169"/>
      <c r="BQ72" s="169"/>
      <c r="BR72" s="169"/>
      <c r="BS72" s="169"/>
      <c r="BT72" s="169"/>
      <c r="BU72" s="169"/>
      <c r="BV72" s="169"/>
    </row>
    <row r="73" spans="1:74" s="105" customFormat="1" ht="15.75" x14ac:dyDescent="0.25">
      <c r="A73" s="180" t="s">
        <v>565</v>
      </c>
      <c r="B73" s="181" t="s">
        <v>4798</v>
      </c>
      <c r="C73" s="181" t="s">
        <v>4358</v>
      </c>
      <c r="D73" s="181" t="s">
        <v>4359</v>
      </c>
      <c r="E73" s="181" t="s">
        <v>4799</v>
      </c>
      <c r="F73" s="181" t="s">
        <v>4360</v>
      </c>
      <c r="G73" s="183" t="s">
        <v>713</v>
      </c>
      <c r="H73" s="184" t="s">
        <v>4730</v>
      </c>
      <c r="I73" s="169" t="str">
        <f t="shared" si="3"/>
        <v>02CD04N001</v>
      </c>
      <c r="J73" s="183">
        <v>5</v>
      </c>
      <c r="K73" s="181" t="s">
        <v>4731</v>
      </c>
      <c r="L73" s="183">
        <v>3</v>
      </c>
      <c r="M73" s="181" t="s">
        <v>4309</v>
      </c>
      <c r="N73" s="183" t="s">
        <v>774</v>
      </c>
      <c r="O73" s="181" t="s">
        <v>3964</v>
      </c>
      <c r="P73" s="183">
        <v>1</v>
      </c>
      <c r="Q73" s="181" t="s">
        <v>3954</v>
      </c>
      <c r="R73" s="183" t="s">
        <v>785</v>
      </c>
      <c r="S73" s="181" t="s">
        <v>4732</v>
      </c>
      <c r="T73" s="183" t="s">
        <v>766</v>
      </c>
      <c r="U73" s="181" t="s">
        <v>3963</v>
      </c>
      <c r="V73" s="183" t="s">
        <v>3965</v>
      </c>
      <c r="W73" s="181" t="s">
        <v>3966</v>
      </c>
      <c r="X73" s="183" t="s">
        <v>2916</v>
      </c>
      <c r="Y73" s="181" t="s">
        <v>3967</v>
      </c>
      <c r="Z73" s="174" t="str">
        <f t="shared" si="4"/>
        <v>11 Ciudades y comunidades sostenibles</v>
      </c>
      <c r="AA73" s="183">
        <v>11.5</v>
      </c>
      <c r="AB73" s="181" t="s">
        <v>3968</v>
      </c>
      <c r="AC73" s="193" t="str">
        <f t="shared" si="5"/>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73" s="170"/>
      <c r="AE73" s="170"/>
      <c r="AF73" s="170"/>
      <c r="AG73" s="170"/>
      <c r="AH73" s="170"/>
      <c r="AI73" s="170"/>
      <c r="AJ73" s="170"/>
      <c r="AK73" s="170"/>
      <c r="AL73" s="170"/>
      <c r="AM73" s="170"/>
      <c r="AN73" s="170"/>
      <c r="AO73" s="170"/>
      <c r="AP73" s="170"/>
      <c r="AQ73" s="170"/>
      <c r="AR73" s="170"/>
      <c r="AS73" s="170"/>
      <c r="AT73" s="170"/>
      <c r="AU73" s="170"/>
      <c r="AV73" s="170"/>
      <c r="AW73" s="170"/>
      <c r="AX73" s="170"/>
      <c r="AY73" s="170"/>
      <c r="AZ73" s="170"/>
      <c r="BA73" s="170"/>
      <c r="BB73" s="170"/>
      <c r="BC73" s="170"/>
      <c r="BD73" s="170"/>
      <c r="BE73" s="170"/>
      <c r="BF73" s="170"/>
      <c r="BG73" s="170"/>
      <c r="BH73" s="170"/>
      <c r="BI73" s="170"/>
      <c r="BJ73" s="170"/>
      <c r="BK73" s="170"/>
      <c r="BL73" s="170"/>
      <c r="BM73" s="170"/>
      <c r="BN73" s="170"/>
      <c r="BO73" s="170"/>
      <c r="BP73" s="169"/>
      <c r="BQ73" s="169"/>
      <c r="BR73" s="169"/>
      <c r="BS73" s="169"/>
      <c r="BT73" s="169"/>
      <c r="BU73" s="169"/>
      <c r="BV73" s="169"/>
    </row>
    <row r="74" spans="1:74" s="105" customFormat="1" ht="15.75" x14ac:dyDescent="0.25">
      <c r="A74" s="180" t="s">
        <v>565</v>
      </c>
      <c r="B74" s="181" t="s">
        <v>4798</v>
      </c>
      <c r="C74" s="181" t="s">
        <v>4358</v>
      </c>
      <c r="D74" s="181" t="s">
        <v>4359</v>
      </c>
      <c r="E74" s="181" t="s">
        <v>4799</v>
      </c>
      <c r="F74" s="181" t="s">
        <v>4360</v>
      </c>
      <c r="G74" s="183" t="s">
        <v>3899</v>
      </c>
      <c r="H74" s="184" t="s">
        <v>4785</v>
      </c>
      <c r="I74" s="169" t="str">
        <f t="shared" si="3"/>
        <v>02CD04R002</v>
      </c>
      <c r="J74" s="183">
        <v>2</v>
      </c>
      <c r="K74" s="181" t="s">
        <v>3992</v>
      </c>
      <c r="L74" s="183">
        <v>2</v>
      </c>
      <c r="M74" s="181" t="s">
        <v>4019</v>
      </c>
      <c r="N74" s="183">
        <v>2</v>
      </c>
      <c r="O74" s="181" t="s">
        <v>4020</v>
      </c>
      <c r="P74" s="183">
        <v>2</v>
      </c>
      <c r="Q74" s="181" t="s">
        <v>4765</v>
      </c>
      <c r="R74" s="183" t="s">
        <v>766</v>
      </c>
      <c r="S74" s="181" t="s">
        <v>4766</v>
      </c>
      <c r="T74" s="183" t="s">
        <v>766</v>
      </c>
      <c r="U74" s="181" t="s">
        <v>4786</v>
      </c>
      <c r="V74" s="183" t="s">
        <v>2563</v>
      </c>
      <c r="W74" s="181" t="s">
        <v>4785</v>
      </c>
      <c r="X74" s="183" t="s">
        <v>3292</v>
      </c>
      <c r="Y74" s="181" t="s">
        <v>3957</v>
      </c>
      <c r="Z74" s="174" t="str">
        <f t="shared" si="4"/>
        <v>16 Paz, justicia e instituciones solidas</v>
      </c>
      <c r="AA74" s="183">
        <v>16.7</v>
      </c>
      <c r="AB74" s="181" t="s">
        <v>4057</v>
      </c>
      <c r="AC74" s="193" t="str">
        <f t="shared" si="5"/>
        <v>16.7 Garantizar la adopcion en todos los niveles de decisiones inclusivas, participativas y representativas que respondan a las necesidades</v>
      </c>
      <c r="AD74" s="170"/>
      <c r="AE74" s="170"/>
      <c r="AF74" s="170"/>
      <c r="AG74" s="170"/>
      <c r="AH74" s="170"/>
      <c r="AI74" s="170"/>
      <c r="AJ74" s="170"/>
      <c r="AK74" s="170"/>
      <c r="AL74" s="170"/>
      <c r="AM74" s="170"/>
      <c r="AN74" s="170"/>
      <c r="AO74" s="170"/>
      <c r="AP74" s="170"/>
      <c r="AQ74" s="170"/>
      <c r="AR74" s="170"/>
      <c r="AS74" s="170"/>
      <c r="AT74" s="170"/>
      <c r="AU74" s="170"/>
      <c r="AV74" s="170"/>
      <c r="AW74" s="170"/>
      <c r="AX74" s="170"/>
      <c r="AY74" s="170"/>
      <c r="AZ74" s="170"/>
      <c r="BA74" s="170"/>
      <c r="BB74" s="170"/>
      <c r="BC74" s="170"/>
      <c r="BD74" s="170"/>
      <c r="BE74" s="170"/>
      <c r="BF74" s="170"/>
      <c r="BG74" s="170"/>
      <c r="BH74" s="170"/>
      <c r="BI74" s="170"/>
      <c r="BJ74" s="170"/>
      <c r="BK74" s="170"/>
      <c r="BL74" s="170"/>
      <c r="BM74" s="170"/>
      <c r="BN74" s="170"/>
      <c r="BO74" s="170"/>
      <c r="BP74" s="169"/>
      <c r="BQ74" s="169"/>
      <c r="BR74" s="169"/>
      <c r="BS74" s="169"/>
      <c r="BT74" s="169"/>
      <c r="BU74" s="169"/>
      <c r="BV74" s="169"/>
    </row>
    <row r="75" spans="1:74" s="105" customFormat="1" ht="15.75" x14ac:dyDescent="0.25">
      <c r="A75" s="180" t="s">
        <v>565</v>
      </c>
      <c r="B75" s="181" t="s">
        <v>4798</v>
      </c>
      <c r="C75" s="181" t="s">
        <v>4358</v>
      </c>
      <c r="D75" s="181" t="s">
        <v>4359</v>
      </c>
      <c r="E75" s="181" t="s">
        <v>4799</v>
      </c>
      <c r="F75" s="181" t="s">
        <v>4360</v>
      </c>
      <c r="G75" s="183" t="s">
        <v>3909</v>
      </c>
      <c r="H75" s="184" t="s">
        <v>4787</v>
      </c>
      <c r="I75" s="169" t="str">
        <f t="shared" si="3"/>
        <v>02CD04S229</v>
      </c>
      <c r="J75" s="183">
        <v>2</v>
      </c>
      <c r="K75" s="181" t="s">
        <v>3992</v>
      </c>
      <c r="L75" s="183">
        <v>1</v>
      </c>
      <c r="M75" s="181" t="s">
        <v>3993</v>
      </c>
      <c r="N75" s="183">
        <v>3</v>
      </c>
      <c r="O75" s="181" t="s">
        <v>4045</v>
      </c>
      <c r="P75" s="183">
        <v>2</v>
      </c>
      <c r="Q75" s="181" t="s">
        <v>4765</v>
      </c>
      <c r="R75" s="183" t="s">
        <v>792</v>
      </c>
      <c r="S75" s="181" t="s">
        <v>4779</v>
      </c>
      <c r="T75" s="183" t="s">
        <v>793</v>
      </c>
      <c r="U75" s="181" t="s">
        <v>4788</v>
      </c>
      <c r="V75" s="183" t="s">
        <v>4069</v>
      </c>
      <c r="W75" s="181" t="s">
        <v>4070</v>
      </c>
      <c r="X75" s="183" t="s">
        <v>814</v>
      </c>
      <c r="Y75" s="181" t="s">
        <v>4071</v>
      </c>
      <c r="Z75" s="174" t="str">
        <f t="shared" si="4"/>
        <v>5 Igualdad de genero</v>
      </c>
      <c r="AA75" s="183">
        <v>5.0999999999999996</v>
      </c>
      <c r="AB75" s="181" t="s">
        <v>4072</v>
      </c>
      <c r="AC75" s="193" t="str">
        <f t="shared" si="5"/>
        <v>5.1 Poner fin a todas las formas de discriminacion contra todas las mujeres y las niñas en todo el mundo</v>
      </c>
      <c r="AD75" s="170"/>
      <c r="AE75" s="170"/>
      <c r="AF75" s="170"/>
      <c r="AG75" s="170"/>
      <c r="AH75" s="170"/>
      <c r="AI75" s="170"/>
      <c r="AJ75" s="170"/>
      <c r="AK75" s="170"/>
      <c r="AL75" s="170"/>
      <c r="AM75" s="170"/>
      <c r="AN75" s="170"/>
      <c r="AO75" s="170"/>
      <c r="AP75" s="170"/>
      <c r="AQ75" s="170"/>
      <c r="AR75" s="170"/>
      <c r="AS75" s="170"/>
      <c r="AT75" s="170"/>
      <c r="AU75" s="170"/>
      <c r="AV75" s="170"/>
      <c r="AW75" s="170"/>
      <c r="AX75" s="170"/>
      <c r="AY75" s="170"/>
      <c r="AZ75" s="170"/>
      <c r="BA75" s="170"/>
      <c r="BB75" s="170"/>
      <c r="BC75" s="170"/>
      <c r="BD75" s="170"/>
      <c r="BE75" s="170"/>
      <c r="BF75" s="170"/>
      <c r="BG75" s="170"/>
      <c r="BH75" s="170"/>
      <c r="BI75" s="170"/>
      <c r="BJ75" s="170"/>
      <c r="BK75" s="170"/>
      <c r="BL75" s="170"/>
      <c r="BM75" s="170"/>
      <c r="BN75" s="170"/>
      <c r="BO75" s="170"/>
      <c r="BP75" s="169"/>
      <c r="BQ75" s="169"/>
      <c r="BR75" s="169"/>
      <c r="BS75" s="169"/>
      <c r="BT75" s="169"/>
      <c r="BU75" s="169"/>
      <c r="BV75" s="169"/>
    </row>
    <row r="76" spans="1:74" s="105" customFormat="1" ht="15.75" x14ac:dyDescent="0.25">
      <c r="A76" s="180" t="s">
        <v>565</v>
      </c>
      <c r="B76" s="181" t="s">
        <v>4798</v>
      </c>
      <c r="C76" s="181" t="s">
        <v>4358</v>
      </c>
      <c r="D76" s="181" t="s">
        <v>4359</v>
      </c>
      <c r="E76" s="181" t="s">
        <v>4799</v>
      </c>
      <c r="F76" s="181" t="s">
        <v>4360</v>
      </c>
      <c r="G76" s="183" t="s">
        <v>3913</v>
      </c>
      <c r="H76" s="184" t="s">
        <v>4800</v>
      </c>
      <c r="I76" s="169" t="str">
        <f t="shared" si="3"/>
        <v>02CD04S234</v>
      </c>
      <c r="J76" s="183">
        <v>2</v>
      </c>
      <c r="K76" s="181" t="s">
        <v>3992</v>
      </c>
      <c r="L76" s="183">
        <v>1</v>
      </c>
      <c r="M76" s="181" t="s">
        <v>3993</v>
      </c>
      <c r="N76" s="183">
        <v>6</v>
      </c>
      <c r="O76" s="181" t="s">
        <v>4273</v>
      </c>
      <c r="P76" s="183">
        <v>2</v>
      </c>
      <c r="Q76" s="181" t="s">
        <v>4765</v>
      </c>
      <c r="R76" s="183" t="s">
        <v>792</v>
      </c>
      <c r="S76" s="181" t="s">
        <v>4779</v>
      </c>
      <c r="T76" s="183" t="s">
        <v>774</v>
      </c>
      <c r="U76" s="181" t="s">
        <v>4780</v>
      </c>
      <c r="V76" s="183" t="s">
        <v>4083</v>
      </c>
      <c r="W76" s="181" t="s">
        <v>4084</v>
      </c>
      <c r="X76" s="183" t="s">
        <v>2527</v>
      </c>
      <c r="Y76" s="181" t="s">
        <v>4062</v>
      </c>
      <c r="Z76" s="174" t="str">
        <f t="shared" si="4"/>
        <v>10 Reduccion de las desigualdades</v>
      </c>
      <c r="AA76" s="183">
        <v>10.199999999999999</v>
      </c>
      <c r="AB76" s="181" t="s">
        <v>4063</v>
      </c>
      <c r="AC76" s="193" t="str">
        <f t="shared" si="5"/>
        <v>10.2 De aqui a 2030, potenciar y promover la inclusion social, economica y politica de todas las personas, independientemente de su edad, sexo, discapacidad, raza, etnia, origen, religion o situacion economica u otra condicion</v>
      </c>
      <c r="AD76" s="170"/>
      <c r="AE76" s="170"/>
      <c r="AF76" s="170"/>
      <c r="AG76" s="170"/>
      <c r="AH76" s="170"/>
      <c r="AI76" s="170"/>
      <c r="AJ76" s="170"/>
      <c r="AK76" s="170"/>
      <c r="AL76" s="170"/>
      <c r="AM76" s="170"/>
      <c r="AN76" s="170"/>
      <c r="AO76" s="170"/>
      <c r="AP76" s="170"/>
      <c r="AQ76" s="170"/>
      <c r="AR76" s="170"/>
      <c r="AS76" s="170"/>
      <c r="AT76" s="170"/>
      <c r="AU76" s="170"/>
      <c r="AV76" s="170"/>
      <c r="AW76" s="170"/>
      <c r="AX76" s="170"/>
      <c r="AY76" s="170"/>
      <c r="AZ76" s="170"/>
      <c r="BA76" s="170"/>
      <c r="BB76" s="170"/>
      <c r="BC76" s="170"/>
      <c r="BD76" s="170"/>
      <c r="BE76" s="170"/>
      <c r="BF76" s="170"/>
      <c r="BG76" s="170"/>
      <c r="BH76" s="170"/>
      <c r="BI76" s="170"/>
      <c r="BJ76" s="170"/>
      <c r="BK76" s="170"/>
      <c r="BL76" s="170"/>
      <c r="BM76" s="170"/>
      <c r="BN76" s="170"/>
      <c r="BO76" s="170"/>
      <c r="BP76" s="169"/>
      <c r="BQ76" s="169"/>
      <c r="BR76" s="169"/>
      <c r="BS76" s="169"/>
      <c r="BT76" s="169"/>
      <c r="BU76" s="169"/>
      <c r="BV76" s="169"/>
    </row>
    <row r="77" spans="1:74" s="105" customFormat="1" ht="15.75" x14ac:dyDescent="0.25">
      <c r="A77" s="180" t="s">
        <v>565</v>
      </c>
      <c r="B77" s="181" t="s">
        <v>4798</v>
      </c>
      <c r="C77" s="181" t="s">
        <v>4358</v>
      </c>
      <c r="D77" s="181" t="s">
        <v>4359</v>
      </c>
      <c r="E77" s="181" t="s">
        <v>4799</v>
      </c>
      <c r="F77" s="181" t="s">
        <v>4360</v>
      </c>
      <c r="G77" s="183" t="s">
        <v>3927</v>
      </c>
      <c r="H77" s="184" t="s">
        <v>4789</v>
      </c>
      <c r="I77" s="169" t="str">
        <f t="shared" si="3"/>
        <v>02CD04U048</v>
      </c>
      <c r="J77" s="183">
        <v>2</v>
      </c>
      <c r="K77" s="181" t="s">
        <v>3992</v>
      </c>
      <c r="L77" s="183">
        <v>1</v>
      </c>
      <c r="M77" s="181" t="s">
        <v>3993</v>
      </c>
      <c r="N77" s="183">
        <v>3</v>
      </c>
      <c r="O77" s="181" t="s">
        <v>4045</v>
      </c>
      <c r="P77" s="183">
        <v>2</v>
      </c>
      <c r="Q77" s="181" t="s">
        <v>4765</v>
      </c>
      <c r="R77" s="183" t="s">
        <v>785</v>
      </c>
      <c r="S77" s="181" t="s">
        <v>4790</v>
      </c>
      <c r="T77" s="183" t="s">
        <v>765</v>
      </c>
      <c r="U77" s="181" t="s">
        <v>4790</v>
      </c>
      <c r="V77" s="183" t="s">
        <v>4064</v>
      </c>
      <c r="W77" s="181" t="s">
        <v>4065</v>
      </c>
      <c r="X77" s="183" t="s">
        <v>2527</v>
      </c>
      <c r="Y77" s="181" t="s">
        <v>4062</v>
      </c>
      <c r="Z77" s="174" t="str">
        <f t="shared" si="4"/>
        <v>10 Reduccion de las desigualdades</v>
      </c>
      <c r="AA77" s="183">
        <v>10.199999999999999</v>
      </c>
      <c r="AB77" s="181" t="s">
        <v>4063</v>
      </c>
      <c r="AC77" s="193" t="str">
        <f t="shared" si="5"/>
        <v>10.2 De aqui a 2030, potenciar y promover la inclusion social, economica y politica de todas las personas, independientemente de su edad, sexo, discapacidad, raza, etnia, origen, religion o situacion economica u otra condicion</v>
      </c>
      <c r="AD77" s="170"/>
      <c r="AE77" s="170"/>
      <c r="AF77" s="170"/>
      <c r="AG77" s="170"/>
      <c r="AH77" s="168"/>
      <c r="AI77" s="169"/>
      <c r="AJ77" s="169"/>
      <c r="AK77" s="169"/>
      <c r="AL77" s="169"/>
      <c r="AM77" s="168"/>
      <c r="AN77" s="168"/>
      <c r="AO77" s="168"/>
      <c r="AP77" s="168"/>
      <c r="AQ77" s="170"/>
      <c r="AR77" s="170"/>
      <c r="AS77" s="169"/>
      <c r="AT77" s="169"/>
      <c r="AU77" s="169"/>
      <c r="AV77" s="169"/>
      <c r="AW77" s="169"/>
      <c r="AX77" s="169"/>
      <c r="AY77" s="169"/>
      <c r="AZ77" s="169"/>
      <c r="BA77" s="169"/>
      <c r="BB77" s="169"/>
      <c r="BC77" s="169"/>
      <c r="BD77" s="169"/>
      <c r="BE77" s="169"/>
      <c r="BF77" s="169"/>
      <c r="BG77" s="169"/>
      <c r="BH77" s="169"/>
      <c r="BI77" s="169"/>
      <c r="BJ77" s="169"/>
      <c r="BK77" s="169"/>
      <c r="BL77" s="169"/>
      <c r="BM77" s="169"/>
      <c r="BN77" s="169"/>
      <c r="BO77" s="169"/>
      <c r="BP77" s="169"/>
      <c r="BQ77" s="169"/>
      <c r="BR77" s="169"/>
      <c r="BS77" s="169"/>
      <c r="BT77" s="169"/>
      <c r="BU77" s="169"/>
      <c r="BV77" s="169"/>
    </row>
    <row r="78" spans="1:74" s="105" customFormat="1" ht="15.75" x14ac:dyDescent="0.25">
      <c r="A78" s="180" t="s">
        <v>567</v>
      </c>
      <c r="B78" s="181" t="s">
        <v>4801</v>
      </c>
      <c r="C78" s="181" t="s">
        <v>4304</v>
      </c>
      <c r="D78" s="181" t="s">
        <v>4305</v>
      </c>
      <c r="E78" s="181" t="s">
        <v>4307</v>
      </c>
      <c r="F78" s="181" t="s">
        <v>4306</v>
      </c>
      <c r="G78" s="183" t="s">
        <v>4761</v>
      </c>
      <c r="H78" s="184" t="s">
        <v>4762</v>
      </c>
      <c r="I78" s="169" t="str">
        <f t="shared" si="3"/>
        <v>02CD05E200</v>
      </c>
      <c r="J78" s="180">
        <v>6</v>
      </c>
      <c r="K78" s="181" t="s">
        <v>4726</v>
      </c>
      <c r="L78" s="180">
        <v>5</v>
      </c>
      <c r="M78" s="181" t="s">
        <v>4763</v>
      </c>
      <c r="N78" s="180">
        <v>1</v>
      </c>
      <c r="O78" s="181" t="s">
        <v>4764</v>
      </c>
      <c r="P78" s="180">
        <v>2</v>
      </c>
      <c r="Q78" s="181" t="s">
        <v>4765</v>
      </c>
      <c r="R78" s="180" t="s">
        <v>766</v>
      </c>
      <c r="S78" s="181" t="s">
        <v>4766</v>
      </c>
      <c r="T78" s="180" t="s">
        <v>765</v>
      </c>
      <c r="U78" s="181" t="s">
        <v>4048</v>
      </c>
      <c r="V78" s="180" t="s">
        <v>4017</v>
      </c>
      <c r="W78" s="181" t="s">
        <v>4018</v>
      </c>
      <c r="X78" s="180" t="s">
        <v>3292</v>
      </c>
      <c r="Y78" s="181" t="s">
        <v>3957</v>
      </c>
      <c r="Z78" s="174" t="str">
        <f t="shared" si="4"/>
        <v>16 Paz, justicia e instituciones solidas</v>
      </c>
      <c r="AA78" s="180">
        <v>16.100000000000001</v>
      </c>
      <c r="AB78" s="181" t="s">
        <v>3974</v>
      </c>
      <c r="AC78" s="193" t="str">
        <f t="shared" si="5"/>
        <v>16.1 Reducir significativamente todas las formas de violencia y las correspondientes tasas de mortalidad en todo el mundo</v>
      </c>
      <c r="AD78" s="170"/>
      <c r="AE78" s="170"/>
      <c r="AF78" s="170"/>
      <c r="AG78" s="170"/>
      <c r="AH78" s="168"/>
      <c r="AI78" s="169"/>
      <c r="AJ78" s="169"/>
      <c r="AK78" s="169"/>
      <c r="AL78" s="169"/>
      <c r="AM78" s="168"/>
      <c r="AN78" s="168"/>
      <c r="AO78" s="168"/>
      <c r="AP78" s="168"/>
      <c r="AQ78" s="170"/>
      <c r="AR78" s="170"/>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69"/>
      <c r="BQ78" s="169"/>
      <c r="BR78" s="169"/>
      <c r="BS78" s="169"/>
      <c r="BT78" s="169"/>
      <c r="BU78" s="169"/>
      <c r="BV78" s="169"/>
    </row>
    <row r="79" spans="1:74" s="105" customFormat="1" ht="15.75" x14ac:dyDescent="0.25">
      <c r="A79" s="180" t="s">
        <v>567</v>
      </c>
      <c r="B79" s="181" t="s">
        <v>4801</v>
      </c>
      <c r="C79" s="181" t="s">
        <v>4304</v>
      </c>
      <c r="D79" s="181" t="s">
        <v>4305</v>
      </c>
      <c r="E79" s="181" t="s">
        <v>4307</v>
      </c>
      <c r="F79" s="181" t="s">
        <v>4306</v>
      </c>
      <c r="G79" s="183" t="s">
        <v>3863</v>
      </c>
      <c r="H79" s="184" t="s">
        <v>4767</v>
      </c>
      <c r="I79" s="169" t="str">
        <f t="shared" si="3"/>
        <v>02CD05E187</v>
      </c>
      <c r="J79" s="183">
        <v>2</v>
      </c>
      <c r="K79" s="181" t="s">
        <v>3992</v>
      </c>
      <c r="L79" s="183">
        <v>2</v>
      </c>
      <c r="M79" s="181" t="s">
        <v>4019</v>
      </c>
      <c r="N79" s="183">
        <v>2</v>
      </c>
      <c r="O79" s="181" t="s">
        <v>4020</v>
      </c>
      <c r="P79" s="183">
        <v>2</v>
      </c>
      <c r="Q79" s="181" t="s">
        <v>4765</v>
      </c>
      <c r="R79" s="183" t="s">
        <v>766</v>
      </c>
      <c r="S79" s="181" t="s">
        <v>4766</v>
      </c>
      <c r="T79" s="183" t="s">
        <v>792</v>
      </c>
      <c r="U79" s="181" t="s">
        <v>4768</v>
      </c>
      <c r="V79" s="183" t="s">
        <v>2525</v>
      </c>
      <c r="W79" s="181" t="s">
        <v>4021</v>
      </c>
      <c r="X79" s="183" t="s">
        <v>2916</v>
      </c>
      <c r="Y79" s="181" t="s">
        <v>3967</v>
      </c>
      <c r="Z79" s="174" t="str">
        <f t="shared" si="4"/>
        <v>11 Ciudades y comunidades sostenibles</v>
      </c>
      <c r="AA79" s="183">
        <v>11.6</v>
      </c>
      <c r="AB79" s="181" t="s">
        <v>4022</v>
      </c>
      <c r="AC79" s="193" t="str">
        <f t="shared" si="5"/>
        <v>11.6 De aqui a 2030, reducir el impacto ambiental negativo per capita de las ciudades, incluso prestando especial atencion a la calidad del aire y la gestion de los desechos municipales y de otro tipo</v>
      </c>
      <c r="AD79" s="170"/>
      <c r="AE79" s="170"/>
      <c r="AF79" s="170"/>
      <c r="AG79" s="170"/>
      <c r="AH79" s="168"/>
      <c r="AI79" s="169"/>
      <c r="AJ79" s="169"/>
      <c r="AK79" s="169"/>
      <c r="AL79" s="169"/>
      <c r="AM79" s="168"/>
      <c r="AN79" s="168"/>
      <c r="AO79" s="168"/>
      <c r="AP79" s="168"/>
      <c r="AQ79" s="170"/>
      <c r="AR79" s="170"/>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row>
    <row r="80" spans="1:74" s="105" customFormat="1" ht="15.75" x14ac:dyDescent="0.25">
      <c r="A80" s="180" t="s">
        <v>567</v>
      </c>
      <c r="B80" s="181" t="s">
        <v>4801</v>
      </c>
      <c r="C80" s="181" t="s">
        <v>4304</v>
      </c>
      <c r="D80" s="181" t="s">
        <v>4305</v>
      </c>
      <c r="E80" s="181" t="s">
        <v>4307</v>
      </c>
      <c r="F80" s="181" t="s">
        <v>4306</v>
      </c>
      <c r="G80" s="183" t="s">
        <v>3864</v>
      </c>
      <c r="H80" s="184" t="s">
        <v>4769</v>
      </c>
      <c r="I80" s="169" t="str">
        <f t="shared" si="3"/>
        <v>02CD05E188</v>
      </c>
      <c r="J80" s="183">
        <v>2</v>
      </c>
      <c r="K80" s="181" t="s">
        <v>3992</v>
      </c>
      <c r="L80" s="183">
        <v>1</v>
      </c>
      <c r="M80" s="181" t="s">
        <v>3993</v>
      </c>
      <c r="N80" s="183">
        <v>5</v>
      </c>
      <c r="O80" s="181" t="s">
        <v>4138</v>
      </c>
      <c r="P80" s="183">
        <v>2</v>
      </c>
      <c r="Q80" s="181" t="s">
        <v>4765</v>
      </c>
      <c r="R80" s="183" t="s">
        <v>767</v>
      </c>
      <c r="S80" s="181" t="s">
        <v>4770</v>
      </c>
      <c r="T80" s="183" t="s">
        <v>766</v>
      </c>
      <c r="U80" s="181" t="s">
        <v>4024</v>
      </c>
      <c r="V80" s="183" t="s">
        <v>4025</v>
      </c>
      <c r="W80" s="181" t="s">
        <v>4026</v>
      </c>
      <c r="X80" s="183" t="s">
        <v>2916</v>
      </c>
      <c r="Y80" s="181" t="s">
        <v>3967</v>
      </c>
      <c r="Z80" s="174" t="str">
        <f t="shared" si="4"/>
        <v>11 Ciudades y comunidades sostenibles</v>
      </c>
      <c r="AA80" s="183">
        <v>11.4</v>
      </c>
      <c r="AB80" s="181" t="s">
        <v>4027</v>
      </c>
      <c r="AC80" s="193" t="str">
        <f t="shared" si="5"/>
        <v>11.4 Redoblar los esfuerzos para proteger y salvaguardar el patrimonio cultural y natural del mundo</v>
      </c>
      <c r="AD80" s="170"/>
      <c r="AE80" s="170"/>
      <c r="AF80" s="170"/>
      <c r="AG80" s="170"/>
      <c r="AH80" s="168"/>
      <c r="AI80" s="169"/>
      <c r="AJ80" s="169"/>
      <c r="AK80" s="169"/>
      <c r="AL80" s="169"/>
      <c r="AM80" s="168"/>
      <c r="AN80" s="168"/>
      <c r="AO80" s="168"/>
      <c r="AP80" s="168"/>
      <c r="AQ80" s="170"/>
      <c r="AR80" s="170"/>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69"/>
      <c r="BR80" s="169"/>
      <c r="BS80" s="169"/>
      <c r="BT80" s="169"/>
      <c r="BU80" s="169"/>
      <c r="BV80" s="169"/>
    </row>
    <row r="81" spans="1:74" s="105" customFormat="1" ht="15.75" x14ac:dyDescent="0.25">
      <c r="A81" s="180" t="s">
        <v>567</v>
      </c>
      <c r="B81" s="181" t="s">
        <v>4801</v>
      </c>
      <c r="C81" s="181" t="s">
        <v>4304</v>
      </c>
      <c r="D81" s="181" t="s">
        <v>4305</v>
      </c>
      <c r="E81" s="181" t="s">
        <v>4307</v>
      </c>
      <c r="F81" s="181" t="s">
        <v>4306</v>
      </c>
      <c r="G81" s="183" t="s">
        <v>3865</v>
      </c>
      <c r="H81" s="184" t="s">
        <v>4771</v>
      </c>
      <c r="I81" s="169" t="str">
        <f t="shared" si="3"/>
        <v>02CD05E189</v>
      </c>
      <c r="J81" s="183">
        <v>2</v>
      </c>
      <c r="K81" s="181" t="s">
        <v>3992</v>
      </c>
      <c r="L81" s="183">
        <v>1</v>
      </c>
      <c r="M81" s="181" t="s">
        <v>3993</v>
      </c>
      <c r="N81" s="183">
        <v>7</v>
      </c>
      <c r="O81" s="181" t="s">
        <v>4268</v>
      </c>
      <c r="P81" s="183">
        <v>2</v>
      </c>
      <c r="Q81" s="181" t="s">
        <v>4765</v>
      </c>
      <c r="R81" s="183" t="s">
        <v>774</v>
      </c>
      <c r="S81" s="181" t="s">
        <v>4030</v>
      </c>
      <c r="T81" s="183" t="s">
        <v>766</v>
      </c>
      <c r="U81" s="181" t="s">
        <v>4772</v>
      </c>
      <c r="V81" s="183" t="s">
        <v>4031</v>
      </c>
      <c r="W81" s="181" t="s">
        <v>4773</v>
      </c>
      <c r="X81" s="183" t="s">
        <v>2916</v>
      </c>
      <c r="Y81" s="181" t="s">
        <v>3967</v>
      </c>
      <c r="Z81" s="174" t="str">
        <f t="shared" si="4"/>
        <v>11 Ciudades y comunidades sostenibles</v>
      </c>
      <c r="AA81" s="183">
        <v>11.1</v>
      </c>
      <c r="AB81" s="181" t="s">
        <v>4130</v>
      </c>
      <c r="AC81" s="193" t="str">
        <f t="shared" si="5"/>
        <v>11.1 De aqui a 2030, asegurar el acceso de todas las personas a viviendas y servicios basicos adecuados, seguros y asequibles y mejorar los barrios marginales</v>
      </c>
      <c r="AD81" s="170"/>
      <c r="AE81" s="170"/>
      <c r="AF81" s="170"/>
      <c r="AG81" s="170"/>
      <c r="AH81" s="168"/>
      <c r="AI81" s="169"/>
      <c r="AJ81" s="169"/>
      <c r="AK81" s="169"/>
      <c r="AL81" s="169"/>
      <c r="AM81" s="168"/>
      <c r="AN81" s="168"/>
      <c r="AO81" s="168"/>
      <c r="AP81" s="168"/>
      <c r="AQ81" s="170"/>
      <c r="AR81" s="170"/>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69"/>
      <c r="BR81" s="169"/>
      <c r="BS81" s="169"/>
      <c r="BT81" s="169"/>
      <c r="BU81" s="169"/>
      <c r="BV81" s="169"/>
    </row>
    <row r="82" spans="1:74" s="105" customFormat="1" ht="15.75" x14ac:dyDescent="0.25">
      <c r="A82" s="180" t="s">
        <v>567</v>
      </c>
      <c r="B82" s="181" t="s">
        <v>4801</v>
      </c>
      <c r="C82" s="181" t="s">
        <v>4304</v>
      </c>
      <c r="D82" s="181" t="s">
        <v>4305</v>
      </c>
      <c r="E82" s="181" t="s">
        <v>4307</v>
      </c>
      <c r="F82" s="181" t="s">
        <v>4306</v>
      </c>
      <c r="G82" s="183" t="s">
        <v>3866</v>
      </c>
      <c r="H82" s="184" t="s">
        <v>4774</v>
      </c>
      <c r="I82" s="169" t="str">
        <f t="shared" si="3"/>
        <v>02CD05E190</v>
      </c>
      <c r="J82" s="183">
        <v>2</v>
      </c>
      <c r="K82" s="181" t="s">
        <v>3992</v>
      </c>
      <c r="L82" s="183">
        <v>3</v>
      </c>
      <c r="M82" s="181" t="s">
        <v>4034</v>
      </c>
      <c r="N82" s="183">
        <v>4</v>
      </c>
      <c r="O82" s="181" t="s">
        <v>4775</v>
      </c>
      <c r="P82" s="183">
        <v>2</v>
      </c>
      <c r="Q82" s="181" t="s">
        <v>4765</v>
      </c>
      <c r="R82" s="183" t="s">
        <v>765</v>
      </c>
      <c r="S82" s="181" t="s">
        <v>4776</v>
      </c>
      <c r="T82" s="183" t="s">
        <v>792</v>
      </c>
      <c r="U82" s="181" t="s">
        <v>4777</v>
      </c>
      <c r="V82" s="183" t="s">
        <v>4035</v>
      </c>
      <c r="W82" s="181" t="s">
        <v>4036</v>
      </c>
      <c r="X82" s="183" t="s">
        <v>2629</v>
      </c>
      <c r="Y82" s="181" t="s">
        <v>4037</v>
      </c>
      <c r="Z82" s="174" t="str">
        <f t="shared" si="4"/>
        <v>15 Vida de ecosistemas terrestres</v>
      </c>
      <c r="AA82" s="183" t="s">
        <v>4038</v>
      </c>
      <c r="AB82" s="181" t="s">
        <v>4039</v>
      </c>
      <c r="AC82" s="193" t="str">
        <f t="shared" si="5"/>
        <v>15.a Movilizar y aumentar de manera significativa los recursos financieros procedentes de todas las fuentes para conservar y utilizar de forma sostenible la diversidad biologica y los ecosistemas</v>
      </c>
      <c r="AD82" s="170"/>
      <c r="AE82" s="170"/>
      <c r="AF82" s="170"/>
      <c r="AG82" s="170"/>
      <c r="AH82" s="168"/>
      <c r="AI82" s="169"/>
      <c r="AJ82" s="169"/>
      <c r="AK82" s="169"/>
      <c r="AL82" s="169"/>
      <c r="AM82" s="168"/>
      <c r="AN82" s="168"/>
      <c r="AO82" s="168"/>
      <c r="AP82" s="168"/>
      <c r="AQ82" s="170"/>
      <c r="AR82" s="170"/>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69"/>
      <c r="BR82" s="169"/>
      <c r="BS82" s="169"/>
      <c r="BT82" s="169"/>
      <c r="BU82" s="169"/>
      <c r="BV82" s="169"/>
    </row>
    <row r="83" spans="1:74" s="105" customFormat="1" ht="15.75" x14ac:dyDescent="0.25">
      <c r="A83" s="180" t="s">
        <v>567</v>
      </c>
      <c r="B83" s="181" t="s">
        <v>4801</v>
      </c>
      <c r="C83" s="181" t="s">
        <v>4304</v>
      </c>
      <c r="D83" s="181" t="s">
        <v>4305</v>
      </c>
      <c r="E83" s="181" t="s">
        <v>4307</v>
      </c>
      <c r="F83" s="181" t="s">
        <v>4306</v>
      </c>
      <c r="G83" s="183" t="s">
        <v>3874</v>
      </c>
      <c r="H83" s="184" t="s">
        <v>4778</v>
      </c>
      <c r="I83" s="169" t="str">
        <f t="shared" si="3"/>
        <v>02CD05E198</v>
      </c>
      <c r="J83" s="183">
        <v>2</v>
      </c>
      <c r="K83" s="181" t="s">
        <v>3992</v>
      </c>
      <c r="L83" s="183">
        <v>1</v>
      </c>
      <c r="M83" s="181" t="s">
        <v>3993</v>
      </c>
      <c r="N83" s="183">
        <v>7</v>
      </c>
      <c r="O83" s="181" t="s">
        <v>4268</v>
      </c>
      <c r="P83" s="183">
        <v>2</v>
      </c>
      <c r="Q83" s="181" t="s">
        <v>4765</v>
      </c>
      <c r="R83" s="183" t="s">
        <v>766</v>
      </c>
      <c r="S83" s="181" t="s">
        <v>4766</v>
      </c>
      <c r="T83" s="183" t="s">
        <v>765</v>
      </c>
      <c r="U83" s="181" t="s">
        <v>4048</v>
      </c>
      <c r="V83" s="183" t="s">
        <v>4049</v>
      </c>
      <c r="W83" s="181" t="s">
        <v>4050</v>
      </c>
      <c r="X83" s="183" t="s">
        <v>2916</v>
      </c>
      <c r="Y83" s="181" t="s">
        <v>3967</v>
      </c>
      <c r="Z83" s="174" t="str">
        <f t="shared" si="4"/>
        <v>11 Ciudades y comunidades sostenibles</v>
      </c>
      <c r="AA83" s="183">
        <v>11.3</v>
      </c>
      <c r="AB83" s="181" t="s">
        <v>4051</v>
      </c>
      <c r="AC83" s="193" t="str">
        <f t="shared" si="5"/>
        <v>11.3 De aqui a 2030, aumentar la urbanizacion inclusiva y sostenible y la capacidad para la planificacion y la gestion participativas, integradas y sostenibles de los asentamientos humanos en todos los paises</v>
      </c>
      <c r="AD83" s="170"/>
      <c r="AE83" s="170"/>
      <c r="AF83" s="170"/>
      <c r="AG83" s="170"/>
      <c r="AH83" s="168"/>
      <c r="AI83" s="169"/>
      <c r="AJ83" s="169"/>
      <c r="AK83" s="169"/>
      <c r="AL83" s="169"/>
      <c r="AM83" s="168"/>
      <c r="AN83" s="168"/>
      <c r="AO83" s="168"/>
      <c r="AP83" s="168"/>
      <c r="AQ83" s="170"/>
      <c r="AR83" s="170"/>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row>
    <row r="84" spans="1:74" s="105" customFormat="1" ht="15.75" x14ac:dyDescent="0.25">
      <c r="A84" s="180" t="s">
        <v>567</v>
      </c>
      <c r="B84" s="181" t="s">
        <v>4801</v>
      </c>
      <c r="C84" s="181" t="s">
        <v>4304</v>
      </c>
      <c r="D84" s="181" t="s">
        <v>4305</v>
      </c>
      <c r="E84" s="181" t="s">
        <v>4307</v>
      </c>
      <c r="F84" s="181" t="s">
        <v>4306</v>
      </c>
      <c r="G84" s="183" t="s">
        <v>3877</v>
      </c>
      <c r="H84" s="184" t="s">
        <v>4781</v>
      </c>
      <c r="I84" s="169" t="str">
        <f t="shared" si="3"/>
        <v>02CD05F037</v>
      </c>
      <c r="J84" s="183">
        <v>2</v>
      </c>
      <c r="K84" s="181" t="s">
        <v>3992</v>
      </c>
      <c r="L84" s="183">
        <v>1</v>
      </c>
      <c r="M84" s="181" t="s">
        <v>3993</v>
      </c>
      <c r="N84" s="183">
        <v>3</v>
      </c>
      <c r="O84" s="181" t="s">
        <v>4045</v>
      </c>
      <c r="P84" s="183">
        <v>3</v>
      </c>
      <c r="Q84" s="181" t="s">
        <v>4746</v>
      </c>
      <c r="R84" s="183" t="s">
        <v>765</v>
      </c>
      <c r="S84" s="181" t="s">
        <v>4751</v>
      </c>
      <c r="T84" s="183" t="s">
        <v>765</v>
      </c>
      <c r="U84" s="181" t="s">
        <v>4752</v>
      </c>
      <c r="V84" s="183" t="s">
        <v>4046</v>
      </c>
      <c r="W84" s="181" t="s">
        <v>4047</v>
      </c>
      <c r="X84" s="183" t="s">
        <v>793</v>
      </c>
      <c r="Y84" s="181" t="s">
        <v>3996</v>
      </c>
      <c r="Z84" s="174" t="str">
        <f t="shared" si="4"/>
        <v>8 Trabajo decente y crecimiento economico</v>
      </c>
      <c r="AA84" s="183">
        <v>8.3000000000000007</v>
      </c>
      <c r="AB84" s="181" t="s">
        <v>3997</v>
      </c>
      <c r="AC84" s="193" t="str">
        <f t="shared" si="5"/>
        <v>8.3 Promover politicas orientadas al desarrollo que apoyen las actividades productivas, la creacion de puestos de trabajo decentes, el emprendimiento, la creatividad y la innovacion, y fomentar la formalizacion y el crecimiento de las microempresas y las pequeñas y medianas empresas, incluso mediante el acceso a servicios financieros</v>
      </c>
      <c r="AD84" s="170"/>
      <c r="AE84" s="170"/>
      <c r="AF84" s="170"/>
      <c r="AG84" s="170"/>
      <c r="AH84" s="168"/>
      <c r="AI84" s="169"/>
      <c r="AJ84" s="169"/>
      <c r="AK84" s="169"/>
      <c r="AL84" s="169"/>
      <c r="AM84" s="168"/>
      <c r="AN84" s="168"/>
      <c r="AO84" s="168"/>
      <c r="AP84" s="168"/>
      <c r="AQ84" s="170"/>
      <c r="AR84" s="170"/>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69"/>
      <c r="BR84" s="169"/>
      <c r="BS84" s="169"/>
      <c r="BT84" s="169"/>
      <c r="BU84" s="169"/>
      <c r="BV84" s="169"/>
    </row>
    <row r="85" spans="1:74" s="105" customFormat="1" ht="15.75" x14ac:dyDescent="0.25">
      <c r="A85" s="180" t="s">
        <v>567</v>
      </c>
      <c r="B85" s="181" t="s">
        <v>4801</v>
      </c>
      <c r="C85" s="181" t="s">
        <v>4304</v>
      </c>
      <c r="D85" s="181" t="s">
        <v>4305</v>
      </c>
      <c r="E85" s="181" t="s">
        <v>4307</v>
      </c>
      <c r="F85" s="181" t="s">
        <v>4306</v>
      </c>
      <c r="G85" s="183" t="s">
        <v>3886</v>
      </c>
      <c r="H85" s="184" t="s">
        <v>4782</v>
      </c>
      <c r="I85" s="169" t="str">
        <f t="shared" si="3"/>
        <v>02CD05K023</v>
      </c>
      <c r="J85" s="183">
        <v>6</v>
      </c>
      <c r="K85" s="181" t="s">
        <v>4726</v>
      </c>
      <c r="L85" s="183">
        <v>2</v>
      </c>
      <c r="M85" s="181" t="s">
        <v>4231</v>
      </c>
      <c r="N85" s="183">
        <v>4</v>
      </c>
      <c r="O85" s="181" t="s">
        <v>4783</v>
      </c>
      <c r="P85" s="183">
        <v>2</v>
      </c>
      <c r="Q85" s="181" t="s">
        <v>4765</v>
      </c>
      <c r="R85" s="183" t="s">
        <v>766</v>
      </c>
      <c r="S85" s="181" t="s">
        <v>4766</v>
      </c>
      <c r="T85" s="183" t="s">
        <v>765</v>
      </c>
      <c r="U85" s="181" t="s">
        <v>4048</v>
      </c>
      <c r="V85" s="183" t="s">
        <v>4049</v>
      </c>
      <c r="W85" s="181" t="s">
        <v>4050</v>
      </c>
      <c r="X85" s="183" t="s">
        <v>2916</v>
      </c>
      <c r="Y85" s="181" t="s">
        <v>3967</v>
      </c>
      <c r="Z85" s="174" t="str">
        <f t="shared" si="4"/>
        <v>11 Ciudades y comunidades sostenibles</v>
      </c>
      <c r="AA85" s="183">
        <v>11.3</v>
      </c>
      <c r="AB85" s="181" t="s">
        <v>4051</v>
      </c>
      <c r="AC85" s="193" t="str">
        <f t="shared" si="5"/>
        <v>11.3 De aqui a 2030, aumentar la urbanizacion inclusiva y sostenible y la capacidad para la planificacion y la gestion participativas, integradas y sostenibles de los asentamientos humanos en todos los paises</v>
      </c>
      <c r="AD85" s="170"/>
      <c r="AE85" s="170"/>
      <c r="AF85" s="170"/>
      <c r="AG85" s="170"/>
      <c r="AH85" s="168"/>
      <c r="AI85" s="169"/>
      <c r="AJ85" s="169"/>
      <c r="AK85" s="169"/>
      <c r="AL85" s="169"/>
      <c r="AM85" s="168"/>
      <c r="AN85" s="168"/>
      <c r="AO85" s="168"/>
      <c r="AP85" s="168"/>
      <c r="AQ85" s="170"/>
      <c r="AR85" s="170"/>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row>
    <row r="86" spans="1:74" s="105" customFormat="1" ht="15.75" x14ac:dyDescent="0.25">
      <c r="A86" s="180" t="s">
        <v>567</v>
      </c>
      <c r="B86" s="181" t="s">
        <v>4801</v>
      </c>
      <c r="C86" s="181" t="s">
        <v>4304</v>
      </c>
      <c r="D86" s="181" t="s">
        <v>4305</v>
      </c>
      <c r="E86" s="181" t="s">
        <v>4307</v>
      </c>
      <c r="F86" s="181" t="s">
        <v>4306</v>
      </c>
      <c r="G86" s="183" t="s">
        <v>712</v>
      </c>
      <c r="H86" s="184" t="s">
        <v>4725</v>
      </c>
      <c r="I86" s="169" t="str">
        <f t="shared" si="3"/>
        <v>02CD05M001</v>
      </c>
      <c r="J86" s="183">
        <v>2</v>
      </c>
      <c r="K86" s="181" t="s">
        <v>3992</v>
      </c>
      <c r="L86" s="183">
        <v>2</v>
      </c>
      <c r="M86" s="181" t="s">
        <v>4019</v>
      </c>
      <c r="N86" s="183">
        <v>2</v>
      </c>
      <c r="O86" s="181" t="s">
        <v>4020</v>
      </c>
      <c r="P86" s="183">
        <v>2</v>
      </c>
      <c r="Q86" s="181" t="s">
        <v>4765</v>
      </c>
      <c r="R86" s="183" t="s">
        <v>766</v>
      </c>
      <c r="S86" s="181" t="s">
        <v>4766</v>
      </c>
      <c r="T86" s="183" t="s">
        <v>765</v>
      </c>
      <c r="U86" s="181" t="s">
        <v>4048</v>
      </c>
      <c r="V86" s="183" t="s">
        <v>3959</v>
      </c>
      <c r="W86" s="181" t="s">
        <v>3960</v>
      </c>
      <c r="X86" s="183" t="s">
        <v>2916</v>
      </c>
      <c r="Y86" s="181" t="s">
        <v>3967</v>
      </c>
      <c r="Z86" s="174" t="str">
        <f t="shared" si="4"/>
        <v>11 Ciudades y comunidades sostenibles</v>
      </c>
      <c r="AA86" s="183">
        <v>11.3</v>
      </c>
      <c r="AB86" s="181" t="s">
        <v>4051</v>
      </c>
      <c r="AC86" s="193" t="str">
        <f t="shared" si="5"/>
        <v>11.3 De aqui a 2030, aumentar la urbanizacion inclusiva y sostenible y la capacidad para la planificacion y la gestion participativas, integradas y sostenibles de los asentamientos humanos en todos los paises</v>
      </c>
      <c r="AD86" s="170"/>
      <c r="AE86" s="170"/>
      <c r="AF86" s="170"/>
      <c r="AG86" s="170"/>
      <c r="AH86" s="168"/>
      <c r="AI86" s="169"/>
      <c r="AJ86" s="169"/>
      <c r="AK86" s="169"/>
      <c r="AL86" s="169"/>
      <c r="AM86" s="168"/>
      <c r="AN86" s="168"/>
      <c r="AO86" s="168"/>
      <c r="AP86" s="168"/>
      <c r="AQ86" s="170"/>
      <c r="AR86" s="170"/>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row>
    <row r="87" spans="1:74" s="105" customFormat="1" ht="15.75" x14ac:dyDescent="0.25">
      <c r="A87" s="180" t="s">
        <v>567</v>
      </c>
      <c r="B87" s="181" t="s">
        <v>4801</v>
      </c>
      <c r="C87" s="181" t="s">
        <v>4304</v>
      </c>
      <c r="D87" s="181" t="s">
        <v>4305</v>
      </c>
      <c r="E87" s="181" t="s">
        <v>4307</v>
      </c>
      <c r="F87" s="181" t="s">
        <v>4306</v>
      </c>
      <c r="G87" s="183" t="s">
        <v>3889</v>
      </c>
      <c r="H87" s="184" t="s">
        <v>4729</v>
      </c>
      <c r="I87" s="169" t="str">
        <f t="shared" si="3"/>
        <v>02CD05M002</v>
      </c>
      <c r="J87" s="183">
        <v>2</v>
      </c>
      <c r="K87" s="181" t="s">
        <v>3992</v>
      </c>
      <c r="L87" s="183">
        <v>1</v>
      </c>
      <c r="M87" s="181" t="s">
        <v>3993</v>
      </c>
      <c r="N87" s="183">
        <v>7</v>
      </c>
      <c r="O87" s="181" t="s">
        <v>4268</v>
      </c>
      <c r="P87" s="183">
        <v>1</v>
      </c>
      <c r="Q87" s="181" t="s">
        <v>3954</v>
      </c>
      <c r="R87" s="183" t="s">
        <v>793</v>
      </c>
      <c r="S87" s="181" t="s">
        <v>4749</v>
      </c>
      <c r="T87" s="183" t="s">
        <v>765</v>
      </c>
      <c r="U87" s="181" t="s">
        <v>4784</v>
      </c>
      <c r="V87" s="183" t="s">
        <v>3961</v>
      </c>
      <c r="W87" s="181" t="s">
        <v>3962</v>
      </c>
      <c r="X87" s="183" t="s">
        <v>2916</v>
      </c>
      <c r="Y87" s="181" t="s">
        <v>3967</v>
      </c>
      <c r="Z87" s="174" t="str">
        <f t="shared" si="4"/>
        <v>11 Ciudades y comunidades sostenibles</v>
      </c>
      <c r="AA87" s="183">
        <v>11.3</v>
      </c>
      <c r="AB87" s="181" t="s">
        <v>4051</v>
      </c>
      <c r="AC87" s="193" t="str">
        <f t="shared" si="5"/>
        <v>11.3 De aqui a 2030, aumentar la urbanizacion inclusiva y sostenible y la capacidad para la planificacion y la gestion participativas, integradas y sostenibles de los asentamientos humanos en todos los paises</v>
      </c>
      <c r="AD87" s="170"/>
      <c r="AE87" s="170"/>
      <c r="AF87" s="170"/>
      <c r="AG87" s="170"/>
      <c r="AH87" s="168"/>
      <c r="AI87" s="169"/>
      <c r="AJ87" s="169"/>
      <c r="AK87" s="169"/>
      <c r="AL87" s="169"/>
      <c r="AM87" s="168"/>
      <c r="AN87" s="168"/>
      <c r="AO87" s="168"/>
      <c r="AP87" s="168"/>
      <c r="AQ87" s="170"/>
      <c r="AR87" s="170"/>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69"/>
      <c r="BR87" s="169"/>
      <c r="BS87" s="169"/>
      <c r="BT87" s="169"/>
      <c r="BU87" s="169"/>
      <c r="BV87" s="169"/>
    </row>
    <row r="88" spans="1:74" s="105" customFormat="1" ht="15.75" x14ac:dyDescent="0.25">
      <c r="A88" s="180" t="s">
        <v>567</v>
      </c>
      <c r="B88" s="181" t="s">
        <v>4801</v>
      </c>
      <c r="C88" s="181" t="s">
        <v>4304</v>
      </c>
      <c r="D88" s="181" t="s">
        <v>4305</v>
      </c>
      <c r="E88" s="181" t="s">
        <v>4307</v>
      </c>
      <c r="F88" s="181" t="s">
        <v>4306</v>
      </c>
      <c r="G88" s="183" t="s">
        <v>713</v>
      </c>
      <c r="H88" s="184" t="s">
        <v>4730</v>
      </c>
      <c r="I88" s="169" t="str">
        <f t="shared" si="3"/>
        <v>02CD05N001</v>
      </c>
      <c r="J88" s="183">
        <v>5</v>
      </c>
      <c r="K88" s="181" t="s">
        <v>4731</v>
      </c>
      <c r="L88" s="183">
        <v>3</v>
      </c>
      <c r="M88" s="181" t="s">
        <v>4309</v>
      </c>
      <c r="N88" s="183">
        <v>3</v>
      </c>
      <c r="O88" s="181" t="s">
        <v>3964</v>
      </c>
      <c r="P88" s="183">
        <v>1</v>
      </c>
      <c r="Q88" s="181" t="s">
        <v>3954</v>
      </c>
      <c r="R88" s="183" t="s">
        <v>785</v>
      </c>
      <c r="S88" s="181" t="s">
        <v>4732</v>
      </c>
      <c r="T88" s="183" t="s">
        <v>766</v>
      </c>
      <c r="U88" s="181" t="s">
        <v>3963</v>
      </c>
      <c r="V88" s="183" t="s">
        <v>3965</v>
      </c>
      <c r="W88" s="181" t="s">
        <v>3966</v>
      </c>
      <c r="X88" s="183" t="s">
        <v>2916</v>
      </c>
      <c r="Y88" s="181" t="s">
        <v>3967</v>
      </c>
      <c r="Z88" s="174" t="str">
        <f t="shared" si="4"/>
        <v>11 Ciudades y comunidades sostenibles</v>
      </c>
      <c r="AA88" s="183">
        <v>11.5</v>
      </c>
      <c r="AB88" s="181" t="s">
        <v>3968</v>
      </c>
      <c r="AC88" s="193" t="str">
        <f t="shared" si="5"/>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88" s="170"/>
      <c r="AE88" s="170"/>
      <c r="AF88" s="170"/>
      <c r="AG88" s="170"/>
      <c r="AH88" s="168"/>
      <c r="AI88" s="169"/>
      <c r="AJ88" s="169"/>
      <c r="AK88" s="169"/>
      <c r="AL88" s="169"/>
      <c r="AM88" s="168"/>
      <c r="AN88" s="168"/>
      <c r="AO88" s="168"/>
      <c r="AP88" s="168"/>
      <c r="AQ88" s="170"/>
      <c r="AR88" s="170"/>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69"/>
      <c r="BR88" s="169"/>
      <c r="BS88" s="169"/>
      <c r="BT88" s="169"/>
      <c r="BU88" s="169"/>
      <c r="BV88" s="169"/>
    </row>
    <row r="89" spans="1:74" s="105" customFormat="1" ht="15.75" x14ac:dyDescent="0.25">
      <c r="A89" s="180" t="s">
        <v>567</v>
      </c>
      <c r="B89" s="181" t="s">
        <v>4801</v>
      </c>
      <c r="C89" s="181" t="s">
        <v>4304</v>
      </c>
      <c r="D89" s="181" t="s">
        <v>4305</v>
      </c>
      <c r="E89" s="181" t="s">
        <v>4307</v>
      </c>
      <c r="F89" s="181" t="s">
        <v>4306</v>
      </c>
      <c r="G89" s="183" t="s">
        <v>3899</v>
      </c>
      <c r="H89" s="184" t="s">
        <v>4785</v>
      </c>
      <c r="I89" s="169" t="str">
        <f t="shared" si="3"/>
        <v>02CD05R002</v>
      </c>
      <c r="J89" s="183">
        <v>2</v>
      </c>
      <c r="K89" s="181" t="s">
        <v>3992</v>
      </c>
      <c r="L89" s="183">
        <v>2</v>
      </c>
      <c r="M89" s="181" t="s">
        <v>4019</v>
      </c>
      <c r="N89" s="183">
        <v>2</v>
      </c>
      <c r="O89" s="181" t="s">
        <v>4020</v>
      </c>
      <c r="P89" s="183">
        <v>2</v>
      </c>
      <c r="Q89" s="181" t="s">
        <v>4765</v>
      </c>
      <c r="R89" s="183" t="s">
        <v>766</v>
      </c>
      <c r="S89" s="181" t="s">
        <v>4766</v>
      </c>
      <c r="T89" s="183" t="s">
        <v>766</v>
      </c>
      <c r="U89" s="181" t="s">
        <v>4786</v>
      </c>
      <c r="V89" s="183" t="s">
        <v>2563</v>
      </c>
      <c r="W89" s="181" t="s">
        <v>4785</v>
      </c>
      <c r="X89" s="183" t="s">
        <v>3292</v>
      </c>
      <c r="Y89" s="181" t="s">
        <v>3957</v>
      </c>
      <c r="Z89" s="174" t="str">
        <f t="shared" si="4"/>
        <v>16 Paz, justicia e instituciones solidas</v>
      </c>
      <c r="AA89" s="183">
        <v>16.7</v>
      </c>
      <c r="AB89" s="181" t="s">
        <v>4057</v>
      </c>
      <c r="AC89" s="193" t="str">
        <f t="shared" si="5"/>
        <v>16.7 Garantizar la adopcion en todos los niveles de decisiones inclusivas, participativas y representativas que respondan a las necesidades</v>
      </c>
      <c r="AD89" s="170"/>
      <c r="AE89" s="170"/>
      <c r="AF89" s="170"/>
      <c r="AG89" s="170"/>
      <c r="AH89" s="168"/>
      <c r="AI89" s="169"/>
      <c r="AJ89" s="169"/>
      <c r="AK89" s="169"/>
      <c r="AL89" s="169"/>
      <c r="AM89" s="168"/>
      <c r="AN89" s="168"/>
      <c r="AO89" s="168"/>
      <c r="AP89" s="168"/>
      <c r="AQ89" s="170"/>
      <c r="AR89" s="170"/>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row>
    <row r="90" spans="1:74" s="105" customFormat="1" ht="15.75" x14ac:dyDescent="0.25">
      <c r="A90" s="180" t="s">
        <v>567</v>
      </c>
      <c r="B90" s="181" t="s">
        <v>4801</v>
      </c>
      <c r="C90" s="181" t="s">
        <v>4304</v>
      </c>
      <c r="D90" s="181" t="s">
        <v>4305</v>
      </c>
      <c r="E90" s="181" t="s">
        <v>4307</v>
      </c>
      <c r="F90" s="181" t="s">
        <v>4306</v>
      </c>
      <c r="G90" s="183" t="s">
        <v>3913</v>
      </c>
      <c r="H90" s="184" t="s">
        <v>4800</v>
      </c>
      <c r="I90" s="169" t="str">
        <f t="shared" si="3"/>
        <v>02CD05S234</v>
      </c>
      <c r="J90" s="183">
        <v>2</v>
      </c>
      <c r="K90" s="181" t="s">
        <v>3992</v>
      </c>
      <c r="L90" s="183">
        <v>1</v>
      </c>
      <c r="M90" s="181" t="s">
        <v>3993</v>
      </c>
      <c r="N90" s="183">
        <v>6</v>
      </c>
      <c r="O90" s="181" t="s">
        <v>4273</v>
      </c>
      <c r="P90" s="183">
        <v>2</v>
      </c>
      <c r="Q90" s="181" t="s">
        <v>4765</v>
      </c>
      <c r="R90" s="183" t="s">
        <v>792</v>
      </c>
      <c r="S90" s="181" t="s">
        <v>4779</v>
      </c>
      <c r="T90" s="183" t="s">
        <v>774</v>
      </c>
      <c r="U90" s="181" t="s">
        <v>4780</v>
      </c>
      <c r="V90" s="183" t="s">
        <v>4083</v>
      </c>
      <c r="W90" s="181" t="s">
        <v>4084</v>
      </c>
      <c r="X90" s="183" t="s">
        <v>2527</v>
      </c>
      <c r="Y90" s="181" t="s">
        <v>4062</v>
      </c>
      <c r="Z90" s="174" t="str">
        <f t="shared" si="4"/>
        <v>10 Reduccion de las desigualdades</v>
      </c>
      <c r="AA90" s="183">
        <v>10.199999999999999</v>
      </c>
      <c r="AB90" s="181" t="s">
        <v>4063</v>
      </c>
      <c r="AC90" s="193" t="str">
        <f t="shared" si="5"/>
        <v>10.2 De aqui a 2030, potenciar y promover la inclusion social, economica y politica de todas las personas, independientemente de su edad, sexo, discapacidad, raza, etnia, origen, religion o situacion economica u otra condicion</v>
      </c>
      <c r="AD90" s="170"/>
      <c r="AE90" s="170"/>
      <c r="AF90" s="170"/>
      <c r="AG90" s="170"/>
      <c r="AH90" s="168"/>
      <c r="AI90" s="169"/>
      <c r="AJ90" s="169"/>
      <c r="AK90" s="169"/>
      <c r="AL90" s="169"/>
      <c r="AM90" s="168"/>
      <c r="AN90" s="168"/>
      <c r="AO90" s="168"/>
      <c r="AP90" s="168"/>
      <c r="AQ90" s="170"/>
      <c r="AR90" s="170"/>
      <c r="AS90" s="169"/>
      <c r="AT90" s="169"/>
      <c r="AU90" s="169"/>
      <c r="AV90" s="169"/>
      <c r="AW90" s="169"/>
      <c r="AX90" s="169"/>
      <c r="AY90" s="169"/>
      <c r="AZ90" s="169"/>
      <c r="BA90" s="169"/>
      <c r="BB90" s="169"/>
      <c r="BC90" s="169"/>
      <c r="BD90" s="169"/>
      <c r="BE90" s="169"/>
      <c r="BF90" s="169"/>
      <c r="BG90" s="169"/>
      <c r="BH90" s="169"/>
      <c r="BI90" s="169"/>
      <c r="BJ90" s="169"/>
      <c r="BK90" s="169"/>
      <c r="BL90" s="169"/>
      <c r="BM90" s="169"/>
      <c r="BN90" s="169"/>
      <c r="BO90" s="169"/>
      <c r="BP90" s="169"/>
      <c r="BQ90" s="169"/>
      <c r="BR90" s="169"/>
      <c r="BS90" s="169"/>
      <c r="BT90" s="169"/>
      <c r="BU90" s="169"/>
      <c r="BV90" s="169"/>
    </row>
    <row r="91" spans="1:74" s="105" customFormat="1" ht="15.75" x14ac:dyDescent="0.25">
      <c r="A91" s="180" t="s">
        <v>569</v>
      </c>
      <c r="B91" s="181" t="s">
        <v>4802</v>
      </c>
      <c r="C91" s="181" t="s">
        <v>4012</v>
      </c>
      <c r="D91" s="181" t="s">
        <v>4013</v>
      </c>
      <c r="E91" s="181" t="s">
        <v>4803</v>
      </c>
      <c r="F91" s="181" t="s">
        <v>4804</v>
      </c>
      <c r="G91" s="183" t="s">
        <v>4761</v>
      </c>
      <c r="H91" s="184" t="s">
        <v>4762</v>
      </c>
      <c r="I91" s="169" t="str">
        <f t="shared" si="3"/>
        <v>02CD06E200</v>
      </c>
      <c r="J91" s="180">
        <v>6</v>
      </c>
      <c r="K91" s="181" t="s">
        <v>4726</v>
      </c>
      <c r="L91" s="180">
        <v>5</v>
      </c>
      <c r="M91" s="181" t="s">
        <v>4763</v>
      </c>
      <c r="N91" s="180">
        <v>1</v>
      </c>
      <c r="O91" s="181" t="s">
        <v>4764</v>
      </c>
      <c r="P91" s="180">
        <v>2</v>
      </c>
      <c r="Q91" s="181" t="s">
        <v>4765</v>
      </c>
      <c r="R91" s="180" t="s">
        <v>766</v>
      </c>
      <c r="S91" s="181" t="s">
        <v>4766</v>
      </c>
      <c r="T91" s="180" t="s">
        <v>765</v>
      </c>
      <c r="U91" s="181" t="s">
        <v>4048</v>
      </c>
      <c r="V91" s="180" t="s">
        <v>4017</v>
      </c>
      <c r="W91" s="181" t="s">
        <v>4018</v>
      </c>
      <c r="X91" s="180" t="s">
        <v>3292</v>
      </c>
      <c r="Y91" s="181" t="s">
        <v>3957</v>
      </c>
      <c r="Z91" s="174" t="str">
        <f t="shared" si="4"/>
        <v>16 Paz, justicia e instituciones solidas</v>
      </c>
      <c r="AA91" s="180">
        <v>16.100000000000001</v>
      </c>
      <c r="AB91" s="181" t="s">
        <v>3974</v>
      </c>
      <c r="AC91" s="193" t="str">
        <f t="shared" si="5"/>
        <v>16.1 Reducir significativamente todas las formas de violencia y las correspondientes tasas de mortalidad en todo el mundo</v>
      </c>
      <c r="AD91" s="170"/>
      <c r="AE91" s="170"/>
      <c r="AF91" s="170"/>
      <c r="AG91" s="170"/>
      <c r="AH91" s="168"/>
      <c r="AI91" s="169"/>
      <c r="AJ91" s="169"/>
      <c r="AK91" s="169"/>
      <c r="AL91" s="169"/>
      <c r="AM91" s="168"/>
      <c r="AN91" s="168"/>
      <c r="AO91" s="168"/>
      <c r="AP91" s="168"/>
      <c r="AQ91" s="170"/>
      <c r="AR91" s="170"/>
      <c r="AS91" s="169"/>
      <c r="AT91" s="169"/>
      <c r="AU91" s="169"/>
      <c r="AV91" s="169"/>
      <c r="AW91" s="169"/>
      <c r="AX91" s="169"/>
      <c r="AY91" s="169"/>
      <c r="AZ91" s="169"/>
      <c r="BA91" s="169"/>
      <c r="BB91" s="169"/>
      <c r="BC91" s="169"/>
      <c r="BD91" s="169"/>
      <c r="BE91" s="169"/>
      <c r="BF91" s="169"/>
      <c r="BG91" s="169"/>
      <c r="BH91" s="169"/>
      <c r="BI91" s="169"/>
      <c r="BJ91" s="169"/>
      <c r="BK91" s="169"/>
      <c r="BL91" s="169"/>
      <c r="BM91" s="169"/>
      <c r="BN91" s="169"/>
      <c r="BO91" s="169"/>
      <c r="BP91" s="169"/>
      <c r="BQ91" s="169"/>
      <c r="BR91" s="169"/>
      <c r="BS91" s="169"/>
      <c r="BT91" s="169"/>
      <c r="BU91" s="169"/>
      <c r="BV91" s="169"/>
    </row>
    <row r="92" spans="1:74" s="105" customFormat="1" ht="15.75" x14ac:dyDescent="0.25">
      <c r="A92" s="180" t="s">
        <v>569</v>
      </c>
      <c r="B92" s="181" t="s">
        <v>4802</v>
      </c>
      <c r="C92" s="181" t="s">
        <v>4012</v>
      </c>
      <c r="D92" s="181" t="s">
        <v>4013</v>
      </c>
      <c r="E92" s="181" t="s">
        <v>4803</v>
      </c>
      <c r="F92" s="181" t="s">
        <v>4804</v>
      </c>
      <c r="G92" s="183" t="s">
        <v>3863</v>
      </c>
      <c r="H92" s="184" t="s">
        <v>4767</v>
      </c>
      <c r="I92" s="169" t="str">
        <f t="shared" si="3"/>
        <v>02CD06E187</v>
      </c>
      <c r="J92" s="183">
        <v>2</v>
      </c>
      <c r="K92" s="181" t="s">
        <v>3992</v>
      </c>
      <c r="L92" s="183">
        <v>2</v>
      </c>
      <c r="M92" s="181" t="s">
        <v>4019</v>
      </c>
      <c r="N92" s="183" t="s">
        <v>766</v>
      </c>
      <c r="O92" s="181" t="s">
        <v>4020</v>
      </c>
      <c r="P92" s="183">
        <v>2</v>
      </c>
      <c r="Q92" s="181" t="s">
        <v>4765</v>
      </c>
      <c r="R92" s="183" t="s">
        <v>766</v>
      </c>
      <c r="S92" s="181" t="s">
        <v>4766</v>
      </c>
      <c r="T92" s="183" t="s">
        <v>792</v>
      </c>
      <c r="U92" s="181" t="s">
        <v>4768</v>
      </c>
      <c r="V92" s="183" t="s">
        <v>2525</v>
      </c>
      <c r="W92" s="181" t="s">
        <v>4021</v>
      </c>
      <c r="X92" s="183" t="s">
        <v>2916</v>
      </c>
      <c r="Y92" s="181" t="s">
        <v>3967</v>
      </c>
      <c r="Z92" s="174" t="str">
        <f t="shared" si="4"/>
        <v>11 Ciudades y comunidades sostenibles</v>
      </c>
      <c r="AA92" s="183">
        <v>11.6</v>
      </c>
      <c r="AB92" s="181" t="s">
        <v>4022</v>
      </c>
      <c r="AC92" s="193" t="str">
        <f t="shared" si="5"/>
        <v>11.6 De aqui a 2030, reducir el impacto ambiental negativo per capita de las ciudades, incluso prestando especial atencion a la calidad del aire y la gestion de los desechos municipales y de otro tipo</v>
      </c>
      <c r="AD92" s="170"/>
      <c r="AE92" s="170"/>
      <c r="AF92" s="170"/>
      <c r="AG92" s="170"/>
      <c r="AH92" s="168"/>
      <c r="AI92" s="169"/>
      <c r="AJ92" s="169"/>
      <c r="AK92" s="169"/>
      <c r="AL92" s="169"/>
      <c r="AM92" s="168"/>
      <c r="AN92" s="168"/>
      <c r="AO92" s="168"/>
      <c r="AP92" s="168"/>
      <c r="AQ92" s="170"/>
      <c r="AR92" s="170"/>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c r="BS92" s="169"/>
      <c r="BT92" s="169"/>
      <c r="BU92" s="169"/>
      <c r="BV92" s="169"/>
    </row>
    <row r="93" spans="1:74" s="105" customFormat="1" ht="15.75" x14ac:dyDescent="0.25">
      <c r="A93" s="180" t="s">
        <v>569</v>
      </c>
      <c r="B93" s="181" t="s">
        <v>4802</v>
      </c>
      <c r="C93" s="181" t="s">
        <v>4012</v>
      </c>
      <c r="D93" s="181" t="s">
        <v>4013</v>
      </c>
      <c r="E93" s="181" t="s">
        <v>4803</v>
      </c>
      <c r="F93" s="181" t="s">
        <v>4804</v>
      </c>
      <c r="G93" s="183" t="s">
        <v>3864</v>
      </c>
      <c r="H93" s="184" t="s">
        <v>4769</v>
      </c>
      <c r="I93" s="169" t="str">
        <f t="shared" si="3"/>
        <v>02CD06E188</v>
      </c>
      <c r="J93" s="183">
        <v>4</v>
      </c>
      <c r="K93" s="181" t="s">
        <v>4023</v>
      </c>
      <c r="L93" s="183">
        <v>1</v>
      </c>
      <c r="M93" s="181" t="s">
        <v>4794</v>
      </c>
      <c r="N93" s="183" t="s">
        <v>2465</v>
      </c>
      <c r="O93" s="181" t="s">
        <v>4794</v>
      </c>
      <c r="P93" s="183">
        <v>2</v>
      </c>
      <c r="Q93" s="181" t="s">
        <v>4765</v>
      </c>
      <c r="R93" s="183" t="s">
        <v>767</v>
      </c>
      <c r="S93" s="181" t="s">
        <v>4770</v>
      </c>
      <c r="T93" s="183" t="s">
        <v>766</v>
      </c>
      <c r="U93" s="181" t="s">
        <v>4024</v>
      </c>
      <c r="V93" s="183" t="s">
        <v>4025</v>
      </c>
      <c r="W93" s="181" t="s">
        <v>4026</v>
      </c>
      <c r="X93" s="183" t="s">
        <v>2916</v>
      </c>
      <c r="Y93" s="181" t="s">
        <v>3967</v>
      </c>
      <c r="Z93" s="174" t="str">
        <f t="shared" si="4"/>
        <v>11 Ciudades y comunidades sostenibles</v>
      </c>
      <c r="AA93" s="183">
        <v>11.4</v>
      </c>
      <c r="AB93" s="181" t="s">
        <v>4027</v>
      </c>
      <c r="AC93" s="193" t="str">
        <f t="shared" si="5"/>
        <v>11.4 Redoblar los esfuerzos para proteger y salvaguardar el patrimonio cultural y natural del mundo</v>
      </c>
      <c r="AD93" s="170"/>
      <c r="AE93" s="170"/>
      <c r="AF93" s="170"/>
      <c r="AG93" s="170"/>
      <c r="AH93" s="168"/>
      <c r="AI93" s="169"/>
      <c r="AJ93" s="169"/>
      <c r="AK93" s="169"/>
      <c r="AL93" s="169"/>
      <c r="AM93" s="168"/>
      <c r="AN93" s="168"/>
      <c r="AO93" s="168"/>
      <c r="AP93" s="168"/>
      <c r="AQ93" s="170"/>
      <c r="AR93" s="170"/>
      <c r="AS93" s="169"/>
      <c r="AT93" s="169"/>
      <c r="AU93" s="169"/>
      <c r="AV93" s="169"/>
      <c r="AW93" s="169"/>
      <c r="AX93" s="169"/>
      <c r="AY93" s="169"/>
      <c r="AZ93" s="169"/>
      <c r="BA93" s="169"/>
      <c r="BB93" s="169"/>
      <c r="BC93" s="169"/>
      <c r="BD93" s="169"/>
      <c r="BE93" s="169"/>
      <c r="BF93" s="169"/>
      <c r="BG93" s="169"/>
      <c r="BH93" s="169"/>
      <c r="BI93" s="169"/>
      <c r="BJ93" s="169"/>
      <c r="BK93" s="169"/>
      <c r="BL93" s="169"/>
      <c r="BM93" s="169"/>
      <c r="BN93" s="169"/>
      <c r="BO93" s="169"/>
      <c r="BP93" s="169"/>
      <c r="BQ93" s="169"/>
      <c r="BR93" s="169"/>
      <c r="BS93" s="169"/>
      <c r="BT93" s="169"/>
      <c r="BU93" s="169"/>
      <c r="BV93" s="169"/>
    </row>
    <row r="94" spans="1:74" s="105" customFormat="1" ht="15.75" x14ac:dyDescent="0.25">
      <c r="A94" s="180" t="s">
        <v>569</v>
      </c>
      <c r="B94" s="181" t="s">
        <v>4802</v>
      </c>
      <c r="C94" s="181" t="s">
        <v>4012</v>
      </c>
      <c r="D94" s="181" t="s">
        <v>4013</v>
      </c>
      <c r="E94" s="181" t="s">
        <v>4803</v>
      </c>
      <c r="F94" s="181" t="s">
        <v>4804</v>
      </c>
      <c r="G94" s="183" t="s">
        <v>3865</v>
      </c>
      <c r="H94" s="184" t="s">
        <v>4771</v>
      </c>
      <c r="I94" s="169" t="str">
        <f t="shared" si="3"/>
        <v>02CD06E189</v>
      </c>
      <c r="J94" s="183">
        <v>2</v>
      </c>
      <c r="K94" s="181" t="s">
        <v>3992</v>
      </c>
      <c r="L94" s="183">
        <v>1</v>
      </c>
      <c r="M94" s="181" t="s">
        <v>3993</v>
      </c>
      <c r="N94" s="183">
        <v>7</v>
      </c>
      <c r="O94" s="181" t="s">
        <v>4268</v>
      </c>
      <c r="P94" s="183">
        <v>2</v>
      </c>
      <c r="Q94" s="181" t="s">
        <v>4765</v>
      </c>
      <c r="R94" s="183" t="s">
        <v>774</v>
      </c>
      <c r="S94" s="181" t="s">
        <v>4030</v>
      </c>
      <c r="T94" s="183" t="s">
        <v>766</v>
      </c>
      <c r="U94" s="181" t="s">
        <v>4772</v>
      </c>
      <c r="V94" s="183" t="s">
        <v>4031</v>
      </c>
      <c r="W94" s="181" t="s">
        <v>4773</v>
      </c>
      <c r="X94" s="183" t="s">
        <v>2916</v>
      </c>
      <c r="Y94" s="181" t="s">
        <v>3967</v>
      </c>
      <c r="Z94" s="174" t="str">
        <f t="shared" si="4"/>
        <v>11 Ciudades y comunidades sostenibles</v>
      </c>
      <c r="AA94" s="183">
        <v>11.1</v>
      </c>
      <c r="AB94" s="181" t="s">
        <v>4130</v>
      </c>
      <c r="AC94" s="193" t="str">
        <f t="shared" si="5"/>
        <v>11.1 De aqui a 2030, asegurar el acceso de todas las personas a viviendas y servicios basicos adecuados, seguros y asequibles y mejorar los barrios marginales</v>
      </c>
      <c r="AD94" s="170"/>
      <c r="AE94" s="170"/>
      <c r="AF94" s="170"/>
      <c r="AG94" s="170"/>
      <c r="AH94" s="168"/>
      <c r="AI94" s="169"/>
      <c r="AJ94" s="169"/>
      <c r="AK94" s="169"/>
      <c r="AL94" s="169"/>
      <c r="AM94" s="168"/>
      <c r="AN94" s="168"/>
      <c r="AO94" s="168"/>
      <c r="AP94" s="168"/>
      <c r="AQ94" s="170"/>
      <c r="AR94" s="170"/>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69"/>
      <c r="BR94" s="169"/>
      <c r="BS94" s="169"/>
      <c r="BT94" s="169"/>
      <c r="BU94" s="169"/>
      <c r="BV94" s="169"/>
    </row>
    <row r="95" spans="1:74" s="105" customFormat="1" ht="15.75" x14ac:dyDescent="0.25">
      <c r="A95" s="180" t="s">
        <v>569</v>
      </c>
      <c r="B95" s="181" t="s">
        <v>4802</v>
      </c>
      <c r="C95" s="181" t="s">
        <v>4012</v>
      </c>
      <c r="D95" s="181" t="s">
        <v>4013</v>
      </c>
      <c r="E95" s="181" t="s">
        <v>4803</v>
      </c>
      <c r="F95" s="181" t="s">
        <v>4804</v>
      </c>
      <c r="G95" s="183" t="s">
        <v>3866</v>
      </c>
      <c r="H95" s="184" t="s">
        <v>4774</v>
      </c>
      <c r="I95" s="169" t="str">
        <f t="shared" si="3"/>
        <v>02CD06E190</v>
      </c>
      <c r="J95" s="183">
        <v>2</v>
      </c>
      <c r="K95" s="181" t="s">
        <v>3992</v>
      </c>
      <c r="L95" s="183">
        <v>3</v>
      </c>
      <c r="M95" s="181" t="s">
        <v>4034</v>
      </c>
      <c r="N95" s="183" t="s">
        <v>767</v>
      </c>
      <c r="O95" s="181" t="s">
        <v>4775</v>
      </c>
      <c r="P95" s="183">
        <v>2</v>
      </c>
      <c r="Q95" s="181" t="s">
        <v>4765</v>
      </c>
      <c r="R95" s="183" t="s">
        <v>765</v>
      </c>
      <c r="S95" s="181" t="s">
        <v>4776</v>
      </c>
      <c r="T95" s="183" t="s">
        <v>792</v>
      </c>
      <c r="U95" s="181" t="s">
        <v>4777</v>
      </c>
      <c r="V95" s="183" t="s">
        <v>4035</v>
      </c>
      <c r="W95" s="181" t="s">
        <v>4036</v>
      </c>
      <c r="X95" s="183" t="s">
        <v>2629</v>
      </c>
      <c r="Y95" s="181" t="s">
        <v>4037</v>
      </c>
      <c r="Z95" s="174" t="str">
        <f t="shared" si="4"/>
        <v>15 Vida de ecosistemas terrestres</v>
      </c>
      <c r="AA95" s="183" t="s">
        <v>4038</v>
      </c>
      <c r="AB95" s="181" t="s">
        <v>4039</v>
      </c>
      <c r="AC95" s="193" t="str">
        <f t="shared" si="5"/>
        <v>15.a Movilizar y aumentar de manera significativa los recursos financieros procedentes de todas las fuentes para conservar y utilizar de forma sostenible la diversidad biologica y los ecosistemas</v>
      </c>
      <c r="AD95" s="170"/>
      <c r="AE95" s="170"/>
      <c r="AF95" s="170"/>
      <c r="AG95" s="170"/>
      <c r="AH95" s="168"/>
      <c r="AI95" s="169"/>
      <c r="AJ95" s="169"/>
      <c r="AK95" s="169"/>
      <c r="AL95" s="169"/>
      <c r="AM95" s="168"/>
      <c r="AN95" s="168"/>
      <c r="AO95" s="168"/>
      <c r="AP95" s="168"/>
      <c r="AQ95" s="170"/>
      <c r="AR95" s="170"/>
      <c r="AS95" s="169"/>
      <c r="AT95" s="169"/>
      <c r="AU95" s="169"/>
      <c r="AV95" s="169"/>
      <c r="AW95" s="169"/>
      <c r="AX95" s="169"/>
      <c r="AY95" s="169"/>
      <c r="AZ95" s="169"/>
      <c r="BA95" s="169"/>
      <c r="BB95" s="169"/>
      <c r="BC95" s="169"/>
      <c r="BD95" s="169"/>
      <c r="BE95" s="169"/>
      <c r="BF95" s="169"/>
      <c r="BG95" s="169"/>
      <c r="BH95" s="169"/>
      <c r="BI95" s="169"/>
      <c r="BJ95" s="169"/>
      <c r="BK95" s="169"/>
      <c r="BL95" s="169"/>
      <c r="BM95" s="169"/>
      <c r="BN95" s="169"/>
      <c r="BO95" s="169"/>
      <c r="BP95" s="169"/>
      <c r="BQ95" s="169"/>
      <c r="BR95" s="169"/>
      <c r="BS95" s="169"/>
      <c r="BT95" s="169"/>
      <c r="BU95" s="169"/>
      <c r="BV95" s="169"/>
    </row>
    <row r="96" spans="1:74" s="105" customFormat="1" ht="15.75" x14ac:dyDescent="0.25">
      <c r="A96" s="180" t="s">
        <v>569</v>
      </c>
      <c r="B96" s="181" t="s">
        <v>4802</v>
      </c>
      <c r="C96" s="181" t="s">
        <v>4012</v>
      </c>
      <c r="D96" s="181" t="s">
        <v>4013</v>
      </c>
      <c r="E96" s="181" t="s">
        <v>4803</v>
      </c>
      <c r="F96" s="181" t="s">
        <v>4804</v>
      </c>
      <c r="G96" s="183" t="s">
        <v>3874</v>
      </c>
      <c r="H96" s="184" t="s">
        <v>4778</v>
      </c>
      <c r="I96" s="169" t="str">
        <f t="shared" si="3"/>
        <v>02CD06E198</v>
      </c>
      <c r="J96" s="183">
        <v>2</v>
      </c>
      <c r="K96" s="181" t="s">
        <v>3992</v>
      </c>
      <c r="L96" s="183">
        <v>1</v>
      </c>
      <c r="M96" s="181" t="s">
        <v>3993</v>
      </c>
      <c r="N96" s="183">
        <v>7</v>
      </c>
      <c r="O96" s="181" t="s">
        <v>4268</v>
      </c>
      <c r="P96" s="183">
        <v>2</v>
      </c>
      <c r="Q96" s="181" t="s">
        <v>4765</v>
      </c>
      <c r="R96" s="183" t="s">
        <v>792</v>
      </c>
      <c r="S96" s="181" t="s">
        <v>4779</v>
      </c>
      <c r="T96" s="183" t="s">
        <v>774</v>
      </c>
      <c r="U96" s="181" t="s">
        <v>4780</v>
      </c>
      <c r="V96" s="183" t="s">
        <v>4042</v>
      </c>
      <c r="W96" s="181" t="s">
        <v>4043</v>
      </c>
      <c r="X96" s="183" t="s">
        <v>2916</v>
      </c>
      <c r="Y96" s="181" t="s">
        <v>3967</v>
      </c>
      <c r="Z96" s="174" t="str">
        <f t="shared" si="4"/>
        <v>11 Ciudades y comunidades sostenibles</v>
      </c>
      <c r="AA96" s="183">
        <v>11.1</v>
      </c>
      <c r="AB96" s="181" t="s">
        <v>4130</v>
      </c>
      <c r="AC96" s="193" t="str">
        <f t="shared" si="5"/>
        <v>11.1 De aqui a 2030, asegurar el acceso de todas las personas a viviendas y servicios basicos adecuados, seguros y asequibles y mejorar los barrios marginales</v>
      </c>
      <c r="AD96" s="170"/>
      <c r="AE96" s="170"/>
      <c r="AF96" s="170"/>
      <c r="AG96" s="170"/>
      <c r="AH96" s="168"/>
      <c r="AI96" s="169"/>
      <c r="AJ96" s="169"/>
      <c r="AK96" s="169"/>
      <c r="AL96" s="169"/>
      <c r="AM96" s="168"/>
      <c r="AN96" s="168"/>
      <c r="AO96" s="168"/>
      <c r="AP96" s="168"/>
      <c r="AQ96" s="170"/>
      <c r="AR96" s="170"/>
      <c r="AS96" s="169"/>
      <c r="AT96" s="169"/>
      <c r="AU96" s="169"/>
      <c r="AV96" s="169"/>
      <c r="AW96" s="169"/>
      <c r="AX96" s="169"/>
      <c r="AY96" s="169"/>
      <c r="AZ96" s="169"/>
      <c r="BA96" s="169"/>
      <c r="BB96" s="169"/>
      <c r="BC96" s="169"/>
      <c r="BD96" s="169"/>
      <c r="BE96" s="169"/>
      <c r="BF96" s="169"/>
      <c r="BG96" s="169"/>
      <c r="BH96" s="169"/>
      <c r="BI96" s="169"/>
      <c r="BJ96" s="169"/>
      <c r="BK96" s="169"/>
      <c r="BL96" s="169"/>
      <c r="BM96" s="169"/>
      <c r="BN96" s="169"/>
      <c r="BO96" s="169"/>
      <c r="BP96" s="169"/>
      <c r="BQ96" s="169"/>
      <c r="BR96" s="169"/>
      <c r="BS96" s="169"/>
      <c r="BT96" s="169"/>
      <c r="BU96" s="169"/>
      <c r="BV96" s="169"/>
    </row>
    <row r="97" spans="1:74" s="105" customFormat="1" ht="15.75" x14ac:dyDescent="0.25">
      <c r="A97" s="180" t="s">
        <v>569</v>
      </c>
      <c r="B97" s="181" t="s">
        <v>4802</v>
      </c>
      <c r="C97" s="181" t="s">
        <v>4012</v>
      </c>
      <c r="D97" s="181" t="s">
        <v>4013</v>
      </c>
      <c r="E97" s="181" t="s">
        <v>4803</v>
      </c>
      <c r="F97" s="181" t="s">
        <v>4804</v>
      </c>
      <c r="G97" s="183" t="s">
        <v>3877</v>
      </c>
      <c r="H97" s="184" t="s">
        <v>4781</v>
      </c>
      <c r="I97" s="169" t="str">
        <f t="shared" si="3"/>
        <v>02CD06F037</v>
      </c>
      <c r="J97" s="183">
        <v>2</v>
      </c>
      <c r="K97" s="181" t="s">
        <v>3992</v>
      </c>
      <c r="L97" s="183">
        <v>1</v>
      </c>
      <c r="M97" s="181" t="s">
        <v>3993</v>
      </c>
      <c r="N97" s="183" t="s">
        <v>774</v>
      </c>
      <c r="O97" s="181" t="s">
        <v>4045</v>
      </c>
      <c r="P97" s="183">
        <v>3</v>
      </c>
      <c r="Q97" s="181" t="s">
        <v>4746</v>
      </c>
      <c r="R97" s="183" t="s">
        <v>765</v>
      </c>
      <c r="S97" s="181" t="s">
        <v>4751</v>
      </c>
      <c r="T97" s="183" t="s">
        <v>765</v>
      </c>
      <c r="U97" s="181" t="s">
        <v>4752</v>
      </c>
      <c r="V97" s="183" t="s">
        <v>4046</v>
      </c>
      <c r="W97" s="181" t="s">
        <v>4047</v>
      </c>
      <c r="X97" s="183" t="s">
        <v>793</v>
      </c>
      <c r="Y97" s="181" t="s">
        <v>3996</v>
      </c>
      <c r="Z97" s="174" t="str">
        <f t="shared" si="4"/>
        <v>8 Trabajo decente y crecimiento economico</v>
      </c>
      <c r="AA97" s="183">
        <v>8.3000000000000007</v>
      </c>
      <c r="AB97" s="181" t="s">
        <v>3997</v>
      </c>
      <c r="AC97" s="193" t="str">
        <f t="shared" si="5"/>
        <v>8.3 Promover politicas orientadas al desarrollo que apoyen las actividades productivas, la creacion de puestos de trabajo decentes, el emprendimiento, la creatividad y la innovacion, y fomentar la formalizacion y el crecimiento de las microempresas y las pequeñas y medianas empresas, incluso mediante el acceso a servicios financieros</v>
      </c>
      <c r="AD97" s="170"/>
      <c r="AE97" s="170"/>
      <c r="AF97" s="170"/>
      <c r="AG97" s="170"/>
      <c r="AH97" s="168"/>
      <c r="AI97" s="169"/>
      <c r="AJ97" s="169"/>
      <c r="AK97" s="169"/>
      <c r="AL97" s="169"/>
      <c r="AM97" s="168"/>
      <c r="AN97" s="168"/>
      <c r="AO97" s="168"/>
      <c r="AP97" s="168"/>
      <c r="AQ97" s="170"/>
      <c r="AR97" s="170"/>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69"/>
      <c r="BR97" s="169"/>
      <c r="BS97" s="169"/>
      <c r="BT97" s="169"/>
      <c r="BU97" s="169"/>
      <c r="BV97" s="169"/>
    </row>
    <row r="98" spans="1:74" s="105" customFormat="1" ht="15.75" x14ac:dyDescent="0.25">
      <c r="A98" s="180" t="s">
        <v>569</v>
      </c>
      <c r="B98" s="181" t="s">
        <v>4802</v>
      </c>
      <c r="C98" s="181" t="s">
        <v>4012</v>
      </c>
      <c r="D98" s="181" t="s">
        <v>4013</v>
      </c>
      <c r="E98" s="181" t="s">
        <v>4803</v>
      </c>
      <c r="F98" s="181" t="s">
        <v>4804</v>
      </c>
      <c r="G98" s="183" t="s">
        <v>3886</v>
      </c>
      <c r="H98" s="184" t="s">
        <v>4782</v>
      </c>
      <c r="I98" s="169" t="str">
        <f t="shared" si="3"/>
        <v>02CD06K023</v>
      </c>
      <c r="J98" s="180">
        <v>6</v>
      </c>
      <c r="K98" s="181" t="s">
        <v>4726</v>
      </c>
      <c r="L98" s="180">
        <v>2</v>
      </c>
      <c r="M98" s="181" t="s">
        <v>4231</v>
      </c>
      <c r="N98" s="180">
        <v>4</v>
      </c>
      <c r="O98" s="181" t="s">
        <v>4783</v>
      </c>
      <c r="P98" s="180">
        <v>2</v>
      </c>
      <c r="Q98" s="181" t="s">
        <v>4765</v>
      </c>
      <c r="R98" s="180" t="s">
        <v>766</v>
      </c>
      <c r="S98" s="181" t="s">
        <v>4766</v>
      </c>
      <c r="T98" s="180" t="s">
        <v>765</v>
      </c>
      <c r="U98" s="181" t="s">
        <v>4048</v>
      </c>
      <c r="V98" s="180" t="s">
        <v>4049</v>
      </c>
      <c r="W98" s="181" t="s">
        <v>4050</v>
      </c>
      <c r="X98" s="180" t="s">
        <v>2916</v>
      </c>
      <c r="Y98" s="181" t="s">
        <v>3967</v>
      </c>
      <c r="Z98" s="174" t="str">
        <f t="shared" si="4"/>
        <v>11 Ciudades y comunidades sostenibles</v>
      </c>
      <c r="AA98" s="180">
        <v>11.3</v>
      </c>
      <c r="AB98" s="181" t="s">
        <v>4051</v>
      </c>
      <c r="AC98" s="193" t="str">
        <f t="shared" si="5"/>
        <v>11.3 De aqui a 2030, aumentar la urbanizacion inclusiva y sostenible y la capacidad para la planificacion y la gestion participativas, integradas y sostenibles de los asentamientos humanos en todos los paises</v>
      </c>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BA98" s="170"/>
      <c r="BB98" s="170"/>
      <c r="BC98" s="170"/>
      <c r="BD98" s="170"/>
      <c r="BE98" s="170"/>
      <c r="BF98" s="170"/>
      <c r="BG98" s="170"/>
      <c r="BH98" s="170"/>
      <c r="BI98" s="170"/>
      <c r="BJ98" s="170"/>
      <c r="BK98" s="170"/>
      <c r="BL98" s="170"/>
      <c r="BM98" s="170"/>
      <c r="BN98" s="170"/>
      <c r="BO98" s="170"/>
      <c r="BP98" s="169"/>
      <c r="BQ98" s="169"/>
      <c r="BR98" s="169"/>
      <c r="BS98" s="169"/>
      <c r="BT98" s="169"/>
      <c r="BU98" s="169"/>
      <c r="BV98" s="169"/>
    </row>
    <row r="99" spans="1:74" s="105" customFormat="1" ht="15.75" x14ac:dyDescent="0.25">
      <c r="A99" s="180" t="s">
        <v>569</v>
      </c>
      <c r="B99" s="181" t="s">
        <v>4802</v>
      </c>
      <c r="C99" s="181" t="s">
        <v>4012</v>
      </c>
      <c r="D99" s="181" t="s">
        <v>4013</v>
      </c>
      <c r="E99" s="181" t="s">
        <v>4803</v>
      </c>
      <c r="F99" s="181" t="s">
        <v>4804</v>
      </c>
      <c r="G99" s="183" t="s">
        <v>712</v>
      </c>
      <c r="H99" s="184" t="s">
        <v>4725</v>
      </c>
      <c r="I99" s="169" t="str">
        <f t="shared" si="3"/>
        <v>02CD06M001</v>
      </c>
      <c r="J99" s="183">
        <v>2</v>
      </c>
      <c r="K99" s="181" t="s">
        <v>3992</v>
      </c>
      <c r="L99" s="183">
        <v>2</v>
      </c>
      <c r="M99" s="181" t="s">
        <v>4019</v>
      </c>
      <c r="N99" s="183">
        <v>2</v>
      </c>
      <c r="O99" s="181" t="s">
        <v>4020</v>
      </c>
      <c r="P99" s="183">
        <v>2</v>
      </c>
      <c r="Q99" s="181" t="s">
        <v>4765</v>
      </c>
      <c r="R99" s="183" t="s">
        <v>766</v>
      </c>
      <c r="S99" s="181" t="s">
        <v>4766</v>
      </c>
      <c r="T99" s="183" t="s">
        <v>765</v>
      </c>
      <c r="U99" s="181" t="s">
        <v>4048</v>
      </c>
      <c r="V99" s="183" t="s">
        <v>3959</v>
      </c>
      <c r="W99" s="181" t="s">
        <v>3960</v>
      </c>
      <c r="X99" s="183" t="s">
        <v>2916</v>
      </c>
      <c r="Y99" s="181" t="s">
        <v>3967</v>
      </c>
      <c r="Z99" s="174" t="str">
        <f t="shared" si="4"/>
        <v>11 Ciudades y comunidades sostenibles</v>
      </c>
      <c r="AA99" s="183">
        <v>11.3</v>
      </c>
      <c r="AB99" s="181" t="s">
        <v>4051</v>
      </c>
      <c r="AC99" s="193" t="str">
        <f t="shared" si="5"/>
        <v>11.3 De aqui a 2030, aumentar la urbanizacion inclusiva y sostenible y la capacidad para la planificacion y la gestion participativas, integradas y sostenibles de los asentamientos humanos en todos los paises</v>
      </c>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BA99" s="170"/>
      <c r="BB99" s="170"/>
      <c r="BC99" s="170"/>
      <c r="BD99" s="170"/>
      <c r="BE99" s="170"/>
      <c r="BF99" s="170"/>
      <c r="BG99" s="170"/>
      <c r="BH99" s="170"/>
      <c r="BI99" s="170"/>
      <c r="BJ99" s="170"/>
      <c r="BK99" s="170"/>
      <c r="BL99" s="170"/>
      <c r="BM99" s="170"/>
      <c r="BN99" s="170"/>
      <c r="BO99" s="170"/>
      <c r="BP99" s="169"/>
      <c r="BQ99" s="169"/>
      <c r="BR99" s="169"/>
      <c r="BS99" s="169"/>
      <c r="BT99" s="169"/>
      <c r="BU99" s="169"/>
      <c r="BV99" s="169"/>
    </row>
    <row r="100" spans="1:74" s="105" customFormat="1" ht="15.75" x14ac:dyDescent="0.25">
      <c r="A100" s="180" t="s">
        <v>569</v>
      </c>
      <c r="B100" s="181" t="s">
        <v>4802</v>
      </c>
      <c r="C100" s="181" t="s">
        <v>4012</v>
      </c>
      <c r="D100" s="181" t="s">
        <v>4013</v>
      </c>
      <c r="E100" s="181" t="s">
        <v>4803</v>
      </c>
      <c r="F100" s="181" t="s">
        <v>4804</v>
      </c>
      <c r="G100" s="183" t="s">
        <v>3889</v>
      </c>
      <c r="H100" s="184" t="s">
        <v>4729</v>
      </c>
      <c r="I100" s="169" t="str">
        <f t="shared" si="3"/>
        <v>02CD06M002</v>
      </c>
      <c r="J100" s="183">
        <v>2</v>
      </c>
      <c r="K100" s="181" t="s">
        <v>3992</v>
      </c>
      <c r="L100" s="183">
        <v>1</v>
      </c>
      <c r="M100" s="181" t="s">
        <v>3993</v>
      </c>
      <c r="N100" s="183">
        <v>7</v>
      </c>
      <c r="O100" s="181" t="s">
        <v>4268</v>
      </c>
      <c r="P100" s="183">
        <v>1</v>
      </c>
      <c r="Q100" s="181" t="s">
        <v>3954</v>
      </c>
      <c r="R100" s="183" t="s">
        <v>793</v>
      </c>
      <c r="S100" s="181" t="s">
        <v>4749</v>
      </c>
      <c r="T100" s="183" t="s">
        <v>765</v>
      </c>
      <c r="U100" s="181" t="s">
        <v>4784</v>
      </c>
      <c r="V100" s="183" t="s">
        <v>3961</v>
      </c>
      <c r="W100" s="181" t="s">
        <v>3962</v>
      </c>
      <c r="X100" s="183" t="s">
        <v>2916</v>
      </c>
      <c r="Y100" s="181" t="s">
        <v>3967</v>
      </c>
      <c r="Z100" s="174" t="str">
        <f t="shared" si="4"/>
        <v>11 Ciudades y comunidades sostenibles</v>
      </c>
      <c r="AA100" s="183">
        <v>11.3</v>
      </c>
      <c r="AB100" s="181" t="s">
        <v>4051</v>
      </c>
      <c r="AC100" s="193" t="str">
        <f t="shared" si="5"/>
        <v>11.3 De aqui a 2030, aumentar la urbanizacion inclusiva y sostenible y la capacidad para la planificacion y la gestion participativas, integradas y sostenibles de los asentamientos humanos en todos los paises</v>
      </c>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BA100" s="170"/>
      <c r="BB100" s="170"/>
      <c r="BC100" s="170"/>
      <c r="BD100" s="170"/>
      <c r="BE100" s="170"/>
      <c r="BF100" s="170"/>
      <c r="BG100" s="170"/>
      <c r="BH100" s="170"/>
      <c r="BI100" s="170"/>
      <c r="BJ100" s="170"/>
      <c r="BK100" s="170"/>
      <c r="BL100" s="170"/>
      <c r="BM100" s="170"/>
      <c r="BN100" s="170"/>
      <c r="BO100" s="170"/>
      <c r="BP100" s="169"/>
      <c r="BQ100" s="169"/>
      <c r="BR100" s="169"/>
      <c r="BS100" s="169"/>
      <c r="BT100" s="169"/>
      <c r="BU100" s="169"/>
      <c r="BV100" s="169"/>
    </row>
    <row r="101" spans="1:74" s="105" customFormat="1" ht="15.75" x14ac:dyDescent="0.25">
      <c r="A101" s="180" t="s">
        <v>569</v>
      </c>
      <c r="B101" s="181" t="s">
        <v>4802</v>
      </c>
      <c r="C101" s="181" t="s">
        <v>4012</v>
      </c>
      <c r="D101" s="181" t="s">
        <v>4013</v>
      </c>
      <c r="E101" s="181" t="s">
        <v>4803</v>
      </c>
      <c r="F101" s="181" t="s">
        <v>4804</v>
      </c>
      <c r="G101" s="183" t="s">
        <v>713</v>
      </c>
      <c r="H101" s="184" t="s">
        <v>4730</v>
      </c>
      <c r="I101" s="169" t="str">
        <f t="shared" si="3"/>
        <v>02CD06N001</v>
      </c>
      <c r="J101" s="183">
        <v>5</v>
      </c>
      <c r="K101" s="181" t="s">
        <v>4731</v>
      </c>
      <c r="L101" s="183">
        <v>3</v>
      </c>
      <c r="M101" s="181" t="s">
        <v>4309</v>
      </c>
      <c r="N101" s="183" t="s">
        <v>774</v>
      </c>
      <c r="O101" s="181" t="s">
        <v>3964</v>
      </c>
      <c r="P101" s="183">
        <v>1</v>
      </c>
      <c r="Q101" s="181" t="s">
        <v>3954</v>
      </c>
      <c r="R101" s="183" t="s">
        <v>785</v>
      </c>
      <c r="S101" s="181" t="s">
        <v>4732</v>
      </c>
      <c r="T101" s="183" t="s">
        <v>766</v>
      </c>
      <c r="U101" s="181" t="s">
        <v>3963</v>
      </c>
      <c r="V101" s="183" t="s">
        <v>3965</v>
      </c>
      <c r="W101" s="181" t="s">
        <v>3966</v>
      </c>
      <c r="X101" s="183" t="s">
        <v>2916</v>
      </c>
      <c r="Y101" s="181" t="s">
        <v>3967</v>
      </c>
      <c r="Z101" s="174" t="str">
        <f t="shared" si="4"/>
        <v>11 Ciudades y comunidades sostenibles</v>
      </c>
      <c r="AA101" s="183">
        <v>11.5</v>
      </c>
      <c r="AB101" s="181" t="s">
        <v>3968</v>
      </c>
      <c r="AC101" s="193" t="str">
        <f t="shared" si="5"/>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BA101" s="170"/>
      <c r="BB101" s="170"/>
      <c r="BC101" s="170"/>
      <c r="BD101" s="170"/>
      <c r="BE101" s="170"/>
      <c r="BF101" s="170"/>
      <c r="BG101" s="170"/>
      <c r="BH101" s="170"/>
      <c r="BI101" s="170"/>
      <c r="BJ101" s="170"/>
      <c r="BK101" s="170"/>
      <c r="BL101" s="170"/>
      <c r="BM101" s="170"/>
      <c r="BN101" s="170"/>
      <c r="BO101" s="170"/>
      <c r="BP101" s="169"/>
      <c r="BQ101" s="169"/>
      <c r="BR101" s="169"/>
      <c r="BS101" s="169"/>
      <c r="BT101" s="169"/>
      <c r="BU101" s="169"/>
      <c r="BV101" s="169"/>
    </row>
    <row r="102" spans="1:74" s="105" customFormat="1" ht="15.75" x14ac:dyDescent="0.25">
      <c r="A102" s="180" t="s">
        <v>569</v>
      </c>
      <c r="B102" s="181" t="s">
        <v>4802</v>
      </c>
      <c r="C102" s="181" t="s">
        <v>4012</v>
      </c>
      <c r="D102" s="181" t="s">
        <v>4013</v>
      </c>
      <c r="E102" s="181" t="s">
        <v>4803</v>
      </c>
      <c r="F102" s="181" t="s">
        <v>4804</v>
      </c>
      <c r="G102" s="183" t="s">
        <v>3899</v>
      </c>
      <c r="H102" s="184" t="s">
        <v>4785</v>
      </c>
      <c r="I102" s="169" t="str">
        <f t="shared" si="3"/>
        <v>02CD06R002</v>
      </c>
      <c r="J102" s="183">
        <v>2</v>
      </c>
      <c r="K102" s="181" t="s">
        <v>3992</v>
      </c>
      <c r="L102" s="183">
        <v>2</v>
      </c>
      <c r="M102" s="181" t="s">
        <v>4019</v>
      </c>
      <c r="N102" s="183">
        <v>2</v>
      </c>
      <c r="O102" s="181" t="s">
        <v>4020</v>
      </c>
      <c r="P102" s="183">
        <v>2</v>
      </c>
      <c r="Q102" s="181" t="s">
        <v>4765</v>
      </c>
      <c r="R102" s="183" t="s">
        <v>766</v>
      </c>
      <c r="S102" s="181" t="s">
        <v>4766</v>
      </c>
      <c r="T102" s="183" t="s">
        <v>766</v>
      </c>
      <c r="U102" s="181" t="s">
        <v>4786</v>
      </c>
      <c r="V102" s="183" t="s">
        <v>2563</v>
      </c>
      <c r="W102" s="181" t="s">
        <v>4785</v>
      </c>
      <c r="X102" s="183" t="s">
        <v>3292</v>
      </c>
      <c r="Y102" s="181" t="s">
        <v>3957</v>
      </c>
      <c r="Z102" s="174" t="str">
        <f t="shared" si="4"/>
        <v>16 Paz, justicia e instituciones solidas</v>
      </c>
      <c r="AA102" s="183">
        <v>16.7</v>
      </c>
      <c r="AB102" s="181" t="s">
        <v>4057</v>
      </c>
      <c r="AC102" s="193" t="str">
        <f t="shared" si="5"/>
        <v>16.7 Garantizar la adopcion en todos los niveles de decisiones inclusivas, participativas y representativas que respondan a las necesidades</v>
      </c>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BA102" s="170"/>
      <c r="BB102" s="170"/>
      <c r="BC102" s="170"/>
      <c r="BD102" s="170"/>
      <c r="BE102" s="170"/>
      <c r="BF102" s="170"/>
      <c r="BG102" s="170"/>
      <c r="BH102" s="170"/>
      <c r="BI102" s="170"/>
      <c r="BJ102" s="170"/>
      <c r="BK102" s="170"/>
      <c r="BL102" s="170"/>
      <c r="BM102" s="170"/>
      <c r="BN102" s="170"/>
      <c r="BO102" s="170"/>
      <c r="BP102" s="169"/>
      <c r="BQ102" s="169"/>
      <c r="BR102" s="169"/>
      <c r="BS102" s="169"/>
      <c r="BT102" s="169"/>
      <c r="BU102" s="169"/>
      <c r="BV102" s="169"/>
    </row>
    <row r="103" spans="1:74" s="105" customFormat="1" ht="15.75" x14ac:dyDescent="0.25">
      <c r="A103" s="180" t="s">
        <v>569</v>
      </c>
      <c r="B103" s="181" t="s">
        <v>4802</v>
      </c>
      <c r="C103" s="181" t="s">
        <v>4012</v>
      </c>
      <c r="D103" s="181" t="s">
        <v>4013</v>
      </c>
      <c r="E103" s="181" t="s">
        <v>4803</v>
      </c>
      <c r="F103" s="181" t="s">
        <v>4804</v>
      </c>
      <c r="G103" s="183" t="s">
        <v>3911</v>
      </c>
      <c r="H103" s="184" t="s">
        <v>4805</v>
      </c>
      <c r="I103" s="169" t="str">
        <f t="shared" si="3"/>
        <v>02CD06S232</v>
      </c>
      <c r="J103" s="183">
        <v>2</v>
      </c>
      <c r="K103" s="181" t="s">
        <v>3992</v>
      </c>
      <c r="L103" s="183">
        <v>1</v>
      </c>
      <c r="M103" s="181" t="s">
        <v>3993</v>
      </c>
      <c r="N103" s="183">
        <v>3</v>
      </c>
      <c r="O103" s="181" t="s">
        <v>4045</v>
      </c>
      <c r="P103" s="183">
        <v>2</v>
      </c>
      <c r="Q103" s="181" t="s">
        <v>4765</v>
      </c>
      <c r="R103" s="183" t="s">
        <v>792</v>
      </c>
      <c r="S103" s="181" t="s">
        <v>4779</v>
      </c>
      <c r="T103" s="183" t="s">
        <v>793</v>
      </c>
      <c r="U103" s="181" t="s">
        <v>4788</v>
      </c>
      <c r="V103" s="183" t="s">
        <v>4060</v>
      </c>
      <c r="W103" s="181" t="s">
        <v>4061</v>
      </c>
      <c r="X103" s="183" t="s">
        <v>2527</v>
      </c>
      <c r="Y103" s="181" t="s">
        <v>4062</v>
      </c>
      <c r="Z103" s="174" t="str">
        <f t="shared" si="4"/>
        <v>10 Reduccion de las desigualdades</v>
      </c>
      <c r="AA103" s="183">
        <v>10.199999999999999</v>
      </c>
      <c r="AB103" s="181" t="s">
        <v>4063</v>
      </c>
      <c r="AC103" s="193" t="str">
        <f t="shared" si="5"/>
        <v>10.2 De aqui a 2030, potenciar y promover la inclusion social, economica y politica de todas las personas, independientemente de su edad, sexo, discapacidad, raza, etnia, origen, religion o situacion economica u otra condicion</v>
      </c>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170"/>
      <c r="BA103" s="170"/>
      <c r="BB103" s="170"/>
      <c r="BC103" s="170"/>
      <c r="BD103" s="170"/>
      <c r="BE103" s="170"/>
      <c r="BF103" s="170"/>
      <c r="BG103" s="170"/>
      <c r="BH103" s="170"/>
      <c r="BI103" s="170"/>
      <c r="BJ103" s="170"/>
      <c r="BK103" s="170"/>
      <c r="BL103" s="170"/>
      <c r="BM103" s="170"/>
      <c r="BN103" s="170"/>
      <c r="BO103" s="170"/>
      <c r="BP103" s="169"/>
      <c r="BQ103" s="169"/>
      <c r="BR103" s="169"/>
      <c r="BS103" s="169"/>
      <c r="BT103" s="169"/>
      <c r="BU103" s="169"/>
      <c r="BV103" s="169"/>
    </row>
    <row r="104" spans="1:74" s="105" customFormat="1" ht="15.75" x14ac:dyDescent="0.25">
      <c r="A104" s="180" t="s">
        <v>569</v>
      </c>
      <c r="B104" s="181" t="s">
        <v>4802</v>
      </c>
      <c r="C104" s="181" t="s">
        <v>4012</v>
      </c>
      <c r="D104" s="181" t="s">
        <v>4013</v>
      </c>
      <c r="E104" s="181" t="s">
        <v>4803</v>
      </c>
      <c r="F104" s="181" t="s">
        <v>4804</v>
      </c>
      <c r="G104" s="183" t="s">
        <v>3927</v>
      </c>
      <c r="H104" s="184" t="s">
        <v>4789</v>
      </c>
      <c r="I104" s="169" t="str">
        <f t="shared" si="3"/>
        <v>02CD06U048</v>
      </c>
      <c r="J104" s="183">
        <v>2</v>
      </c>
      <c r="K104" s="181" t="s">
        <v>3992</v>
      </c>
      <c r="L104" s="183">
        <v>1</v>
      </c>
      <c r="M104" s="181" t="s">
        <v>3993</v>
      </c>
      <c r="N104" s="183">
        <v>3</v>
      </c>
      <c r="O104" s="181" t="s">
        <v>4045</v>
      </c>
      <c r="P104" s="183">
        <v>2</v>
      </c>
      <c r="Q104" s="181" t="s">
        <v>4765</v>
      </c>
      <c r="R104" s="183" t="s">
        <v>785</v>
      </c>
      <c r="S104" s="181" t="s">
        <v>4790</v>
      </c>
      <c r="T104" s="183" t="s">
        <v>765</v>
      </c>
      <c r="U104" s="181" t="s">
        <v>4790</v>
      </c>
      <c r="V104" s="183" t="s">
        <v>4064</v>
      </c>
      <c r="W104" s="181" t="s">
        <v>4065</v>
      </c>
      <c r="X104" s="183" t="s">
        <v>2527</v>
      </c>
      <c r="Y104" s="181" t="s">
        <v>4062</v>
      </c>
      <c r="Z104" s="174" t="str">
        <f t="shared" si="4"/>
        <v>10 Reduccion de las desigualdades</v>
      </c>
      <c r="AA104" s="183">
        <v>10.199999999999999</v>
      </c>
      <c r="AB104" s="181" t="s">
        <v>4063</v>
      </c>
      <c r="AC104" s="193" t="str">
        <f t="shared" si="5"/>
        <v>10.2 De aqui a 2030, potenciar y promover la inclusion social, economica y politica de todas las personas, independientemente de su edad, sexo, discapacidad, raza, etnia, origen, religion o situacion economica u otra condicion</v>
      </c>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170"/>
      <c r="BA104" s="170"/>
      <c r="BB104" s="170"/>
      <c r="BC104" s="170"/>
      <c r="BD104" s="170"/>
      <c r="BE104" s="170"/>
      <c r="BF104" s="170"/>
      <c r="BG104" s="170"/>
      <c r="BH104" s="170"/>
      <c r="BI104" s="170"/>
      <c r="BJ104" s="170"/>
      <c r="BK104" s="170"/>
      <c r="BL104" s="170"/>
      <c r="BM104" s="170"/>
      <c r="BN104" s="170"/>
      <c r="BO104" s="170"/>
      <c r="BP104" s="169"/>
      <c r="BQ104" s="169"/>
      <c r="BR104" s="169"/>
      <c r="BS104" s="169"/>
      <c r="BT104" s="169"/>
      <c r="BU104" s="169"/>
      <c r="BV104" s="169"/>
    </row>
    <row r="105" spans="1:74" s="105" customFormat="1" ht="15.75" x14ac:dyDescent="0.25">
      <c r="A105" s="185" t="s">
        <v>571</v>
      </c>
      <c r="B105" t="s">
        <v>4806</v>
      </c>
      <c r="C105" t="s">
        <v>4066</v>
      </c>
      <c r="D105" t="s">
        <v>4067</v>
      </c>
      <c r="E105" t="s">
        <v>4807</v>
      </c>
      <c r="F105" t="s">
        <v>4808</v>
      </c>
      <c r="G105" s="186" t="s">
        <v>4761</v>
      </c>
      <c r="H105" s="187" t="s">
        <v>4762</v>
      </c>
      <c r="I105" s="169" t="str">
        <f t="shared" si="3"/>
        <v>02CD07E200</v>
      </c>
      <c r="J105" s="185">
        <v>6</v>
      </c>
      <c r="K105" t="s">
        <v>4726</v>
      </c>
      <c r="L105" s="185">
        <v>5</v>
      </c>
      <c r="M105" t="s">
        <v>4763</v>
      </c>
      <c r="N105" s="185">
        <v>1</v>
      </c>
      <c r="O105" t="s">
        <v>4764</v>
      </c>
      <c r="P105" s="185">
        <v>2</v>
      </c>
      <c r="Q105" t="s">
        <v>4765</v>
      </c>
      <c r="R105" s="185" t="s">
        <v>766</v>
      </c>
      <c r="S105" t="s">
        <v>4766</v>
      </c>
      <c r="T105" s="185" t="s">
        <v>765</v>
      </c>
      <c r="U105" t="s">
        <v>4048</v>
      </c>
      <c r="V105" s="185" t="s">
        <v>4017</v>
      </c>
      <c r="W105" t="s">
        <v>4018</v>
      </c>
      <c r="X105" s="185" t="s">
        <v>3292</v>
      </c>
      <c r="Y105" t="s">
        <v>3957</v>
      </c>
      <c r="Z105" s="174" t="str">
        <f t="shared" si="4"/>
        <v>16 Paz, justicia e instituciones solidas</v>
      </c>
      <c r="AA105" s="185">
        <v>16.100000000000001</v>
      </c>
      <c r="AB105" t="s">
        <v>3974</v>
      </c>
      <c r="AC105" s="193" t="str">
        <f t="shared" si="5"/>
        <v>16.1 Reducir significativamente todas las formas de violencia y las correspondientes tasas de mortalidad en todo el mundo</v>
      </c>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170"/>
      <c r="BA105" s="170"/>
      <c r="BB105" s="170"/>
      <c r="BC105" s="170"/>
      <c r="BD105" s="170"/>
      <c r="BE105" s="170"/>
      <c r="BF105" s="170"/>
      <c r="BG105" s="170"/>
      <c r="BH105" s="170"/>
      <c r="BI105" s="170"/>
      <c r="BJ105" s="170"/>
      <c r="BK105" s="170"/>
      <c r="BL105" s="170"/>
      <c r="BM105" s="170"/>
      <c r="BN105" s="170"/>
      <c r="BO105" s="170"/>
      <c r="BP105" s="169"/>
      <c r="BQ105" s="169"/>
      <c r="BR105" s="169"/>
      <c r="BS105" s="169"/>
      <c r="BT105" s="169"/>
      <c r="BU105" s="169"/>
      <c r="BV105" s="169"/>
    </row>
    <row r="106" spans="1:74" s="105" customFormat="1" ht="15.75" x14ac:dyDescent="0.25">
      <c r="A106" s="185" t="s">
        <v>571</v>
      </c>
      <c r="B106" t="s">
        <v>4806</v>
      </c>
      <c r="C106" t="s">
        <v>4066</v>
      </c>
      <c r="D106" t="s">
        <v>4067</v>
      </c>
      <c r="E106" t="s">
        <v>4807</v>
      </c>
      <c r="F106" t="s">
        <v>4808</v>
      </c>
      <c r="G106" s="186" t="s">
        <v>3863</v>
      </c>
      <c r="H106" s="187" t="s">
        <v>4767</v>
      </c>
      <c r="I106" s="169" t="str">
        <f t="shared" si="3"/>
        <v>02CD07E187</v>
      </c>
      <c r="J106" s="188">
        <v>2</v>
      </c>
      <c r="K106" t="s">
        <v>3992</v>
      </c>
      <c r="L106" s="188">
        <v>2</v>
      </c>
      <c r="M106" t="s">
        <v>4019</v>
      </c>
      <c r="N106" s="188" t="s">
        <v>766</v>
      </c>
      <c r="O106" t="s">
        <v>4020</v>
      </c>
      <c r="P106" s="188">
        <v>2</v>
      </c>
      <c r="Q106" t="s">
        <v>4765</v>
      </c>
      <c r="R106" s="188" t="s">
        <v>766</v>
      </c>
      <c r="S106" t="s">
        <v>4766</v>
      </c>
      <c r="T106" s="188" t="s">
        <v>792</v>
      </c>
      <c r="U106" t="s">
        <v>4768</v>
      </c>
      <c r="V106" s="188" t="s">
        <v>2525</v>
      </c>
      <c r="W106" t="s">
        <v>4021</v>
      </c>
      <c r="X106" s="188" t="s">
        <v>2916</v>
      </c>
      <c r="Y106" t="s">
        <v>3967</v>
      </c>
      <c r="Z106" s="174" t="str">
        <f t="shared" si="4"/>
        <v>11 Ciudades y comunidades sostenibles</v>
      </c>
      <c r="AA106" s="188">
        <v>11.6</v>
      </c>
      <c r="AB106" t="s">
        <v>4022</v>
      </c>
      <c r="AC106" s="193" t="str">
        <f t="shared" si="5"/>
        <v>11.6 De aqui a 2030, reducir el impacto ambiental negativo per capita de las ciudades, incluso prestando especial atencion a la calidad del aire y la gestion de los desechos municipales y de otro tipo</v>
      </c>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170"/>
      <c r="BA106" s="170"/>
      <c r="BB106" s="170"/>
      <c r="BC106" s="170"/>
      <c r="BD106" s="170"/>
      <c r="BE106" s="170"/>
      <c r="BF106" s="170"/>
      <c r="BG106" s="170"/>
      <c r="BH106" s="170"/>
      <c r="BI106" s="170"/>
      <c r="BJ106" s="170"/>
      <c r="BK106" s="170"/>
      <c r="BL106" s="170"/>
      <c r="BM106" s="170"/>
      <c r="BN106" s="170"/>
      <c r="BO106" s="170"/>
      <c r="BP106" s="169"/>
      <c r="BQ106" s="169"/>
      <c r="BR106" s="169"/>
      <c r="BS106" s="169"/>
      <c r="BT106" s="169"/>
      <c r="BU106" s="169"/>
      <c r="BV106" s="169"/>
    </row>
    <row r="107" spans="1:74" s="105" customFormat="1" ht="15.75" x14ac:dyDescent="0.25">
      <c r="A107" s="185" t="s">
        <v>571</v>
      </c>
      <c r="B107" t="s">
        <v>4806</v>
      </c>
      <c r="C107" t="s">
        <v>4066</v>
      </c>
      <c r="D107" t="s">
        <v>4067</v>
      </c>
      <c r="E107" t="s">
        <v>4807</v>
      </c>
      <c r="F107" t="s">
        <v>4808</v>
      </c>
      <c r="G107" s="186" t="s">
        <v>3864</v>
      </c>
      <c r="H107" s="187" t="s">
        <v>4769</v>
      </c>
      <c r="I107" s="169" t="str">
        <f t="shared" si="3"/>
        <v>02CD07E188</v>
      </c>
      <c r="J107" s="188">
        <v>2</v>
      </c>
      <c r="K107" t="s">
        <v>3992</v>
      </c>
      <c r="L107" s="188">
        <v>1</v>
      </c>
      <c r="M107" t="s">
        <v>3993</v>
      </c>
      <c r="N107" s="188">
        <v>5</v>
      </c>
      <c r="O107" t="s">
        <v>4138</v>
      </c>
      <c r="P107" s="188">
        <v>2</v>
      </c>
      <c r="Q107" t="s">
        <v>4765</v>
      </c>
      <c r="R107" s="188" t="s">
        <v>767</v>
      </c>
      <c r="S107" t="s">
        <v>4770</v>
      </c>
      <c r="T107" s="188" t="s">
        <v>766</v>
      </c>
      <c r="U107" t="s">
        <v>4024</v>
      </c>
      <c r="V107" s="188" t="s">
        <v>4025</v>
      </c>
      <c r="W107" t="s">
        <v>4026</v>
      </c>
      <c r="X107" s="188" t="s">
        <v>2916</v>
      </c>
      <c r="Y107" t="s">
        <v>3967</v>
      </c>
      <c r="Z107" s="174" t="str">
        <f t="shared" si="4"/>
        <v>11 Ciudades y comunidades sostenibles</v>
      </c>
      <c r="AA107" s="188">
        <v>11.4</v>
      </c>
      <c r="AB107" t="s">
        <v>4027</v>
      </c>
      <c r="AC107" s="193" t="str">
        <f t="shared" si="5"/>
        <v>11.4 Redoblar los esfuerzos para proteger y salvaguardar el patrimonio cultural y natural del mundo</v>
      </c>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170"/>
      <c r="BA107" s="170"/>
      <c r="BB107" s="170"/>
      <c r="BC107" s="170"/>
      <c r="BD107" s="170"/>
      <c r="BE107" s="170"/>
      <c r="BF107" s="170"/>
      <c r="BG107" s="170"/>
      <c r="BH107" s="170"/>
      <c r="BI107" s="170"/>
      <c r="BJ107" s="170"/>
      <c r="BK107" s="170"/>
      <c r="BL107" s="170"/>
      <c r="BM107" s="170"/>
      <c r="BN107" s="170"/>
      <c r="BO107" s="170"/>
      <c r="BP107" s="169"/>
      <c r="BQ107" s="169"/>
      <c r="BR107" s="169"/>
      <c r="BS107" s="169"/>
      <c r="BT107" s="169"/>
      <c r="BU107" s="169"/>
      <c r="BV107" s="169"/>
    </row>
    <row r="108" spans="1:74" s="105" customFormat="1" ht="15.75" x14ac:dyDescent="0.25">
      <c r="A108" s="185" t="s">
        <v>571</v>
      </c>
      <c r="B108" t="s">
        <v>4806</v>
      </c>
      <c r="C108" t="s">
        <v>4066</v>
      </c>
      <c r="D108" t="s">
        <v>4067</v>
      </c>
      <c r="E108" t="s">
        <v>4807</v>
      </c>
      <c r="F108" t="s">
        <v>4808</v>
      </c>
      <c r="G108" s="186" t="s">
        <v>3865</v>
      </c>
      <c r="H108" s="187" t="s">
        <v>4771</v>
      </c>
      <c r="I108" s="169" t="str">
        <f t="shared" si="3"/>
        <v>02CD07E189</v>
      </c>
      <c r="J108" s="188">
        <v>2</v>
      </c>
      <c r="K108" t="s">
        <v>3992</v>
      </c>
      <c r="L108" s="188">
        <v>1</v>
      </c>
      <c r="M108" t="s">
        <v>3993</v>
      </c>
      <c r="N108" s="188">
        <v>7</v>
      </c>
      <c r="O108" t="s">
        <v>4268</v>
      </c>
      <c r="P108" s="188">
        <v>2</v>
      </c>
      <c r="Q108" t="s">
        <v>4765</v>
      </c>
      <c r="R108" s="188" t="s">
        <v>774</v>
      </c>
      <c r="S108" t="s">
        <v>4030</v>
      </c>
      <c r="T108" s="188" t="s">
        <v>766</v>
      </c>
      <c r="U108" t="s">
        <v>4772</v>
      </c>
      <c r="V108" s="188" t="s">
        <v>4031</v>
      </c>
      <c r="W108" t="s">
        <v>4773</v>
      </c>
      <c r="X108" s="188" t="s">
        <v>2916</v>
      </c>
      <c r="Y108" t="s">
        <v>3967</v>
      </c>
      <c r="Z108" s="174" t="str">
        <f t="shared" si="4"/>
        <v>11 Ciudades y comunidades sostenibles</v>
      </c>
      <c r="AA108" s="188">
        <v>11.1</v>
      </c>
      <c r="AB108" t="s">
        <v>4130</v>
      </c>
      <c r="AC108" s="193" t="str">
        <f t="shared" si="5"/>
        <v>11.1 De aqui a 2030, asegurar el acceso de todas las personas a viviendas y servicios basicos adecuados, seguros y asequibles y mejorar los barrios marginales</v>
      </c>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170"/>
      <c r="BA108" s="170"/>
      <c r="BB108" s="170"/>
      <c r="BC108" s="170"/>
      <c r="BD108" s="170"/>
      <c r="BE108" s="170"/>
      <c r="BF108" s="170"/>
      <c r="BG108" s="170"/>
      <c r="BH108" s="170"/>
      <c r="BI108" s="170"/>
      <c r="BJ108" s="170"/>
      <c r="BK108" s="170"/>
      <c r="BL108" s="170"/>
      <c r="BM108" s="170"/>
      <c r="BN108" s="170"/>
      <c r="BO108" s="170"/>
      <c r="BP108" s="169"/>
      <c r="BQ108" s="169"/>
      <c r="BR108" s="169"/>
      <c r="BS108" s="169"/>
      <c r="BT108" s="169"/>
      <c r="BU108" s="169"/>
      <c r="BV108" s="169"/>
    </row>
    <row r="109" spans="1:74" s="105" customFormat="1" ht="15.75" x14ac:dyDescent="0.25">
      <c r="A109" s="185" t="s">
        <v>571</v>
      </c>
      <c r="B109" t="s">
        <v>4806</v>
      </c>
      <c r="C109" t="s">
        <v>4066</v>
      </c>
      <c r="D109" t="s">
        <v>4067</v>
      </c>
      <c r="E109" t="s">
        <v>4807</v>
      </c>
      <c r="F109" t="s">
        <v>4808</v>
      </c>
      <c r="G109" s="186" t="s">
        <v>3866</v>
      </c>
      <c r="H109" s="187" t="s">
        <v>4774</v>
      </c>
      <c r="I109" s="169" t="str">
        <f t="shared" si="3"/>
        <v>02CD07E190</v>
      </c>
      <c r="J109" s="188">
        <v>2</v>
      </c>
      <c r="K109" t="s">
        <v>3992</v>
      </c>
      <c r="L109" s="188">
        <v>3</v>
      </c>
      <c r="M109" t="s">
        <v>4034</v>
      </c>
      <c r="N109" s="188" t="s">
        <v>767</v>
      </c>
      <c r="O109" t="s">
        <v>4775</v>
      </c>
      <c r="P109" s="188">
        <v>2</v>
      </c>
      <c r="Q109" t="s">
        <v>4765</v>
      </c>
      <c r="R109" s="188" t="s">
        <v>765</v>
      </c>
      <c r="S109" t="s">
        <v>4776</v>
      </c>
      <c r="T109" s="188" t="s">
        <v>792</v>
      </c>
      <c r="U109" t="s">
        <v>4777</v>
      </c>
      <c r="V109" s="188" t="s">
        <v>4035</v>
      </c>
      <c r="W109" t="s">
        <v>4036</v>
      </c>
      <c r="X109" s="188" t="s">
        <v>2629</v>
      </c>
      <c r="Y109" t="s">
        <v>4037</v>
      </c>
      <c r="Z109" s="174" t="str">
        <f t="shared" si="4"/>
        <v>15 Vida de ecosistemas terrestres</v>
      </c>
      <c r="AA109" s="188" t="s">
        <v>4038</v>
      </c>
      <c r="AB109" t="s">
        <v>4039</v>
      </c>
      <c r="AC109" s="193" t="str">
        <f t="shared" si="5"/>
        <v>15.a Movilizar y aumentar de manera significativa los recursos financieros procedentes de todas las fuentes para conservar y utilizar de forma sostenible la diversidad biologica y los ecosistemas</v>
      </c>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170"/>
      <c r="BA109" s="170"/>
      <c r="BB109" s="170"/>
      <c r="BC109" s="170"/>
      <c r="BD109" s="170"/>
      <c r="BE109" s="170"/>
      <c r="BF109" s="170"/>
      <c r="BG109" s="170"/>
      <c r="BH109" s="170"/>
      <c r="BI109" s="170"/>
      <c r="BJ109" s="170"/>
      <c r="BK109" s="170"/>
      <c r="BL109" s="170"/>
      <c r="BM109" s="170"/>
      <c r="BN109" s="170"/>
      <c r="BO109" s="170"/>
      <c r="BP109" s="169"/>
      <c r="BQ109" s="169"/>
      <c r="BR109" s="169"/>
      <c r="BS109" s="169"/>
      <c r="BT109" s="169"/>
      <c r="BU109" s="169"/>
      <c r="BV109" s="169"/>
    </row>
    <row r="110" spans="1:74" s="105" customFormat="1" ht="15.75" x14ac:dyDescent="0.25">
      <c r="A110" s="185" t="s">
        <v>571</v>
      </c>
      <c r="B110" t="s">
        <v>4806</v>
      </c>
      <c r="C110" t="s">
        <v>4066</v>
      </c>
      <c r="D110" t="s">
        <v>4067</v>
      </c>
      <c r="E110" t="s">
        <v>4807</v>
      </c>
      <c r="F110" t="s">
        <v>4808</v>
      </c>
      <c r="G110" s="186" t="s">
        <v>3874</v>
      </c>
      <c r="H110" s="187" t="s">
        <v>4778</v>
      </c>
      <c r="I110" s="169" t="str">
        <f t="shared" si="3"/>
        <v>02CD07E198</v>
      </c>
      <c r="J110" s="188">
        <v>2</v>
      </c>
      <c r="K110" t="s">
        <v>3992</v>
      </c>
      <c r="L110" s="188">
        <v>1</v>
      </c>
      <c r="M110" t="s">
        <v>3993</v>
      </c>
      <c r="N110" s="188">
        <v>7</v>
      </c>
      <c r="O110" t="s">
        <v>4268</v>
      </c>
      <c r="P110" s="188">
        <v>2</v>
      </c>
      <c r="Q110" t="s">
        <v>4765</v>
      </c>
      <c r="R110" s="188" t="s">
        <v>792</v>
      </c>
      <c r="S110" t="s">
        <v>4779</v>
      </c>
      <c r="T110" s="188" t="s">
        <v>774</v>
      </c>
      <c r="U110" t="s">
        <v>4780</v>
      </c>
      <c r="V110" s="188" t="s">
        <v>4042</v>
      </c>
      <c r="W110" t="s">
        <v>4043</v>
      </c>
      <c r="X110" s="188" t="s">
        <v>2916</v>
      </c>
      <c r="Y110" t="s">
        <v>3967</v>
      </c>
      <c r="Z110" s="174" t="str">
        <f t="shared" si="4"/>
        <v>11 Ciudades y comunidades sostenibles</v>
      </c>
      <c r="AA110" s="188">
        <v>11.1</v>
      </c>
      <c r="AB110" t="s">
        <v>4130</v>
      </c>
      <c r="AC110" s="193" t="str">
        <f t="shared" si="5"/>
        <v>11.1 De aqui a 2030, asegurar el acceso de todas las personas a viviendas y servicios basicos adecuados, seguros y asequibles y mejorar los barrios marginales</v>
      </c>
      <c r="AD110" s="170"/>
      <c r="AE110" s="170"/>
      <c r="AF110" s="170"/>
      <c r="AG110" s="170"/>
      <c r="AH110" s="170"/>
      <c r="AI110" s="170"/>
      <c r="AJ110" s="170"/>
      <c r="AK110" s="170"/>
      <c r="AL110" s="170"/>
      <c r="AM110" s="170"/>
      <c r="AN110" s="170"/>
      <c r="AO110" s="170"/>
      <c r="AP110" s="170"/>
      <c r="AQ110" s="170"/>
      <c r="AR110" s="170"/>
      <c r="AS110" s="170"/>
      <c r="AT110" s="170"/>
      <c r="AU110" s="170"/>
      <c r="AV110" s="170"/>
      <c r="AW110" s="170"/>
      <c r="AX110" s="170"/>
      <c r="AY110" s="170"/>
      <c r="AZ110" s="170"/>
      <c r="BA110" s="170"/>
      <c r="BB110" s="170"/>
      <c r="BC110" s="170"/>
      <c r="BD110" s="170"/>
      <c r="BE110" s="170"/>
      <c r="BF110" s="170"/>
      <c r="BG110" s="170"/>
      <c r="BH110" s="170"/>
      <c r="BI110" s="170"/>
      <c r="BJ110" s="170"/>
      <c r="BK110" s="170"/>
      <c r="BL110" s="170"/>
      <c r="BM110" s="170"/>
      <c r="BN110" s="170"/>
      <c r="BO110" s="170"/>
      <c r="BP110" s="169"/>
      <c r="BQ110" s="169"/>
      <c r="BR110" s="169"/>
      <c r="BS110" s="169"/>
      <c r="BT110" s="169"/>
      <c r="BU110" s="169"/>
      <c r="BV110" s="169"/>
    </row>
    <row r="111" spans="1:74" s="105" customFormat="1" ht="15.75" x14ac:dyDescent="0.25">
      <c r="A111" s="185" t="s">
        <v>571</v>
      </c>
      <c r="B111" t="s">
        <v>4806</v>
      </c>
      <c r="C111" t="s">
        <v>4066</v>
      </c>
      <c r="D111" t="s">
        <v>4067</v>
      </c>
      <c r="E111" t="s">
        <v>4807</v>
      </c>
      <c r="F111" t="s">
        <v>4808</v>
      </c>
      <c r="G111" s="186" t="s">
        <v>3877</v>
      </c>
      <c r="H111" s="187" t="s">
        <v>4781</v>
      </c>
      <c r="I111" s="169" t="str">
        <f t="shared" si="3"/>
        <v>02CD07F037</v>
      </c>
      <c r="J111" s="188">
        <v>2</v>
      </c>
      <c r="K111" t="s">
        <v>3992</v>
      </c>
      <c r="L111" s="188">
        <v>1</v>
      </c>
      <c r="M111" t="s">
        <v>3993</v>
      </c>
      <c r="N111" s="188" t="s">
        <v>774</v>
      </c>
      <c r="O111" t="s">
        <v>4045</v>
      </c>
      <c r="P111" s="188">
        <v>3</v>
      </c>
      <c r="Q111" t="s">
        <v>4746</v>
      </c>
      <c r="R111" s="188" t="s">
        <v>765</v>
      </c>
      <c r="S111" t="s">
        <v>4751</v>
      </c>
      <c r="T111" s="188" t="s">
        <v>765</v>
      </c>
      <c r="U111" t="s">
        <v>4752</v>
      </c>
      <c r="V111" s="188" t="s">
        <v>4046</v>
      </c>
      <c r="W111" t="s">
        <v>4047</v>
      </c>
      <c r="X111" s="188" t="s">
        <v>793</v>
      </c>
      <c r="Y111" t="s">
        <v>3996</v>
      </c>
      <c r="Z111" s="174" t="str">
        <f t="shared" si="4"/>
        <v>8 Trabajo decente y crecimiento economico</v>
      </c>
      <c r="AA111" s="188">
        <v>8.3000000000000007</v>
      </c>
      <c r="AB111" t="s">
        <v>3997</v>
      </c>
      <c r="AC111" s="193" t="str">
        <f t="shared" si="5"/>
        <v>8.3 Promover politicas orientadas al desarrollo que apoyen las actividades productivas, la creacion de puestos de trabajo decentes, el emprendimiento, la creatividad y la innovacion, y fomentar la formalizacion y el crecimiento de las microempresas y las pequeñas y medianas empresas, incluso mediante el acceso a servicios financieros</v>
      </c>
      <c r="AD111" s="170"/>
      <c r="AE111" s="170"/>
      <c r="AF111" s="170"/>
      <c r="AG111" s="170"/>
      <c r="AH111" s="170"/>
      <c r="AI111" s="170"/>
      <c r="AJ111" s="170"/>
      <c r="AK111" s="170"/>
      <c r="AL111" s="170"/>
      <c r="AM111" s="170"/>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69"/>
      <c r="BQ111" s="169"/>
      <c r="BR111" s="169"/>
      <c r="BS111" s="169"/>
      <c r="BT111" s="169"/>
      <c r="BU111" s="169"/>
      <c r="BV111" s="169"/>
    </row>
    <row r="112" spans="1:74" s="105" customFormat="1" ht="15.75" x14ac:dyDescent="0.25">
      <c r="A112" s="185" t="s">
        <v>571</v>
      </c>
      <c r="B112" t="s">
        <v>4806</v>
      </c>
      <c r="C112" t="s">
        <v>4066</v>
      </c>
      <c r="D112" t="s">
        <v>4067</v>
      </c>
      <c r="E112" t="s">
        <v>4807</v>
      </c>
      <c r="F112" t="s">
        <v>4808</v>
      </c>
      <c r="G112" s="186" t="s">
        <v>3886</v>
      </c>
      <c r="H112" s="187" t="s">
        <v>4782</v>
      </c>
      <c r="I112" s="169" t="str">
        <f t="shared" si="3"/>
        <v>02CD07K023</v>
      </c>
      <c r="J112" s="188">
        <v>6</v>
      </c>
      <c r="K112" t="s">
        <v>4726</v>
      </c>
      <c r="L112" s="188">
        <v>2</v>
      </c>
      <c r="M112" t="s">
        <v>4231</v>
      </c>
      <c r="N112" s="188">
        <v>4</v>
      </c>
      <c r="O112" t="s">
        <v>4783</v>
      </c>
      <c r="P112" s="188">
        <v>2</v>
      </c>
      <c r="Q112" t="s">
        <v>4765</v>
      </c>
      <c r="R112" s="188" t="s">
        <v>766</v>
      </c>
      <c r="S112" t="s">
        <v>4766</v>
      </c>
      <c r="T112" s="188" t="s">
        <v>765</v>
      </c>
      <c r="U112" t="s">
        <v>4048</v>
      </c>
      <c r="V112" s="188" t="s">
        <v>4049</v>
      </c>
      <c r="W112" t="s">
        <v>4050</v>
      </c>
      <c r="X112" s="188" t="s">
        <v>2916</v>
      </c>
      <c r="Y112" t="s">
        <v>3967</v>
      </c>
      <c r="Z112" s="174" t="str">
        <f t="shared" si="4"/>
        <v>11 Ciudades y comunidades sostenibles</v>
      </c>
      <c r="AA112" s="188">
        <v>11.3</v>
      </c>
      <c r="AB112" t="s">
        <v>4051</v>
      </c>
      <c r="AC112" s="193" t="str">
        <f t="shared" si="5"/>
        <v>11.3 De aqui a 2030, aumentar la urbanizacion inclusiva y sostenible y la capacidad para la planificacion y la gestion participativas, integradas y sostenibles de los asentamientos humanos en todos los paises</v>
      </c>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c r="BI112" s="170"/>
      <c r="BJ112" s="170"/>
      <c r="BK112" s="170"/>
      <c r="BL112" s="170"/>
      <c r="BM112" s="170"/>
      <c r="BN112" s="170"/>
      <c r="BO112" s="170"/>
      <c r="BP112" s="169"/>
      <c r="BQ112" s="169"/>
      <c r="BR112" s="169"/>
      <c r="BS112" s="169"/>
      <c r="BT112" s="169"/>
      <c r="BU112" s="169"/>
      <c r="BV112" s="169"/>
    </row>
    <row r="113" spans="1:74" s="105" customFormat="1" ht="15.75" x14ac:dyDescent="0.25">
      <c r="A113" s="185" t="s">
        <v>571</v>
      </c>
      <c r="B113" t="s">
        <v>4806</v>
      </c>
      <c r="C113" t="s">
        <v>4066</v>
      </c>
      <c r="D113" t="s">
        <v>4067</v>
      </c>
      <c r="E113" t="s">
        <v>4807</v>
      </c>
      <c r="F113" t="s">
        <v>4808</v>
      </c>
      <c r="G113" s="186" t="s">
        <v>712</v>
      </c>
      <c r="H113" s="187" t="s">
        <v>4725</v>
      </c>
      <c r="I113" s="169" t="str">
        <f t="shared" si="3"/>
        <v>02CD07M001</v>
      </c>
      <c r="J113" s="188">
        <v>2</v>
      </c>
      <c r="K113" t="s">
        <v>3992</v>
      </c>
      <c r="L113" s="188">
        <v>2</v>
      </c>
      <c r="M113" t="s">
        <v>4019</v>
      </c>
      <c r="N113" s="188">
        <v>2</v>
      </c>
      <c r="O113" t="s">
        <v>4020</v>
      </c>
      <c r="P113" s="188">
        <v>2</v>
      </c>
      <c r="Q113" t="s">
        <v>4765</v>
      </c>
      <c r="R113" s="188" t="s">
        <v>766</v>
      </c>
      <c r="S113" t="s">
        <v>4766</v>
      </c>
      <c r="T113" s="188" t="s">
        <v>765</v>
      </c>
      <c r="U113" t="s">
        <v>4048</v>
      </c>
      <c r="V113" s="188" t="s">
        <v>3959</v>
      </c>
      <c r="W113" t="s">
        <v>3960</v>
      </c>
      <c r="X113" s="188" t="s">
        <v>2916</v>
      </c>
      <c r="Y113" t="s">
        <v>3967</v>
      </c>
      <c r="Z113" s="174" t="str">
        <f t="shared" si="4"/>
        <v>11 Ciudades y comunidades sostenibles</v>
      </c>
      <c r="AA113" s="188">
        <v>11.3</v>
      </c>
      <c r="AB113" t="s">
        <v>4051</v>
      </c>
      <c r="AC113" s="193" t="str">
        <f t="shared" si="5"/>
        <v>11.3 De aqui a 2030, aumentar la urbanizacion inclusiva y sostenible y la capacidad para la planificacion y la gestion participativas, integradas y sostenibles de los asentamientos humanos en todos los paises</v>
      </c>
      <c r="AD113" s="170"/>
      <c r="AE113" s="170"/>
      <c r="AF113" s="170"/>
      <c r="AG113" s="170"/>
      <c r="AH113" s="170"/>
      <c r="AI113" s="170"/>
      <c r="AJ113" s="170"/>
      <c r="AK113" s="170"/>
      <c r="AL113" s="170"/>
      <c r="AM113" s="170"/>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69"/>
      <c r="BQ113" s="169"/>
      <c r="BR113" s="169"/>
      <c r="BS113" s="169"/>
      <c r="BT113" s="169"/>
      <c r="BU113" s="169"/>
      <c r="BV113" s="169"/>
    </row>
    <row r="114" spans="1:74" s="105" customFormat="1" ht="15.75" x14ac:dyDescent="0.25">
      <c r="A114" s="185" t="s">
        <v>571</v>
      </c>
      <c r="B114" t="s">
        <v>4806</v>
      </c>
      <c r="C114" t="s">
        <v>4066</v>
      </c>
      <c r="D114" t="s">
        <v>4067</v>
      </c>
      <c r="E114" t="s">
        <v>4807</v>
      </c>
      <c r="F114" t="s">
        <v>4808</v>
      </c>
      <c r="G114" s="186" t="s">
        <v>3889</v>
      </c>
      <c r="H114" s="187" t="s">
        <v>4729</v>
      </c>
      <c r="I114" s="169" t="str">
        <f t="shared" si="3"/>
        <v>02CD07M002</v>
      </c>
      <c r="J114" s="188">
        <v>2</v>
      </c>
      <c r="K114" t="s">
        <v>3992</v>
      </c>
      <c r="L114" s="188">
        <v>1</v>
      </c>
      <c r="M114" t="s">
        <v>3993</v>
      </c>
      <c r="N114" s="188">
        <v>7</v>
      </c>
      <c r="O114" t="s">
        <v>4268</v>
      </c>
      <c r="P114" s="188">
        <v>1</v>
      </c>
      <c r="Q114" t="s">
        <v>3954</v>
      </c>
      <c r="R114" s="188" t="s">
        <v>793</v>
      </c>
      <c r="S114" t="s">
        <v>4749</v>
      </c>
      <c r="T114" s="188" t="s">
        <v>765</v>
      </c>
      <c r="U114" t="s">
        <v>4784</v>
      </c>
      <c r="V114" s="188" t="s">
        <v>3961</v>
      </c>
      <c r="W114" t="s">
        <v>3962</v>
      </c>
      <c r="X114" s="188" t="s">
        <v>2916</v>
      </c>
      <c r="Y114" t="s">
        <v>3967</v>
      </c>
      <c r="Z114" s="174" t="str">
        <f t="shared" si="4"/>
        <v>11 Ciudades y comunidades sostenibles</v>
      </c>
      <c r="AA114" s="188">
        <v>11.3</v>
      </c>
      <c r="AB114" t="s">
        <v>4051</v>
      </c>
      <c r="AC114" s="193" t="str">
        <f t="shared" si="5"/>
        <v>11.3 De aqui a 2030, aumentar la urbanizacion inclusiva y sostenible y la capacidad para la planificacion y la gestion participativas, integradas y sostenibles de los asentamientos humanos en todos los paises</v>
      </c>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0"/>
      <c r="AY114" s="170"/>
      <c r="AZ114" s="170"/>
      <c r="BA114" s="170"/>
      <c r="BB114" s="170"/>
      <c r="BC114" s="170"/>
      <c r="BD114" s="170"/>
      <c r="BE114" s="170"/>
      <c r="BF114" s="170"/>
      <c r="BG114" s="170"/>
      <c r="BH114" s="170"/>
      <c r="BI114" s="170"/>
      <c r="BJ114" s="170"/>
      <c r="BK114" s="170"/>
      <c r="BL114" s="170"/>
      <c r="BM114" s="170"/>
      <c r="BN114" s="170"/>
      <c r="BO114" s="170"/>
      <c r="BP114" s="169"/>
      <c r="BQ114" s="169"/>
      <c r="BR114" s="169"/>
      <c r="BS114" s="169"/>
      <c r="BT114" s="169"/>
      <c r="BU114" s="169"/>
      <c r="BV114" s="169"/>
    </row>
    <row r="115" spans="1:74" s="105" customFormat="1" ht="15.75" x14ac:dyDescent="0.25">
      <c r="A115" s="185" t="s">
        <v>571</v>
      </c>
      <c r="B115" t="s">
        <v>4806</v>
      </c>
      <c r="C115" t="s">
        <v>4066</v>
      </c>
      <c r="D115" t="s">
        <v>4067</v>
      </c>
      <c r="E115" t="s">
        <v>4807</v>
      </c>
      <c r="F115" t="s">
        <v>4808</v>
      </c>
      <c r="G115" s="186" t="s">
        <v>713</v>
      </c>
      <c r="H115" s="187" t="s">
        <v>4730</v>
      </c>
      <c r="I115" s="169" t="str">
        <f t="shared" si="3"/>
        <v>02CD07N001</v>
      </c>
      <c r="J115" s="188">
        <v>5</v>
      </c>
      <c r="K115" t="s">
        <v>4731</v>
      </c>
      <c r="L115" s="188">
        <v>3</v>
      </c>
      <c r="M115" t="s">
        <v>4309</v>
      </c>
      <c r="N115" s="188" t="s">
        <v>774</v>
      </c>
      <c r="O115" t="s">
        <v>3964</v>
      </c>
      <c r="P115" s="188">
        <v>1</v>
      </c>
      <c r="Q115" t="s">
        <v>3954</v>
      </c>
      <c r="R115" s="188" t="s">
        <v>785</v>
      </c>
      <c r="S115" t="s">
        <v>4732</v>
      </c>
      <c r="T115" s="188" t="s">
        <v>766</v>
      </c>
      <c r="U115" t="s">
        <v>3963</v>
      </c>
      <c r="V115" s="188" t="s">
        <v>3965</v>
      </c>
      <c r="W115" t="s">
        <v>3966</v>
      </c>
      <c r="X115" s="188" t="s">
        <v>2916</v>
      </c>
      <c r="Y115" t="s">
        <v>3967</v>
      </c>
      <c r="Z115" s="174" t="str">
        <f t="shared" si="4"/>
        <v>11 Ciudades y comunidades sostenibles</v>
      </c>
      <c r="AA115" s="188">
        <v>11.5</v>
      </c>
      <c r="AB115" t="s">
        <v>3968</v>
      </c>
      <c r="AC115" s="193" t="str">
        <f t="shared" si="5"/>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115" s="170"/>
      <c r="AE115" s="170"/>
      <c r="AF115" s="170"/>
      <c r="AG115" s="170"/>
      <c r="AH115" s="170"/>
      <c r="AI115" s="170"/>
      <c r="AJ115" s="170"/>
      <c r="AK115" s="170"/>
      <c r="AL115" s="170"/>
      <c r="AM115" s="170"/>
      <c r="AN115" s="170"/>
      <c r="AO115" s="170"/>
      <c r="AP115" s="170"/>
      <c r="AQ115" s="170"/>
      <c r="AR115" s="170"/>
      <c r="AS115" s="170"/>
      <c r="AT115" s="170"/>
      <c r="AU115" s="170"/>
      <c r="AV115" s="170"/>
      <c r="AW115" s="170"/>
      <c r="AX115" s="170"/>
      <c r="AY115" s="170"/>
      <c r="AZ115" s="170"/>
      <c r="BA115" s="170"/>
      <c r="BB115" s="170"/>
      <c r="BC115" s="170"/>
      <c r="BD115" s="170"/>
      <c r="BE115" s="170"/>
      <c r="BF115" s="170"/>
      <c r="BG115" s="170"/>
      <c r="BH115" s="170"/>
      <c r="BI115" s="170"/>
      <c r="BJ115" s="170"/>
      <c r="BK115" s="170"/>
      <c r="BL115" s="170"/>
      <c r="BM115" s="170"/>
      <c r="BN115" s="170"/>
      <c r="BO115" s="170"/>
      <c r="BP115" s="169"/>
      <c r="BQ115" s="169"/>
      <c r="BR115" s="169"/>
      <c r="BS115" s="169"/>
      <c r="BT115" s="169"/>
      <c r="BU115" s="169"/>
      <c r="BV115" s="169"/>
    </row>
    <row r="116" spans="1:74" s="105" customFormat="1" ht="15.75" x14ac:dyDescent="0.25">
      <c r="A116" s="185" t="s">
        <v>571</v>
      </c>
      <c r="B116" t="s">
        <v>4806</v>
      </c>
      <c r="C116" t="s">
        <v>4066</v>
      </c>
      <c r="D116" t="s">
        <v>4067</v>
      </c>
      <c r="E116" t="s">
        <v>4807</v>
      </c>
      <c r="F116" t="s">
        <v>4808</v>
      </c>
      <c r="G116" s="186" t="s">
        <v>3899</v>
      </c>
      <c r="H116" s="187" t="s">
        <v>4785</v>
      </c>
      <c r="I116" s="169" t="str">
        <f t="shared" si="3"/>
        <v>02CD07R002</v>
      </c>
      <c r="J116" s="188">
        <v>2</v>
      </c>
      <c r="K116" t="s">
        <v>3992</v>
      </c>
      <c r="L116" s="188">
        <v>2</v>
      </c>
      <c r="M116" t="s">
        <v>4019</v>
      </c>
      <c r="N116" s="188">
        <v>2</v>
      </c>
      <c r="O116" t="s">
        <v>4020</v>
      </c>
      <c r="P116" s="188">
        <v>2</v>
      </c>
      <c r="Q116" t="s">
        <v>4765</v>
      </c>
      <c r="R116" s="188" t="s">
        <v>766</v>
      </c>
      <c r="S116" t="s">
        <v>4766</v>
      </c>
      <c r="T116" s="188" t="s">
        <v>766</v>
      </c>
      <c r="U116" t="s">
        <v>4786</v>
      </c>
      <c r="V116" s="188" t="s">
        <v>2563</v>
      </c>
      <c r="W116" t="s">
        <v>4785</v>
      </c>
      <c r="X116" s="188" t="s">
        <v>3292</v>
      </c>
      <c r="Y116" t="s">
        <v>3957</v>
      </c>
      <c r="Z116" s="174" t="str">
        <f t="shared" si="4"/>
        <v>16 Paz, justicia e instituciones solidas</v>
      </c>
      <c r="AA116" s="188">
        <v>16.7</v>
      </c>
      <c r="AB116" t="s">
        <v>4057</v>
      </c>
      <c r="AC116" s="193" t="str">
        <f t="shared" si="5"/>
        <v>16.7 Garantizar la adopcion en todos los niveles de decisiones inclusivas, participativas y representativas que respondan a las necesidades</v>
      </c>
      <c r="AD116" s="170"/>
      <c r="AE116" s="170"/>
      <c r="AF116" s="170"/>
      <c r="AG116" s="170"/>
      <c r="AH116" s="170"/>
      <c r="AI116" s="170"/>
      <c r="AJ116" s="170"/>
      <c r="AK116" s="170"/>
      <c r="AL116" s="170"/>
      <c r="AM116" s="170"/>
      <c r="AN116" s="170"/>
      <c r="AO116" s="170"/>
      <c r="AP116" s="170"/>
      <c r="AQ116" s="170"/>
      <c r="AR116" s="170"/>
      <c r="AS116" s="170"/>
      <c r="AT116" s="170"/>
      <c r="AU116" s="170"/>
      <c r="AV116" s="170"/>
      <c r="AW116" s="170"/>
      <c r="AX116" s="170"/>
      <c r="AY116" s="170"/>
      <c r="AZ116" s="170"/>
      <c r="BA116" s="170"/>
      <c r="BB116" s="170"/>
      <c r="BC116" s="170"/>
      <c r="BD116" s="170"/>
      <c r="BE116" s="170"/>
      <c r="BF116" s="170"/>
      <c r="BG116" s="170"/>
      <c r="BH116" s="170"/>
      <c r="BI116" s="170"/>
      <c r="BJ116" s="170"/>
      <c r="BK116" s="170"/>
      <c r="BL116" s="170"/>
      <c r="BM116" s="170"/>
      <c r="BN116" s="170"/>
      <c r="BO116" s="170"/>
      <c r="BP116" s="169"/>
      <c r="BQ116" s="169"/>
      <c r="BR116" s="169"/>
      <c r="BS116" s="169"/>
      <c r="BT116" s="169"/>
      <c r="BU116" s="169"/>
      <c r="BV116" s="169"/>
    </row>
    <row r="117" spans="1:74" s="105" customFormat="1" ht="15.75" x14ac:dyDescent="0.25">
      <c r="A117" s="185" t="s">
        <v>571</v>
      </c>
      <c r="B117" t="s">
        <v>4806</v>
      </c>
      <c r="C117" t="s">
        <v>4066</v>
      </c>
      <c r="D117" t="s">
        <v>4067</v>
      </c>
      <c r="E117" t="s">
        <v>4807</v>
      </c>
      <c r="F117" t="s">
        <v>4808</v>
      </c>
      <c r="G117" s="186" t="s">
        <v>3909</v>
      </c>
      <c r="H117" s="187" t="s">
        <v>4787</v>
      </c>
      <c r="I117" s="169" t="str">
        <f t="shared" si="3"/>
        <v>02CD07S229</v>
      </c>
      <c r="J117" s="188">
        <v>2</v>
      </c>
      <c r="K117" t="s">
        <v>3992</v>
      </c>
      <c r="L117" s="188">
        <v>1</v>
      </c>
      <c r="M117" t="s">
        <v>3993</v>
      </c>
      <c r="N117" s="188">
        <v>3</v>
      </c>
      <c r="O117" t="s">
        <v>4045</v>
      </c>
      <c r="P117" s="188">
        <v>2</v>
      </c>
      <c r="Q117" t="s">
        <v>4765</v>
      </c>
      <c r="R117" s="188" t="s">
        <v>792</v>
      </c>
      <c r="S117" t="s">
        <v>4779</v>
      </c>
      <c r="T117" s="188" t="s">
        <v>793</v>
      </c>
      <c r="U117" t="s">
        <v>4788</v>
      </c>
      <c r="V117" s="188" t="s">
        <v>4069</v>
      </c>
      <c r="W117" t="s">
        <v>4070</v>
      </c>
      <c r="X117" s="188" t="s">
        <v>814</v>
      </c>
      <c r="Y117" t="s">
        <v>4071</v>
      </c>
      <c r="Z117" s="174" t="str">
        <f t="shared" si="4"/>
        <v>5 Igualdad de genero</v>
      </c>
      <c r="AA117" s="188">
        <v>5.0999999999999996</v>
      </c>
      <c r="AB117" t="s">
        <v>4072</v>
      </c>
      <c r="AC117" s="193" t="str">
        <f t="shared" si="5"/>
        <v>5.1 Poner fin a todas las formas de discriminacion contra todas las mujeres y las niñas en todo el mundo</v>
      </c>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0"/>
      <c r="AY117" s="170"/>
      <c r="AZ117" s="170"/>
      <c r="BA117" s="170"/>
      <c r="BB117" s="170"/>
      <c r="BC117" s="170"/>
      <c r="BD117" s="170"/>
      <c r="BE117" s="170"/>
      <c r="BF117" s="170"/>
      <c r="BG117" s="170"/>
      <c r="BH117" s="170"/>
      <c r="BI117" s="170"/>
      <c r="BJ117" s="170"/>
      <c r="BK117" s="170"/>
      <c r="BL117" s="170"/>
      <c r="BM117" s="170"/>
      <c r="BN117" s="170"/>
      <c r="BO117" s="170"/>
      <c r="BP117" s="169"/>
      <c r="BQ117" s="169"/>
      <c r="BR117" s="169"/>
      <c r="BS117" s="169"/>
      <c r="BT117" s="169"/>
      <c r="BU117" s="169"/>
      <c r="BV117" s="169"/>
    </row>
    <row r="118" spans="1:74" s="105" customFormat="1" ht="15.75" x14ac:dyDescent="0.25">
      <c r="A118" s="185" t="s">
        <v>571</v>
      </c>
      <c r="B118" t="s">
        <v>4806</v>
      </c>
      <c r="C118" t="s">
        <v>4066</v>
      </c>
      <c r="D118" t="s">
        <v>4067</v>
      </c>
      <c r="E118" t="s">
        <v>4807</v>
      </c>
      <c r="F118" t="s">
        <v>4808</v>
      </c>
      <c r="G118" s="186" t="s">
        <v>3927</v>
      </c>
      <c r="H118" s="187" t="s">
        <v>4789</v>
      </c>
      <c r="I118" s="169" t="str">
        <f t="shared" si="3"/>
        <v>02CD07U048</v>
      </c>
      <c r="J118" s="188">
        <v>2</v>
      </c>
      <c r="K118" t="s">
        <v>3992</v>
      </c>
      <c r="L118" s="188">
        <v>1</v>
      </c>
      <c r="M118" t="s">
        <v>3993</v>
      </c>
      <c r="N118" s="188">
        <v>3</v>
      </c>
      <c r="O118" t="s">
        <v>4045</v>
      </c>
      <c r="P118" s="188">
        <v>2</v>
      </c>
      <c r="Q118" t="s">
        <v>4765</v>
      </c>
      <c r="R118" s="188" t="s">
        <v>785</v>
      </c>
      <c r="S118" t="s">
        <v>4790</v>
      </c>
      <c r="T118" s="188" t="s">
        <v>765</v>
      </c>
      <c r="U118" t="s">
        <v>4790</v>
      </c>
      <c r="V118" s="188" t="s">
        <v>4064</v>
      </c>
      <c r="W118" t="s">
        <v>4065</v>
      </c>
      <c r="X118" s="188" t="s">
        <v>2527</v>
      </c>
      <c r="Y118" t="s">
        <v>4062</v>
      </c>
      <c r="Z118" s="174" t="str">
        <f t="shared" si="4"/>
        <v>10 Reduccion de las desigualdades</v>
      </c>
      <c r="AA118" s="188">
        <v>10.199999999999999</v>
      </c>
      <c r="AB118" t="s">
        <v>4063</v>
      </c>
      <c r="AC118" s="193" t="str">
        <f t="shared" si="5"/>
        <v>10.2 De aqui a 2030, potenciar y promover la inclusion social, economica y politica de todas las personas, independientemente de su edad, sexo, discapacidad, raza, etnia, origen, religion o situacion economica u otra condicion</v>
      </c>
      <c r="AD118" s="170"/>
      <c r="AE118" s="170"/>
      <c r="AF118" s="170"/>
      <c r="AG118" s="170"/>
      <c r="AH118" s="170"/>
      <c r="AI118" s="170"/>
      <c r="AJ118" s="170"/>
      <c r="AK118" s="170"/>
      <c r="AL118" s="170"/>
      <c r="AM118" s="170"/>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69"/>
      <c r="BQ118" s="169"/>
      <c r="BR118" s="169"/>
      <c r="BS118" s="169"/>
      <c r="BT118" s="169"/>
      <c r="BU118" s="169"/>
      <c r="BV118" s="169"/>
    </row>
    <row r="119" spans="1:74" s="105" customFormat="1" ht="15.75" x14ac:dyDescent="0.25">
      <c r="A119" s="180" t="s">
        <v>573</v>
      </c>
      <c r="B119" s="181" t="s">
        <v>4313</v>
      </c>
      <c r="C119" s="181" t="s">
        <v>4310</v>
      </c>
      <c r="D119" s="181" t="s">
        <v>4809</v>
      </c>
      <c r="E119" s="181" t="s">
        <v>4312</v>
      </c>
      <c r="F119" s="181" t="s">
        <v>4311</v>
      </c>
      <c r="G119" s="183" t="s">
        <v>4761</v>
      </c>
      <c r="H119" s="184" t="s">
        <v>4762</v>
      </c>
      <c r="I119" s="169" t="str">
        <f t="shared" si="3"/>
        <v>02CD08E200</v>
      </c>
      <c r="J119" s="180">
        <v>6</v>
      </c>
      <c r="K119" s="181" t="s">
        <v>4726</v>
      </c>
      <c r="L119" s="180">
        <v>5</v>
      </c>
      <c r="M119" s="181" t="s">
        <v>4763</v>
      </c>
      <c r="N119" s="180">
        <v>1</v>
      </c>
      <c r="O119" s="181" t="s">
        <v>4764</v>
      </c>
      <c r="P119" s="180">
        <v>2</v>
      </c>
      <c r="Q119" s="181" t="s">
        <v>4765</v>
      </c>
      <c r="R119" s="180" t="s">
        <v>766</v>
      </c>
      <c r="S119" s="181" t="s">
        <v>4766</v>
      </c>
      <c r="T119" s="180" t="s">
        <v>765</v>
      </c>
      <c r="U119" s="181" t="s">
        <v>4048</v>
      </c>
      <c r="V119" s="180" t="s">
        <v>4017</v>
      </c>
      <c r="W119" s="181" t="s">
        <v>4018</v>
      </c>
      <c r="X119" s="180" t="s">
        <v>3292</v>
      </c>
      <c r="Y119" s="181" t="s">
        <v>3957</v>
      </c>
      <c r="Z119" s="174" t="str">
        <f t="shared" si="4"/>
        <v>16 Paz, justicia e instituciones solidas</v>
      </c>
      <c r="AA119" s="180">
        <v>16.100000000000001</v>
      </c>
      <c r="AB119" s="181" t="s">
        <v>3974</v>
      </c>
      <c r="AC119" s="193" t="str">
        <f t="shared" si="5"/>
        <v>16.1 Reducir significativamente todas las formas de violencia y las correspondientes tasas de mortalidad en todo el mundo</v>
      </c>
      <c r="AD119" s="170"/>
      <c r="AE119" s="170"/>
      <c r="AF119" s="170"/>
      <c r="AG119" s="170"/>
      <c r="AH119" s="168"/>
      <c r="AI119" s="169"/>
      <c r="AJ119" s="169"/>
      <c r="AK119" s="169"/>
      <c r="AL119" s="169"/>
      <c r="AM119" s="168"/>
      <c r="AN119" s="168"/>
      <c r="AO119" s="168"/>
      <c r="AP119" s="168"/>
      <c r="AQ119" s="170"/>
      <c r="AR119" s="169"/>
      <c r="AS119" s="170"/>
      <c r="AT119" s="169"/>
      <c r="AU119" s="169"/>
      <c r="AV119" s="170"/>
      <c r="AW119" s="169"/>
      <c r="AX119" s="169"/>
      <c r="AY119" s="170"/>
      <c r="AZ119" s="169"/>
      <c r="BA119" s="169"/>
      <c r="BB119" s="170"/>
      <c r="BC119" s="169"/>
      <c r="BD119" s="169"/>
      <c r="BE119" s="170"/>
      <c r="BF119" s="169"/>
      <c r="BG119" s="169"/>
      <c r="BH119" s="170"/>
      <c r="BI119" s="169"/>
      <c r="BJ119" s="169"/>
      <c r="BK119" s="169"/>
      <c r="BL119" s="169"/>
      <c r="BM119" s="169"/>
      <c r="BN119" s="169"/>
      <c r="BO119" s="169"/>
      <c r="BP119" s="169"/>
      <c r="BQ119" s="169"/>
      <c r="BR119" s="169"/>
      <c r="BS119" s="169"/>
      <c r="BT119" s="169"/>
      <c r="BU119" s="169"/>
      <c r="BV119" s="169"/>
    </row>
    <row r="120" spans="1:74" s="105" customFormat="1" ht="15.75" x14ac:dyDescent="0.25">
      <c r="A120" s="180" t="s">
        <v>573</v>
      </c>
      <c r="B120" s="181" t="s">
        <v>4313</v>
      </c>
      <c r="C120" s="181" t="s">
        <v>4310</v>
      </c>
      <c r="D120" s="181" t="s">
        <v>4809</v>
      </c>
      <c r="E120" s="181" t="s">
        <v>4312</v>
      </c>
      <c r="F120" s="181" t="s">
        <v>4311</v>
      </c>
      <c r="G120" s="183" t="s">
        <v>3863</v>
      </c>
      <c r="H120" s="184" t="s">
        <v>4767</v>
      </c>
      <c r="I120" s="169" t="str">
        <f t="shared" si="3"/>
        <v>02CD08E187</v>
      </c>
      <c r="J120" s="183">
        <v>2</v>
      </c>
      <c r="K120" s="181" t="s">
        <v>3992</v>
      </c>
      <c r="L120" s="183">
        <v>2</v>
      </c>
      <c r="M120" s="181" t="s">
        <v>4019</v>
      </c>
      <c r="N120" s="183" t="s">
        <v>766</v>
      </c>
      <c r="O120" s="181" t="s">
        <v>4020</v>
      </c>
      <c r="P120" s="183">
        <v>2</v>
      </c>
      <c r="Q120" s="181" t="s">
        <v>4765</v>
      </c>
      <c r="R120" s="183" t="s">
        <v>766</v>
      </c>
      <c r="S120" s="181" t="s">
        <v>4766</v>
      </c>
      <c r="T120" s="183" t="s">
        <v>792</v>
      </c>
      <c r="U120" s="181" t="s">
        <v>4768</v>
      </c>
      <c r="V120" s="183" t="s">
        <v>2525</v>
      </c>
      <c r="W120" s="181" t="s">
        <v>4021</v>
      </c>
      <c r="X120" s="183" t="s">
        <v>2916</v>
      </c>
      <c r="Y120" s="181" t="s">
        <v>3967</v>
      </c>
      <c r="Z120" s="174" t="str">
        <f t="shared" si="4"/>
        <v>11 Ciudades y comunidades sostenibles</v>
      </c>
      <c r="AA120" s="183">
        <v>11.6</v>
      </c>
      <c r="AB120" s="181" t="s">
        <v>4022</v>
      </c>
      <c r="AC120" s="193" t="str">
        <f t="shared" si="5"/>
        <v>11.6 De aqui a 2030, reducir el impacto ambiental negativo per capita de las ciudades, incluso prestando especial atencion a la calidad del aire y la gestion de los desechos municipales y de otro tipo</v>
      </c>
      <c r="AD120" s="170"/>
      <c r="AE120" s="170"/>
      <c r="AF120" s="170"/>
      <c r="AG120" s="170"/>
      <c r="AH120" s="168"/>
      <c r="AI120" s="169"/>
      <c r="AJ120" s="169"/>
      <c r="AK120" s="169"/>
      <c r="AL120" s="169"/>
      <c r="AM120" s="168"/>
      <c r="AN120" s="168"/>
      <c r="AO120" s="168"/>
      <c r="AP120" s="168"/>
      <c r="AQ120" s="170"/>
      <c r="AR120" s="169"/>
      <c r="AS120" s="170"/>
      <c r="AT120" s="169"/>
      <c r="AU120" s="169"/>
      <c r="AV120" s="170"/>
      <c r="AW120" s="169"/>
      <c r="AX120" s="169"/>
      <c r="AY120" s="170"/>
      <c r="AZ120" s="169"/>
      <c r="BA120" s="169"/>
      <c r="BB120" s="170"/>
      <c r="BC120" s="169"/>
      <c r="BD120" s="169"/>
      <c r="BE120" s="170"/>
      <c r="BF120" s="169"/>
      <c r="BG120" s="169"/>
      <c r="BH120" s="170"/>
      <c r="BI120" s="169"/>
      <c r="BJ120" s="169"/>
      <c r="BK120" s="169"/>
      <c r="BL120" s="169"/>
      <c r="BM120" s="169"/>
      <c r="BN120" s="169"/>
      <c r="BO120" s="169"/>
      <c r="BP120" s="169"/>
      <c r="BQ120" s="169"/>
      <c r="BR120" s="169"/>
      <c r="BS120" s="169"/>
      <c r="BT120" s="169"/>
      <c r="BU120" s="169"/>
      <c r="BV120" s="169"/>
    </row>
    <row r="121" spans="1:74" s="105" customFormat="1" ht="15.75" x14ac:dyDescent="0.25">
      <c r="A121" s="180" t="s">
        <v>573</v>
      </c>
      <c r="B121" s="181" t="s">
        <v>4313</v>
      </c>
      <c r="C121" s="181" t="s">
        <v>4310</v>
      </c>
      <c r="D121" s="181" t="s">
        <v>4809</v>
      </c>
      <c r="E121" s="181" t="s">
        <v>4312</v>
      </c>
      <c r="F121" s="181" t="s">
        <v>4311</v>
      </c>
      <c r="G121" s="183" t="s">
        <v>3864</v>
      </c>
      <c r="H121" s="184" t="s">
        <v>4769</v>
      </c>
      <c r="I121" s="169" t="str">
        <f t="shared" si="3"/>
        <v>02CD08E188</v>
      </c>
      <c r="J121" s="183">
        <v>4</v>
      </c>
      <c r="K121" s="181" t="s">
        <v>4023</v>
      </c>
      <c r="L121" s="183">
        <v>1</v>
      </c>
      <c r="M121" s="181" t="s">
        <v>4794</v>
      </c>
      <c r="N121" s="183">
        <v>0</v>
      </c>
      <c r="O121" s="181" t="s">
        <v>4794</v>
      </c>
      <c r="P121" s="183">
        <v>2</v>
      </c>
      <c r="Q121" s="181" t="s">
        <v>4765</v>
      </c>
      <c r="R121" s="183" t="s">
        <v>767</v>
      </c>
      <c r="S121" s="181" t="s">
        <v>4770</v>
      </c>
      <c r="T121" s="183" t="s">
        <v>766</v>
      </c>
      <c r="U121" s="181" t="s">
        <v>4024</v>
      </c>
      <c r="V121" s="183" t="s">
        <v>4025</v>
      </c>
      <c r="W121" s="181" t="s">
        <v>4026</v>
      </c>
      <c r="X121" s="183" t="s">
        <v>2916</v>
      </c>
      <c r="Y121" s="181" t="s">
        <v>3967</v>
      </c>
      <c r="Z121" s="174" t="str">
        <f t="shared" si="4"/>
        <v>11 Ciudades y comunidades sostenibles</v>
      </c>
      <c r="AA121" s="183">
        <v>11.4</v>
      </c>
      <c r="AB121" s="181" t="s">
        <v>4027</v>
      </c>
      <c r="AC121" s="193" t="str">
        <f t="shared" si="5"/>
        <v>11.4 Redoblar los esfuerzos para proteger y salvaguardar el patrimonio cultural y natural del mundo</v>
      </c>
      <c r="AD121" s="170"/>
      <c r="AE121" s="170"/>
      <c r="AF121" s="170"/>
      <c r="AG121" s="170"/>
      <c r="AH121" s="168"/>
      <c r="AI121" s="169"/>
      <c r="AJ121" s="169"/>
      <c r="AK121" s="169"/>
      <c r="AL121" s="169"/>
      <c r="AM121" s="168"/>
      <c r="AN121" s="168"/>
      <c r="AO121" s="168"/>
      <c r="AP121" s="168"/>
      <c r="AQ121" s="170"/>
      <c r="AR121" s="169"/>
      <c r="AS121" s="170"/>
      <c r="AT121" s="169"/>
      <c r="AU121" s="169"/>
      <c r="AV121" s="170"/>
      <c r="AW121" s="169"/>
      <c r="AX121" s="169"/>
      <c r="AY121" s="170"/>
      <c r="AZ121" s="169"/>
      <c r="BA121" s="169"/>
      <c r="BB121" s="170"/>
      <c r="BC121" s="169"/>
      <c r="BD121" s="169"/>
      <c r="BE121" s="170"/>
      <c r="BF121" s="169"/>
      <c r="BG121" s="169"/>
      <c r="BH121" s="170"/>
      <c r="BI121" s="169"/>
      <c r="BJ121" s="169"/>
      <c r="BK121" s="169"/>
      <c r="BL121" s="169"/>
      <c r="BM121" s="169"/>
      <c r="BN121" s="169"/>
      <c r="BO121" s="169"/>
      <c r="BP121" s="169"/>
      <c r="BQ121" s="169"/>
      <c r="BR121" s="169"/>
      <c r="BS121" s="169"/>
      <c r="BT121" s="169"/>
      <c r="BU121" s="169"/>
      <c r="BV121" s="169"/>
    </row>
    <row r="122" spans="1:74" s="105" customFormat="1" ht="15.75" x14ac:dyDescent="0.25">
      <c r="A122" s="180" t="s">
        <v>573</v>
      </c>
      <c r="B122" s="181" t="s">
        <v>4313</v>
      </c>
      <c r="C122" s="181" t="s">
        <v>4310</v>
      </c>
      <c r="D122" s="181" t="s">
        <v>4809</v>
      </c>
      <c r="E122" s="181" t="s">
        <v>4312</v>
      </c>
      <c r="F122" s="181" t="s">
        <v>4311</v>
      </c>
      <c r="G122" s="183" t="s">
        <v>3865</v>
      </c>
      <c r="H122" s="184" t="s">
        <v>4771</v>
      </c>
      <c r="I122" s="169" t="str">
        <f t="shared" si="3"/>
        <v>02CD08E189</v>
      </c>
      <c r="J122" s="183">
        <v>2</v>
      </c>
      <c r="K122" s="181" t="s">
        <v>3992</v>
      </c>
      <c r="L122" s="183">
        <v>1</v>
      </c>
      <c r="M122" s="181" t="s">
        <v>3993</v>
      </c>
      <c r="N122" s="183">
        <v>7</v>
      </c>
      <c r="O122" s="181" t="s">
        <v>4268</v>
      </c>
      <c r="P122" s="183">
        <v>2</v>
      </c>
      <c r="Q122" s="181" t="s">
        <v>4765</v>
      </c>
      <c r="R122" s="183" t="s">
        <v>774</v>
      </c>
      <c r="S122" s="181" t="s">
        <v>4030</v>
      </c>
      <c r="T122" s="183" t="s">
        <v>766</v>
      </c>
      <c r="U122" s="181" t="s">
        <v>4772</v>
      </c>
      <c r="V122" s="183" t="s">
        <v>4031</v>
      </c>
      <c r="W122" s="181" t="s">
        <v>4773</v>
      </c>
      <c r="X122" s="183" t="s">
        <v>2916</v>
      </c>
      <c r="Y122" s="181" t="s">
        <v>3967</v>
      </c>
      <c r="Z122" s="174" t="str">
        <f t="shared" si="4"/>
        <v>11 Ciudades y comunidades sostenibles</v>
      </c>
      <c r="AA122" s="183">
        <v>11.1</v>
      </c>
      <c r="AB122" s="181" t="s">
        <v>4130</v>
      </c>
      <c r="AC122" s="193" t="str">
        <f t="shared" si="5"/>
        <v>11.1 De aqui a 2030, asegurar el acceso de todas las personas a viviendas y servicios basicos adecuados, seguros y asequibles y mejorar los barrios marginales</v>
      </c>
      <c r="AD122" s="170"/>
      <c r="AE122" s="170"/>
      <c r="AF122" s="170"/>
      <c r="AG122" s="170"/>
      <c r="AH122" s="168"/>
      <c r="AI122" s="169"/>
      <c r="AJ122" s="169"/>
      <c r="AK122" s="169"/>
      <c r="AL122" s="169"/>
      <c r="AM122" s="168"/>
      <c r="AN122" s="168"/>
      <c r="AO122" s="168"/>
      <c r="AP122" s="168"/>
      <c r="AQ122" s="170"/>
      <c r="AR122" s="169"/>
      <c r="AS122" s="170"/>
      <c r="AT122" s="169"/>
      <c r="AU122" s="169"/>
      <c r="AV122" s="170"/>
      <c r="AW122" s="169"/>
      <c r="AX122" s="169"/>
      <c r="AY122" s="170"/>
      <c r="AZ122" s="169"/>
      <c r="BA122" s="169"/>
      <c r="BB122" s="170"/>
      <c r="BC122" s="169"/>
      <c r="BD122" s="169"/>
      <c r="BE122" s="170"/>
      <c r="BF122" s="169"/>
      <c r="BG122" s="169"/>
      <c r="BH122" s="170"/>
      <c r="BI122" s="169"/>
      <c r="BJ122" s="169"/>
      <c r="BK122" s="169"/>
      <c r="BL122" s="169"/>
      <c r="BM122" s="169"/>
      <c r="BN122" s="169"/>
      <c r="BO122" s="169"/>
      <c r="BP122" s="169"/>
      <c r="BQ122" s="169"/>
      <c r="BR122" s="169"/>
      <c r="BS122" s="169"/>
      <c r="BT122" s="169"/>
      <c r="BU122" s="169"/>
      <c r="BV122" s="169"/>
    </row>
    <row r="123" spans="1:74" s="105" customFormat="1" ht="15.75" x14ac:dyDescent="0.25">
      <c r="A123" s="180" t="s">
        <v>573</v>
      </c>
      <c r="B123" s="181" t="s">
        <v>4313</v>
      </c>
      <c r="C123" s="181" t="s">
        <v>4310</v>
      </c>
      <c r="D123" s="181" t="s">
        <v>4809</v>
      </c>
      <c r="E123" s="181" t="s">
        <v>4312</v>
      </c>
      <c r="F123" s="181" t="s">
        <v>4311</v>
      </c>
      <c r="G123" s="183" t="s">
        <v>3866</v>
      </c>
      <c r="H123" s="184" t="s">
        <v>4774</v>
      </c>
      <c r="I123" s="169" t="str">
        <f t="shared" si="3"/>
        <v>02CD08E190</v>
      </c>
      <c r="J123" s="183">
        <v>2</v>
      </c>
      <c r="K123" s="181" t="s">
        <v>3992</v>
      </c>
      <c r="L123" s="183">
        <v>3</v>
      </c>
      <c r="M123" s="181" t="s">
        <v>4034</v>
      </c>
      <c r="N123" s="183">
        <v>4</v>
      </c>
      <c r="O123" s="181" t="s">
        <v>4775</v>
      </c>
      <c r="P123" s="183">
        <v>2</v>
      </c>
      <c r="Q123" s="181" t="s">
        <v>4765</v>
      </c>
      <c r="R123" s="183" t="s">
        <v>765</v>
      </c>
      <c r="S123" s="181" t="s">
        <v>4776</v>
      </c>
      <c r="T123" s="183" t="s">
        <v>792</v>
      </c>
      <c r="U123" s="181" t="s">
        <v>4777</v>
      </c>
      <c r="V123" s="183" t="s">
        <v>4035</v>
      </c>
      <c r="W123" s="181" t="s">
        <v>4036</v>
      </c>
      <c r="X123" s="183" t="s">
        <v>2629</v>
      </c>
      <c r="Y123" s="181" t="s">
        <v>4037</v>
      </c>
      <c r="Z123" s="174" t="str">
        <f t="shared" si="4"/>
        <v>15 Vida de ecosistemas terrestres</v>
      </c>
      <c r="AA123" s="183" t="s">
        <v>4038</v>
      </c>
      <c r="AB123" s="181" t="s">
        <v>4039</v>
      </c>
      <c r="AC123" s="193" t="str">
        <f t="shared" si="5"/>
        <v>15.a Movilizar y aumentar de manera significativa los recursos financieros procedentes de todas las fuentes para conservar y utilizar de forma sostenible la diversidad biologica y los ecosistemas</v>
      </c>
      <c r="AD123" s="170"/>
      <c r="AE123" s="170"/>
      <c r="AF123" s="170"/>
      <c r="AG123" s="170"/>
      <c r="AH123" s="168"/>
      <c r="AI123" s="169"/>
      <c r="AJ123" s="169"/>
      <c r="AK123" s="169"/>
      <c r="AL123" s="169"/>
      <c r="AM123" s="168"/>
      <c r="AN123" s="168"/>
      <c r="AO123" s="168"/>
      <c r="AP123" s="168"/>
      <c r="AQ123" s="170"/>
      <c r="AR123" s="169"/>
      <c r="AS123" s="170"/>
      <c r="AT123" s="169"/>
      <c r="AU123" s="169"/>
      <c r="AV123" s="170"/>
      <c r="AW123" s="169"/>
      <c r="AX123" s="169"/>
      <c r="AY123" s="170"/>
      <c r="AZ123" s="169"/>
      <c r="BA123" s="169"/>
      <c r="BB123" s="170"/>
      <c r="BC123" s="169"/>
      <c r="BD123" s="169"/>
      <c r="BE123" s="170"/>
      <c r="BF123" s="169"/>
      <c r="BG123" s="169"/>
      <c r="BH123" s="170"/>
      <c r="BI123" s="169"/>
      <c r="BJ123" s="169"/>
      <c r="BK123" s="169"/>
      <c r="BL123" s="169"/>
      <c r="BM123" s="169"/>
      <c r="BN123" s="169"/>
      <c r="BO123" s="169"/>
      <c r="BP123" s="169"/>
      <c r="BQ123" s="169"/>
      <c r="BR123" s="169"/>
      <c r="BS123" s="169"/>
      <c r="BT123" s="169"/>
      <c r="BU123" s="169"/>
      <c r="BV123" s="169"/>
    </row>
    <row r="124" spans="1:74" s="105" customFormat="1" ht="15.75" x14ac:dyDescent="0.25">
      <c r="A124" s="180" t="s">
        <v>573</v>
      </c>
      <c r="B124" s="181" t="s">
        <v>4313</v>
      </c>
      <c r="C124" s="181" t="s">
        <v>4310</v>
      </c>
      <c r="D124" s="181" t="s">
        <v>4809</v>
      </c>
      <c r="E124" s="181" t="s">
        <v>4312</v>
      </c>
      <c r="F124" s="181" t="s">
        <v>4311</v>
      </c>
      <c r="G124" s="183" t="s">
        <v>3874</v>
      </c>
      <c r="H124" s="184" t="s">
        <v>4778</v>
      </c>
      <c r="I124" s="169" t="str">
        <f t="shared" si="3"/>
        <v>02CD08E198</v>
      </c>
      <c r="J124" s="183">
        <v>2</v>
      </c>
      <c r="K124" s="181" t="s">
        <v>3992</v>
      </c>
      <c r="L124" s="183">
        <v>1</v>
      </c>
      <c r="M124" s="181" t="s">
        <v>3993</v>
      </c>
      <c r="N124" s="183">
        <v>7</v>
      </c>
      <c r="O124" s="181" t="s">
        <v>4268</v>
      </c>
      <c r="P124" s="183">
        <v>2</v>
      </c>
      <c r="Q124" s="181" t="s">
        <v>4765</v>
      </c>
      <c r="R124" s="183" t="s">
        <v>766</v>
      </c>
      <c r="S124" s="181" t="s">
        <v>4766</v>
      </c>
      <c r="T124" s="183" t="s">
        <v>765</v>
      </c>
      <c r="U124" s="181" t="s">
        <v>4048</v>
      </c>
      <c r="V124" s="183" t="s">
        <v>4049</v>
      </c>
      <c r="W124" s="181" t="s">
        <v>4050</v>
      </c>
      <c r="X124" s="183" t="s">
        <v>2916</v>
      </c>
      <c r="Y124" s="181" t="s">
        <v>3967</v>
      </c>
      <c r="Z124" s="174" t="str">
        <f t="shared" si="4"/>
        <v>11 Ciudades y comunidades sostenibles</v>
      </c>
      <c r="AA124" s="183">
        <v>11.3</v>
      </c>
      <c r="AB124" s="181" t="s">
        <v>4051</v>
      </c>
      <c r="AC124" s="193" t="str">
        <f t="shared" si="5"/>
        <v>11.3 De aqui a 2030, aumentar la urbanizacion inclusiva y sostenible y la capacidad para la planificacion y la gestion participativas, integradas y sostenibles de los asentamientos humanos en todos los paises</v>
      </c>
      <c r="AD124" s="170"/>
      <c r="AE124" s="170"/>
      <c r="AF124" s="170"/>
      <c r="AG124" s="170"/>
      <c r="AH124" s="168"/>
      <c r="AI124" s="169"/>
      <c r="AJ124" s="169"/>
      <c r="AK124" s="169"/>
      <c r="AL124" s="169"/>
      <c r="AM124" s="168"/>
      <c r="AN124" s="168"/>
      <c r="AO124" s="168"/>
      <c r="AP124" s="168"/>
      <c r="AQ124" s="170"/>
      <c r="AR124" s="169"/>
      <c r="AS124" s="170"/>
      <c r="AT124" s="169"/>
      <c r="AU124" s="169"/>
      <c r="AV124" s="170"/>
      <c r="AW124" s="169"/>
      <c r="AX124" s="169"/>
      <c r="AY124" s="170"/>
      <c r="AZ124" s="169"/>
      <c r="BA124" s="169"/>
      <c r="BB124" s="170"/>
      <c r="BC124" s="169"/>
      <c r="BD124" s="169"/>
      <c r="BE124" s="170"/>
      <c r="BF124" s="169"/>
      <c r="BG124" s="169"/>
      <c r="BH124" s="170"/>
      <c r="BI124" s="169"/>
      <c r="BJ124" s="169"/>
      <c r="BK124" s="169"/>
      <c r="BL124" s="169"/>
      <c r="BM124" s="169"/>
      <c r="BN124" s="169"/>
      <c r="BO124" s="169"/>
      <c r="BP124" s="169"/>
      <c r="BQ124" s="169"/>
      <c r="BR124" s="169"/>
      <c r="BS124" s="169"/>
      <c r="BT124" s="169"/>
      <c r="BU124" s="169"/>
      <c r="BV124" s="169"/>
    </row>
    <row r="125" spans="1:74" s="105" customFormat="1" ht="15.75" x14ac:dyDescent="0.25">
      <c r="A125" s="180" t="s">
        <v>573</v>
      </c>
      <c r="B125" s="181" t="s">
        <v>4313</v>
      </c>
      <c r="C125" s="181" t="s">
        <v>4310</v>
      </c>
      <c r="D125" s="181" t="s">
        <v>4809</v>
      </c>
      <c r="E125" s="181" t="s">
        <v>4312</v>
      </c>
      <c r="F125" s="181" t="s">
        <v>4311</v>
      </c>
      <c r="G125" s="183" t="s">
        <v>3877</v>
      </c>
      <c r="H125" s="184" t="s">
        <v>4781</v>
      </c>
      <c r="I125" s="169" t="str">
        <f t="shared" si="3"/>
        <v>02CD08F037</v>
      </c>
      <c r="J125" s="183">
        <v>2</v>
      </c>
      <c r="K125" s="181" t="s">
        <v>3992</v>
      </c>
      <c r="L125" s="183">
        <v>1</v>
      </c>
      <c r="M125" s="181" t="s">
        <v>3993</v>
      </c>
      <c r="N125" s="183">
        <v>3</v>
      </c>
      <c r="O125" s="181" t="s">
        <v>4045</v>
      </c>
      <c r="P125" s="183">
        <v>3</v>
      </c>
      <c r="Q125" s="181" t="s">
        <v>4746</v>
      </c>
      <c r="R125" s="183" t="s">
        <v>765</v>
      </c>
      <c r="S125" s="181" t="s">
        <v>4751</v>
      </c>
      <c r="T125" s="183" t="s">
        <v>765</v>
      </c>
      <c r="U125" s="181" t="s">
        <v>4752</v>
      </c>
      <c r="V125" s="183" t="s">
        <v>4046</v>
      </c>
      <c r="W125" s="181" t="s">
        <v>4047</v>
      </c>
      <c r="X125" s="183" t="s">
        <v>793</v>
      </c>
      <c r="Y125" s="181" t="s">
        <v>3996</v>
      </c>
      <c r="Z125" s="174" t="str">
        <f t="shared" si="4"/>
        <v>8 Trabajo decente y crecimiento economico</v>
      </c>
      <c r="AA125" s="183">
        <v>8.3000000000000007</v>
      </c>
      <c r="AB125" s="181" t="s">
        <v>3997</v>
      </c>
      <c r="AC125" s="193" t="str">
        <f t="shared" si="5"/>
        <v>8.3 Promover politicas orientadas al desarrollo que apoyen las actividades productivas, la creacion de puestos de trabajo decentes, el emprendimiento, la creatividad y la innovacion, y fomentar la formalizacion y el crecimiento de las microempresas y las pequeñas y medianas empresas, incluso mediante el acceso a servicios financieros</v>
      </c>
      <c r="AD125" s="170"/>
      <c r="AE125" s="170"/>
      <c r="AF125" s="170"/>
      <c r="AG125" s="170"/>
      <c r="AH125" s="168"/>
      <c r="AI125" s="169"/>
      <c r="AJ125" s="169"/>
      <c r="AK125" s="169"/>
      <c r="AL125" s="169"/>
      <c r="AM125" s="168"/>
      <c r="AN125" s="168"/>
      <c r="AO125" s="168"/>
      <c r="AP125" s="168"/>
      <c r="AQ125" s="170"/>
      <c r="AR125" s="169"/>
      <c r="AS125" s="170"/>
      <c r="AT125" s="169"/>
      <c r="AU125" s="169"/>
      <c r="AV125" s="170"/>
      <c r="AW125" s="169"/>
      <c r="AX125" s="169"/>
      <c r="AY125" s="170"/>
      <c r="AZ125" s="169"/>
      <c r="BA125" s="169"/>
      <c r="BB125" s="170"/>
      <c r="BC125" s="169"/>
      <c r="BD125" s="169"/>
      <c r="BE125" s="170"/>
      <c r="BF125" s="169"/>
      <c r="BG125" s="169"/>
      <c r="BH125" s="170"/>
      <c r="BI125" s="169"/>
      <c r="BJ125" s="169"/>
      <c r="BK125" s="169"/>
      <c r="BL125" s="169"/>
      <c r="BM125" s="169"/>
      <c r="BN125" s="169"/>
      <c r="BO125" s="169"/>
      <c r="BP125" s="169"/>
      <c r="BQ125" s="169"/>
      <c r="BR125" s="169"/>
      <c r="BS125" s="169"/>
      <c r="BT125" s="169"/>
      <c r="BU125" s="169"/>
      <c r="BV125" s="169"/>
    </row>
    <row r="126" spans="1:74" s="105" customFormat="1" ht="15.75" x14ac:dyDescent="0.25">
      <c r="A126" s="180" t="s">
        <v>573</v>
      </c>
      <c r="B126" s="181" t="s">
        <v>4313</v>
      </c>
      <c r="C126" s="181" t="s">
        <v>4310</v>
      </c>
      <c r="D126" s="181" t="s">
        <v>4809</v>
      </c>
      <c r="E126" s="181" t="s">
        <v>4312</v>
      </c>
      <c r="F126" s="181" t="s">
        <v>4311</v>
      </c>
      <c r="G126" s="183" t="s">
        <v>3886</v>
      </c>
      <c r="H126" s="184" t="s">
        <v>4782</v>
      </c>
      <c r="I126" s="169" t="str">
        <f t="shared" si="3"/>
        <v>02CD08K023</v>
      </c>
      <c r="J126" s="180">
        <v>3</v>
      </c>
      <c r="K126" s="181" t="s">
        <v>4795</v>
      </c>
      <c r="L126" s="180">
        <v>3</v>
      </c>
      <c r="M126" s="181" t="s">
        <v>4154</v>
      </c>
      <c r="N126" s="180">
        <v>1</v>
      </c>
      <c r="O126" s="181" t="s">
        <v>4155</v>
      </c>
      <c r="P126" s="180">
        <v>2</v>
      </c>
      <c r="Q126" s="181" t="s">
        <v>4765</v>
      </c>
      <c r="R126" s="180" t="s">
        <v>766</v>
      </c>
      <c r="S126" s="181" t="s">
        <v>4766</v>
      </c>
      <c r="T126" s="180" t="s">
        <v>765</v>
      </c>
      <c r="U126" s="181" t="s">
        <v>4048</v>
      </c>
      <c r="V126" s="180" t="s">
        <v>4049</v>
      </c>
      <c r="W126" s="181" t="s">
        <v>4050</v>
      </c>
      <c r="X126" s="180" t="s">
        <v>2916</v>
      </c>
      <c r="Y126" s="181" t="s">
        <v>3967</v>
      </c>
      <c r="Z126" s="174" t="str">
        <f t="shared" si="4"/>
        <v>11 Ciudades y comunidades sostenibles</v>
      </c>
      <c r="AA126" s="180">
        <v>11.3</v>
      </c>
      <c r="AB126" s="181" t="s">
        <v>4051</v>
      </c>
      <c r="AC126" s="193" t="str">
        <f t="shared" si="5"/>
        <v>11.3 De aqui a 2030, aumentar la urbanizacion inclusiva y sostenible y la capacidad para la planificacion y la gestion participativas, integradas y sostenibles de los asentamientos humanos en todos los paises</v>
      </c>
      <c r="AD126" s="170"/>
      <c r="AE126" s="170"/>
      <c r="AF126" s="170"/>
      <c r="AG126" s="170"/>
      <c r="AH126" s="168"/>
      <c r="AI126" s="169"/>
      <c r="AJ126" s="169"/>
      <c r="AK126" s="169"/>
      <c r="AL126" s="169"/>
      <c r="AM126" s="168"/>
      <c r="AN126" s="168"/>
      <c r="AO126" s="168"/>
      <c r="AP126" s="168"/>
      <c r="AQ126" s="170"/>
      <c r="AR126" s="169"/>
      <c r="AS126" s="170"/>
      <c r="AT126" s="169"/>
      <c r="AU126" s="169"/>
      <c r="AV126" s="170"/>
      <c r="AW126" s="169"/>
      <c r="AX126" s="169"/>
      <c r="AY126" s="170"/>
      <c r="AZ126" s="169"/>
      <c r="BA126" s="169"/>
      <c r="BB126" s="170"/>
      <c r="BC126" s="169"/>
      <c r="BD126" s="169"/>
      <c r="BE126" s="170"/>
      <c r="BF126" s="169"/>
      <c r="BG126" s="169"/>
      <c r="BH126" s="170"/>
      <c r="BI126" s="169"/>
      <c r="BJ126" s="169"/>
      <c r="BK126" s="169"/>
      <c r="BL126" s="169"/>
      <c r="BM126" s="169"/>
      <c r="BN126" s="169"/>
      <c r="BO126" s="169"/>
      <c r="BP126" s="169"/>
      <c r="BQ126" s="169"/>
      <c r="BR126" s="169"/>
      <c r="BS126" s="169"/>
      <c r="BT126" s="169"/>
      <c r="BU126" s="169"/>
      <c r="BV126" s="169"/>
    </row>
    <row r="127" spans="1:74" s="105" customFormat="1" ht="15.75" x14ac:dyDescent="0.25">
      <c r="A127" s="180" t="s">
        <v>573</v>
      </c>
      <c r="B127" s="181" t="s">
        <v>4313</v>
      </c>
      <c r="C127" s="181" t="s">
        <v>4310</v>
      </c>
      <c r="D127" s="181" t="s">
        <v>4809</v>
      </c>
      <c r="E127" s="181" t="s">
        <v>4312</v>
      </c>
      <c r="F127" s="181" t="s">
        <v>4311</v>
      </c>
      <c r="G127" s="183" t="s">
        <v>712</v>
      </c>
      <c r="H127" s="184" t="s">
        <v>4725</v>
      </c>
      <c r="I127" s="169" t="str">
        <f t="shared" si="3"/>
        <v>02CD08M001</v>
      </c>
      <c r="J127" s="183">
        <v>2</v>
      </c>
      <c r="K127" s="181" t="s">
        <v>3992</v>
      </c>
      <c r="L127" s="183">
        <v>2</v>
      </c>
      <c r="M127" s="181" t="s">
        <v>4019</v>
      </c>
      <c r="N127" s="183">
        <v>2</v>
      </c>
      <c r="O127" s="181" t="s">
        <v>4020</v>
      </c>
      <c r="P127" s="183">
        <v>2</v>
      </c>
      <c r="Q127" s="181" t="s">
        <v>4765</v>
      </c>
      <c r="R127" s="183" t="s">
        <v>766</v>
      </c>
      <c r="S127" s="181" t="s">
        <v>4766</v>
      </c>
      <c r="T127" s="183" t="s">
        <v>765</v>
      </c>
      <c r="U127" s="181" t="s">
        <v>4048</v>
      </c>
      <c r="V127" s="183" t="s">
        <v>3959</v>
      </c>
      <c r="W127" s="181" t="s">
        <v>3960</v>
      </c>
      <c r="X127" s="183" t="s">
        <v>2916</v>
      </c>
      <c r="Y127" s="181" t="s">
        <v>3967</v>
      </c>
      <c r="Z127" s="174" t="str">
        <f t="shared" si="4"/>
        <v>11 Ciudades y comunidades sostenibles</v>
      </c>
      <c r="AA127" s="183">
        <v>11.3</v>
      </c>
      <c r="AB127" s="181" t="s">
        <v>4051</v>
      </c>
      <c r="AC127" s="193" t="str">
        <f t="shared" si="5"/>
        <v>11.3 De aqui a 2030, aumentar la urbanizacion inclusiva y sostenible y la capacidad para la planificacion y la gestion participativas, integradas y sostenibles de los asentamientos humanos en todos los paises</v>
      </c>
      <c r="AD127" s="170"/>
      <c r="AE127" s="170"/>
      <c r="AF127" s="170"/>
      <c r="AG127" s="170"/>
      <c r="AH127" s="168"/>
      <c r="AI127" s="169"/>
      <c r="AJ127" s="169"/>
      <c r="AK127" s="169"/>
      <c r="AL127" s="169"/>
      <c r="AM127" s="168"/>
      <c r="AN127" s="168"/>
      <c r="AO127" s="168"/>
      <c r="AP127" s="168"/>
      <c r="AQ127" s="170"/>
      <c r="AR127" s="169"/>
      <c r="AS127" s="170"/>
      <c r="AT127" s="169"/>
      <c r="AU127" s="169"/>
      <c r="AV127" s="170"/>
      <c r="AW127" s="169"/>
      <c r="AX127" s="169"/>
      <c r="AY127" s="170"/>
      <c r="AZ127" s="169"/>
      <c r="BA127" s="169"/>
      <c r="BB127" s="170"/>
      <c r="BC127" s="169"/>
      <c r="BD127" s="169"/>
      <c r="BE127" s="170"/>
      <c r="BF127" s="169"/>
      <c r="BG127" s="169"/>
      <c r="BH127" s="170"/>
      <c r="BI127" s="169"/>
      <c r="BJ127" s="169"/>
      <c r="BK127" s="169"/>
      <c r="BL127" s="169"/>
      <c r="BM127" s="169"/>
      <c r="BN127" s="169"/>
      <c r="BO127" s="169"/>
      <c r="BP127" s="169"/>
      <c r="BQ127" s="169"/>
      <c r="BR127" s="169"/>
      <c r="BS127" s="169"/>
      <c r="BT127" s="169"/>
      <c r="BU127" s="169"/>
      <c r="BV127" s="169"/>
    </row>
    <row r="128" spans="1:74" s="105" customFormat="1" ht="15.75" x14ac:dyDescent="0.25">
      <c r="A128" s="180" t="s">
        <v>573</v>
      </c>
      <c r="B128" s="181" t="s">
        <v>4313</v>
      </c>
      <c r="C128" s="181" t="s">
        <v>4310</v>
      </c>
      <c r="D128" s="181" t="s">
        <v>4809</v>
      </c>
      <c r="E128" s="181" t="s">
        <v>4312</v>
      </c>
      <c r="F128" s="181" t="s">
        <v>4311</v>
      </c>
      <c r="G128" s="183" t="s">
        <v>3889</v>
      </c>
      <c r="H128" s="184" t="s">
        <v>4729</v>
      </c>
      <c r="I128" s="169" t="str">
        <f t="shared" si="3"/>
        <v>02CD08M002</v>
      </c>
      <c r="J128" s="183">
        <v>2</v>
      </c>
      <c r="K128" s="181" t="s">
        <v>3992</v>
      </c>
      <c r="L128" s="183">
        <v>1</v>
      </c>
      <c r="M128" s="181" t="s">
        <v>3993</v>
      </c>
      <c r="N128" s="183">
        <v>7</v>
      </c>
      <c r="O128" s="181" t="s">
        <v>4268</v>
      </c>
      <c r="P128" s="183">
        <v>1</v>
      </c>
      <c r="Q128" s="181" t="s">
        <v>3954</v>
      </c>
      <c r="R128" s="183" t="s">
        <v>793</v>
      </c>
      <c r="S128" s="181" t="s">
        <v>4749</v>
      </c>
      <c r="T128" s="183" t="s">
        <v>765</v>
      </c>
      <c r="U128" s="181" t="s">
        <v>4784</v>
      </c>
      <c r="V128" s="183" t="s">
        <v>3961</v>
      </c>
      <c r="W128" s="181" t="s">
        <v>3962</v>
      </c>
      <c r="X128" s="183" t="s">
        <v>2916</v>
      </c>
      <c r="Y128" s="181" t="s">
        <v>3967</v>
      </c>
      <c r="Z128" s="174" t="str">
        <f t="shared" si="4"/>
        <v>11 Ciudades y comunidades sostenibles</v>
      </c>
      <c r="AA128" s="183">
        <v>11.3</v>
      </c>
      <c r="AB128" s="181" t="s">
        <v>4051</v>
      </c>
      <c r="AC128" s="193" t="str">
        <f t="shared" si="5"/>
        <v>11.3 De aqui a 2030, aumentar la urbanizacion inclusiva y sostenible y la capacidad para la planificacion y la gestion participativas, integradas y sostenibles de los asentamientos humanos en todos los paises</v>
      </c>
      <c r="AD128" s="170"/>
      <c r="AE128" s="170"/>
      <c r="AF128" s="170"/>
      <c r="AG128" s="170"/>
      <c r="AH128" s="168"/>
      <c r="AI128" s="169"/>
      <c r="AJ128" s="169"/>
      <c r="AK128" s="169"/>
      <c r="AL128" s="169"/>
      <c r="AM128" s="168"/>
      <c r="AN128" s="168"/>
      <c r="AO128" s="168"/>
      <c r="AP128" s="168"/>
      <c r="AQ128" s="170"/>
      <c r="AR128" s="169"/>
      <c r="AS128" s="170"/>
      <c r="AT128" s="169"/>
      <c r="AU128" s="169"/>
      <c r="AV128" s="170"/>
      <c r="AW128" s="169"/>
      <c r="AX128" s="169"/>
      <c r="AY128" s="170"/>
      <c r="AZ128" s="169"/>
      <c r="BA128" s="169"/>
      <c r="BB128" s="170"/>
      <c r="BC128" s="169"/>
      <c r="BD128" s="169"/>
      <c r="BE128" s="170"/>
      <c r="BF128" s="169"/>
      <c r="BG128" s="169"/>
      <c r="BH128" s="170"/>
      <c r="BI128" s="169"/>
      <c r="BJ128" s="169"/>
      <c r="BK128" s="169"/>
      <c r="BL128" s="169"/>
      <c r="BM128" s="169"/>
      <c r="BN128" s="169"/>
      <c r="BO128" s="169"/>
      <c r="BP128" s="169"/>
      <c r="BQ128" s="169"/>
      <c r="BR128" s="169"/>
      <c r="BS128" s="169"/>
      <c r="BT128" s="169"/>
      <c r="BU128" s="169"/>
      <c r="BV128" s="169"/>
    </row>
    <row r="129" spans="1:74" s="105" customFormat="1" ht="15.75" x14ac:dyDescent="0.25">
      <c r="A129" s="180" t="s">
        <v>573</v>
      </c>
      <c r="B129" s="181" t="s">
        <v>4313</v>
      </c>
      <c r="C129" s="181" t="s">
        <v>4310</v>
      </c>
      <c r="D129" s="181" t="s">
        <v>4809</v>
      </c>
      <c r="E129" s="181" t="s">
        <v>4312</v>
      </c>
      <c r="F129" s="181" t="s">
        <v>4311</v>
      </c>
      <c r="G129" s="183" t="s">
        <v>713</v>
      </c>
      <c r="H129" s="184" t="s">
        <v>4730</v>
      </c>
      <c r="I129" s="169" t="str">
        <f t="shared" si="3"/>
        <v>02CD08N001</v>
      </c>
      <c r="J129" s="183">
        <v>5</v>
      </c>
      <c r="K129" s="181" t="s">
        <v>4731</v>
      </c>
      <c r="L129" s="183">
        <v>3</v>
      </c>
      <c r="M129" s="181" t="s">
        <v>4309</v>
      </c>
      <c r="N129" s="183">
        <v>3</v>
      </c>
      <c r="O129" s="181" t="s">
        <v>3964</v>
      </c>
      <c r="P129" s="183">
        <v>1</v>
      </c>
      <c r="Q129" s="181" t="s">
        <v>3954</v>
      </c>
      <c r="R129" s="183" t="s">
        <v>785</v>
      </c>
      <c r="S129" s="181" t="s">
        <v>4732</v>
      </c>
      <c r="T129" s="183" t="s">
        <v>766</v>
      </c>
      <c r="U129" s="181" t="s">
        <v>3963</v>
      </c>
      <c r="V129" s="183" t="s">
        <v>3965</v>
      </c>
      <c r="W129" s="181" t="s">
        <v>3966</v>
      </c>
      <c r="X129" s="183" t="s">
        <v>2916</v>
      </c>
      <c r="Y129" s="181" t="s">
        <v>3967</v>
      </c>
      <c r="Z129" s="174" t="str">
        <f t="shared" si="4"/>
        <v>11 Ciudades y comunidades sostenibles</v>
      </c>
      <c r="AA129" s="183">
        <v>11.5</v>
      </c>
      <c r="AB129" s="181" t="s">
        <v>3968</v>
      </c>
      <c r="AC129" s="193" t="str">
        <f t="shared" si="5"/>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129" s="170"/>
      <c r="AE129" s="170"/>
      <c r="AF129" s="170"/>
      <c r="AG129" s="170"/>
      <c r="AH129" s="168"/>
      <c r="AI129" s="169"/>
      <c r="AJ129" s="169"/>
      <c r="AK129" s="169"/>
      <c r="AL129" s="169"/>
      <c r="AM129" s="168"/>
      <c r="AN129" s="168"/>
      <c r="AO129" s="168"/>
      <c r="AP129" s="168"/>
      <c r="AQ129" s="170"/>
      <c r="AR129" s="169"/>
      <c r="AS129" s="170"/>
      <c r="AT129" s="169"/>
      <c r="AU129" s="169"/>
      <c r="AV129" s="170"/>
      <c r="AW129" s="169"/>
      <c r="AX129" s="169"/>
      <c r="AY129" s="170"/>
      <c r="AZ129" s="169"/>
      <c r="BA129" s="169"/>
      <c r="BB129" s="170"/>
      <c r="BC129" s="169"/>
      <c r="BD129" s="169"/>
      <c r="BE129" s="170"/>
      <c r="BF129" s="169"/>
      <c r="BG129" s="169"/>
      <c r="BH129" s="170"/>
      <c r="BI129" s="169"/>
      <c r="BJ129" s="169"/>
      <c r="BK129" s="169"/>
      <c r="BL129" s="169"/>
      <c r="BM129" s="169"/>
      <c r="BN129" s="169"/>
      <c r="BO129" s="169"/>
      <c r="BP129" s="169"/>
      <c r="BQ129" s="169"/>
      <c r="BR129" s="169"/>
      <c r="BS129" s="169"/>
      <c r="BT129" s="169"/>
      <c r="BU129" s="169"/>
      <c r="BV129" s="169"/>
    </row>
    <row r="130" spans="1:74" s="105" customFormat="1" ht="15.75" x14ac:dyDescent="0.25">
      <c r="A130" s="180" t="s">
        <v>573</v>
      </c>
      <c r="B130" s="181" t="s">
        <v>4313</v>
      </c>
      <c r="C130" s="181" t="s">
        <v>4310</v>
      </c>
      <c r="D130" s="181" t="s">
        <v>4809</v>
      </c>
      <c r="E130" s="181" t="s">
        <v>4312</v>
      </c>
      <c r="F130" s="181" t="s">
        <v>4311</v>
      </c>
      <c r="G130" s="183" t="s">
        <v>3899</v>
      </c>
      <c r="H130" s="184" t="s">
        <v>4785</v>
      </c>
      <c r="I130" s="169" t="str">
        <f t="shared" si="3"/>
        <v>02CD08R002</v>
      </c>
      <c r="J130" s="183">
        <v>2</v>
      </c>
      <c r="K130" s="181" t="s">
        <v>3992</v>
      </c>
      <c r="L130" s="183">
        <v>2</v>
      </c>
      <c r="M130" s="181" t="s">
        <v>4019</v>
      </c>
      <c r="N130" s="183">
        <v>2</v>
      </c>
      <c r="O130" s="181" t="s">
        <v>4020</v>
      </c>
      <c r="P130" s="183">
        <v>2</v>
      </c>
      <c r="Q130" s="181" t="s">
        <v>4765</v>
      </c>
      <c r="R130" s="183" t="s">
        <v>766</v>
      </c>
      <c r="S130" s="181" t="s">
        <v>4766</v>
      </c>
      <c r="T130" s="183" t="s">
        <v>766</v>
      </c>
      <c r="U130" s="181" t="s">
        <v>4786</v>
      </c>
      <c r="V130" s="183" t="s">
        <v>2563</v>
      </c>
      <c r="W130" s="181" t="s">
        <v>4785</v>
      </c>
      <c r="X130" s="183" t="s">
        <v>3292</v>
      </c>
      <c r="Y130" s="181" t="s">
        <v>3957</v>
      </c>
      <c r="Z130" s="174" t="str">
        <f t="shared" si="4"/>
        <v>16 Paz, justicia e instituciones solidas</v>
      </c>
      <c r="AA130" s="183">
        <v>16.7</v>
      </c>
      <c r="AB130" s="181" t="s">
        <v>4057</v>
      </c>
      <c r="AC130" s="193" t="str">
        <f t="shared" si="5"/>
        <v>16.7 Garantizar la adopcion en todos los niveles de decisiones inclusivas, participativas y representativas que respondan a las necesidades</v>
      </c>
      <c r="AD130" s="170"/>
      <c r="AE130" s="170"/>
      <c r="AF130" s="170"/>
      <c r="AG130" s="170"/>
      <c r="AH130" s="168"/>
      <c r="AI130" s="169"/>
      <c r="AJ130" s="169"/>
      <c r="AK130" s="169"/>
      <c r="AL130" s="169"/>
      <c r="AM130" s="168"/>
      <c r="AN130" s="168"/>
      <c r="AO130" s="168"/>
      <c r="AP130" s="168"/>
      <c r="AQ130" s="170"/>
      <c r="AR130" s="169"/>
      <c r="AS130" s="170"/>
      <c r="AT130" s="169"/>
      <c r="AU130" s="169"/>
      <c r="AV130" s="170"/>
      <c r="AW130" s="169"/>
      <c r="AX130" s="169"/>
      <c r="AY130" s="170"/>
      <c r="AZ130" s="169"/>
      <c r="BA130" s="169"/>
      <c r="BB130" s="170"/>
      <c r="BC130" s="169"/>
      <c r="BD130" s="169"/>
      <c r="BE130" s="170"/>
      <c r="BF130" s="169"/>
      <c r="BG130" s="169"/>
      <c r="BH130" s="170"/>
      <c r="BI130" s="169"/>
      <c r="BJ130" s="169"/>
      <c r="BK130" s="169"/>
      <c r="BL130" s="169"/>
      <c r="BM130" s="169"/>
      <c r="BN130" s="169"/>
      <c r="BO130" s="169"/>
      <c r="BP130" s="169"/>
      <c r="BQ130" s="169"/>
      <c r="BR130" s="169"/>
      <c r="BS130" s="169"/>
      <c r="BT130" s="169"/>
      <c r="BU130" s="169"/>
      <c r="BV130" s="169"/>
    </row>
    <row r="131" spans="1:74" s="105" customFormat="1" ht="15.75" x14ac:dyDescent="0.25">
      <c r="A131" s="180" t="s">
        <v>573</v>
      </c>
      <c r="B131" s="181" t="s">
        <v>4313</v>
      </c>
      <c r="C131" s="181" t="s">
        <v>4310</v>
      </c>
      <c r="D131" s="181" t="s">
        <v>4809</v>
      </c>
      <c r="E131" s="181" t="s">
        <v>4312</v>
      </c>
      <c r="F131" s="181" t="s">
        <v>4311</v>
      </c>
      <c r="G131" s="183" t="s">
        <v>3909</v>
      </c>
      <c r="H131" s="184" t="s">
        <v>4787</v>
      </c>
      <c r="I131" s="169" t="str">
        <f t="shared" ref="I131:I194" si="6">A131&amp;G131</f>
        <v>02CD08S229</v>
      </c>
      <c r="J131" s="183">
        <v>2</v>
      </c>
      <c r="K131" s="181" t="s">
        <v>3992</v>
      </c>
      <c r="L131" s="183">
        <v>1</v>
      </c>
      <c r="M131" s="181" t="s">
        <v>3993</v>
      </c>
      <c r="N131" s="183">
        <v>3</v>
      </c>
      <c r="O131" s="181" t="s">
        <v>4045</v>
      </c>
      <c r="P131" s="183">
        <v>2</v>
      </c>
      <c r="Q131" s="181" t="s">
        <v>4765</v>
      </c>
      <c r="R131" s="183" t="s">
        <v>792</v>
      </c>
      <c r="S131" s="181" t="s">
        <v>4779</v>
      </c>
      <c r="T131" s="183" t="s">
        <v>793</v>
      </c>
      <c r="U131" s="181" t="s">
        <v>4788</v>
      </c>
      <c r="V131" s="183" t="s">
        <v>4069</v>
      </c>
      <c r="W131" s="181" t="s">
        <v>4070</v>
      </c>
      <c r="X131" s="183" t="s">
        <v>814</v>
      </c>
      <c r="Y131" s="181" t="s">
        <v>4071</v>
      </c>
      <c r="Z131" s="174" t="str">
        <f t="shared" ref="Z131:Z194" si="7">X131&amp;" "&amp;Y131</f>
        <v>5 Igualdad de genero</v>
      </c>
      <c r="AA131" s="183">
        <v>5.0999999999999996</v>
      </c>
      <c r="AB131" s="181" t="s">
        <v>4072</v>
      </c>
      <c r="AC131" s="193" t="str">
        <f t="shared" ref="AC131:AC194" si="8">AA131&amp;" "&amp;AB131</f>
        <v>5.1 Poner fin a todas las formas de discriminacion contra todas las mujeres y las niñas en todo el mundo</v>
      </c>
      <c r="AD131" s="170"/>
      <c r="AE131" s="170"/>
      <c r="AF131" s="170"/>
      <c r="AG131" s="170"/>
      <c r="AH131" s="168"/>
      <c r="AI131" s="169"/>
      <c r="AJ131" s="169"/>
      <c r="AK131" s="169"/>
      <c r="AL131" s="169"/>
      <c r="AM131" s="168"/>
      <c r="AN131" s="168"/>
      <c r="AO131" s="168"/>
      <c r="AP131" s="168"/>
      <c r="AQ131" s="170"/>
      <c r="AR131" s="169"/>
      <c r="AS131" s="170"/>
      <c r="AT131" s="169"/>
      <c r="AU131" s="169"/>
      <c r="AV131" s="170"/>
      <c r="AW131" s="169"/>
      <c r="AX131" s="169"/>
      <c r="AY131" s="170"/>
      <c r="AZ131" s="169"/>
      <c r="BA131" s="169"/>
      <c r="BB131" s="170"/>
      <c r="BC131" s="169"/>
      <c r="BD131" s="169"/>
      <c r="BE131" s="170"/>
      <c r="BF131" s="169"/>
      <c r="BG131" s="169"/>
      <c r="BH131" s="170"/>
      <c r="BI131" s="169"/>
      <c r="BJ131" s="169"/>
      <c r="BK131" s="169"/>
      <c r="BL131" s="169"/>
      <c r="BM131" s="169"/>
      <c r="BN131" s="169"/>
      <c r="BO131" s="169"/>
      <c r="BP131" s="169"/>
      <c r="BQ131" s="169"/>
      <c r="BR131" s="169"/>
      <c r="BS131" s="169"/>
      <c r="BT131" s="169"/>
      <c r="BU131" s="169"/>
      <c r="BV131" s="169"/>
    </row>
    <row r="132" spans="1:74" s="105" customFormat="1" ht="15.75" x14ac:dyDescent="0.25">
      <c r="A132" s="180" t="s">
        <v>573</v>
      </c>
      <c r="B132" s="181" t="s">
        <v>4313</v>
      </c>
      <c r="C132" s="181" t="s">
        <v>4310</v>
      </c>
      <c r="D132" s="181" t="s">
        <v>4809</v>
      </c>
      <c r="E132" s="181" t="s">
        <v>4312</v>
      </c>
      <c r="F132" s="181" t="s">
        <v>4311</v>
      </c>
      <c r="G132" s="183" t="s">
        <v>3927</v>
      </c>
      <c r="H132" s="184" t="s">
        <v>4789</v>
      </c>
      <c r="I132" s="169" t="str">
        <f t="shared" si="6"/>
        <v>02CD08U048</v>
      </c>
      <c r="J132" s="183">
        <v>2</v>
      </c>
      <c r="K132" s="181" t="s">
        <v>3992</v>
      </c>
      <c r="L132" s="183">
        <v>1</v>
      </c>
      <c r="M132" s="181" t="s">
        <v>3993</v>
      </c>
      <c r="N132" s="183">
        <v>3</v>
      </c>
      <c r="O132" s="181" t="s">
        <v>4045</v>
      </c>
      <c r="P132" s="183">
        <v>2</v>
      </c>
      <c r="Q132" s="181" t="s">
        <v>4765</v>
      </c>
      <c r="R132" s="183" t="s">
        <v>785</v>
      </c>
      <c r="S132" s="181" t="s">
        <v>4790</v>
      </c>
      <c r="T132" s="183" t="s">
        <v>765</v>
      </c>
      <c r="U132" s="181" t="s">
        <v>4790</v>
      </c>
      <c r="V132" s="183" t="s">
        <v>4064</v>
      </c>
      <c r="W132" s="181" t="s">
        <v>4065</v>
      </c>
      <c r="X132" s="183" t="s">
        <v>2527</v>
      </c>
      <c r="Y132" s="181" t="s">
        <v>4062</v>
      </c>
      <c r="Z132" s="174" t="str">
        <f t="shared" si="7"/>
        <v>10 Reduccion de las desigualdades</v>
      </c>
      <c r="AA132" s="183">
        <v>10.199999999999999</v>
      </c>
      <c r="AB132" s="181" t="s">
        <v>4063</v>
      </c>
      <c r="AC132" s="193" t="str">
        <f t="shared" si="8"/>
        <v>10.2 De aqui a 2030, potenciar y promover la inclusion social, economica y politica de todas las personas, independientemente de su edad, sexo, discapacidad, raza, etnia, origen, religion o situacion economica u otra condicion</v>
      </c>
      <c r="AD132" s="170"/>
      <c r="AE132" s="170"/>
      <c r="AF132" s="170"/>
      <c r="AG132" s="170"/>
      <c r="AH132" s="168"/>
      <c r="AI132" s="169"/>
      <c r="AJ132" s="169"/>
      <c r="AK132" s="169"/>
      <c r="AL132" s="169"/>
      <c r="AM132" s="168"/>
      <c r="AN132" s="168"/>
      <c r="AO132" s="168"/>
      <c r="AP132" s="168"/>
      <c r="AQ132" s="170"/>
      <c r="AR132" s="169"/>
      <c r="AS132" s="170"/>
      <c r="AT132" s="169"/>
      <c r="AU132" s="169"/>
      <c r="AV132" s="170"/>
      <c r="AW132" s="169"/>
      <c r="AX132" s="169"/>
      <c r="AY132" s="170"/>
      <c r="AZ132" s="169"/>
      <c r="BA132" s="169"/>
      <c r="BB132" s="170"/>
      <c r="BC132" s="169"/>
      <c r="BD132" s="169"/>
      <c r="BE132" s="170"/>
      <c r="BF132" s="169"/>
      <c r="BG132" s="169"/>
      <c r="BH132" s="170"/>
      <c r="BI132" s="169"/>
      <c r="BJ132" s="169"/>
      <c r="BK132" s="169"/>
      <c r="BL132" s="169"/>
      <c r="BM132" s="169"/>
      <c r="BN132" s="169"/>
      <c r="BO132" s="169"/>
      <c r="BP132" s="169"/>
      <c r="BQ132" s="169"/>
      <c r="BR132" s="169"/>
      <c r="BS132" s="169"/>
      <c r="BT132" s="169"/>
      <c r="BU132" s="169"/>
      <c r="BV132" s="169"/>
    </row>
    <row r="133" spans="1:74" s="105" customFormat="1" ht="15.75" x14ac:dyDescent="0.25">
      <c r="A133" s="180" t="s">
        <v>575</v>
      </c>
      <c r="B133" s="181" t="s">
        <v>4317</v>
      </c>
      <c r="C133" s="181" t="s">
        <v>4810</v>
      </c>
      <c r="D133" s="181" t="s">
        <v>4811</v>
      </c>
      <c r="E133" s="181" t="s">
        <v>4314</v>
      </c>
      <c r="F133" s="181" t="s">
        <v>4812</v>
      </c>
      <c r="G133" s="183" t="s">
        <v>4761</v>
      </c>
      <c r="H133" s="184" t="s">
        <v>4762</v>
      </c>
      <c r="I133" s="169" t="str">
        <f t="shared" si="6"/>
        <v>02CD09E200</v>
      </c>
      <c r="J133" s="180">
        <v>6</v>
      </c>
      <c r="K133" s="181" t="s">
        <v>4726</v>
      </c>
      <c r="L133" s="180">
        <v>5</v>
      </c>
      <c r="M133" s="181" t="s">
        <v>4763</v>
      </c>
      <c r="N133" s="180">
        <v>1</v>
      </c>
      <c r="O133" s="181" t="s">
        <v>4764</v>
      </c>
      <c r="P133" s="180">
        <v>2</v>
      </c>
      <c r="Q133" s="181" t="s">
        <v>4765</v>
      </c>
      <c r="R133" s="180" t="s">
        <v>766</v>
      </c>
      <c r="S133" s="181" t="s">
        <v>4766</v>
      </c>
      <c r="T133" s="180" t="s">
        <v>765</v>
      </c>
      <c r="U133" s="181" t="s">
        <v>4048</v>
      </c>
      <c r="V133" s="180" t="s">
        <v>4017</v>
      </c>
      <c r="W133" s="181" t="s">
        <v>4018</v>
      </c>
      <c r="X133" s="180" t="s">
        <v>3292</v>
      </c>
      <c r="Y133" s="181" t="s">
        <v>3957</v>
      </c>
      <c r="Z133" s="174" t="str">
        <f t="shared" si="7"/>
        <v>16 Paz, justicia e instituciones solidas</v>
      </c>
      <c r="AA133" s="180">
        <v>16.100000000000001</v>
      </c>
      <c r="AB133" s="181" t="s">
        <v>3974</v>
      </c>
      <c r="AC133" s="193" t="str">
        <f t="shared" si="8"/>
        <v>16.1 Reducir significativamente todas las formas de violencia y las correspondientes tasas de mortalidad en todo el mundo</v>
      </c>
      <c r="AD133" s="170"/>
      <c r="AE133" s="170"/>
      <c r="AF133" s="170"/>
      <c r="AG133" s="170"/>
      <c r="AH133" s="168"/>
      <c r="AI133" s="169"/>
      <c r="AJ133" s="169"/>
      <c r="AK133" s="169"/>
      <c r="AL133" s="169"/>
      <c r="AM133" s="168"/>
      <c r="AN133" s="168"/>
      <c r="AO133" s="168"/>
      <c r="AP133" s="168"/>
      <c r="AQ133" s="170"/>
      <c r="AR133" s="169"/>
      <c r="AS133" s="170"/>
      <c r="AT133" s="169"/>
      <c r="AU133" s="169"/>
      <c r="AV133" s="170"/>
      <c r="AW133" s="169"/>
      <c r="AX133" s="169"/>
      <c r="AY133" s="170"/>
      <c r="AZ133" s="169"/>
      <c r="BA133" s="169"/>
      <c r="BB133" s="170"/>
      <c r="BC133" s="169"/>
      <c r="BD133" s="169"/>
      <c r="BE133" s="170"/>
      <c r="BF133" s="169"/>
      <c r="BG133" s="169"/>
      <c r="BH133" s="170"/>
      <c r="BI133" s="169"/>
      <c r="BJ133" s="169"/>
      <c r="BK133" s="169"/>
      <c r="BL133" s="169"/>
      <c r="BM133" s="169"/>
      <c r="BN133" s="169"/>
      <c r="BO133" s="169"/>
      <c r="BP133" s="169"/>
      <c r="BQ133" s="169"/>
      <c r="BR133" s="169"/>
      <c r="BS133" s="169"/>
      <c r="BT133" s="169"/>
      <c r="BU133" s="169"/>
      <c r="BV133" s="169"/>
    </row>
    <row r="134" spans="1:74" s="105" customFormat="1" ht="15.75" x14ac:dyDescent="0.25">
      <c r="A134" s="180" t="s">
        <v>575</v>
      </c>
      <c r="B134" s="181" t="s">
        <v>4317</v>
      </c>
      <c r="C134" s="181" t="s">
        <v>4810</v>
      </c>
      <c r="D134" s="181" t="s">
        <v>4811</v>
      </c>
      <c r="E134" s="181" t="s">
        <v>4314</v>
      </c>
      <c r="F134" s="181" t="s">
        <v>4812</v>
      </c>
      <c r="G134" s="183" t="s">
        <v>3863</v>
      </c>
      <c r="H134" s="184" t="s">
        <v>4767</v>
      </c>
      <c r="I134" s="169" t="str">
        <f t="shared" si="6"/>
        <v>02CD09E187</v>
      </c>
      <c r="J134" s="183">
        <v>2</v>
      </c>
      <c r="K134" s="181" t="s">
        <v>3992</v>
      </c>
      <c r="L134" s="183">
        <v>2</v>
      </c>
      <c r="M134" s="181" t="s">
        <v>4019</v>
      </c>
      <c r="N134" s="183">
        <v>2</v>
      </c>
      <c r="O134" s="181" t="s">
        <v>4020</v>
      </c>
      <c r="P134" s="183">
        <v>2</v>
      </c>
      <c r="Q134" s="181" t="s">
        <v>4765</v>
      </c>
      <c r="R134" s="183" t="s">
        <v>766</v>
      </c>
      <c r="S134" s="181" t="s">
        <v>4766</v>
      </c>
      <c r="T134" s="183" t="s">
        <v>792</v>
      </c>
      <c r="U134" s="181" t="s">
        <v>4768</v>
      </c>
      <c r="V134" s="183" t="s">
        <v>2525</v>
      </c>
      <c r="W134" s="181" t="s">
        <v>4021</v>
      </c>
      <c r="X134" s="183" t="s">
        <v>2916</v>
      </c>
      <c r="Y134" s="181" t="s">
        <v>3967</v>
      </c>
      <c r="Z134" s="174" t="str">
        <f t="shared" si="7"/>
        <v>11 Ciudades y comunidades sostenibles</v>
      </c>
      <c r="AA134" s="183">
        <v>11.6</v>
      </c>
      <c r="AB134" s="181" t="s">
        <v>4022</v>
      </c>
      <c r="AC134" s="193" t="str">
        <f t="shared" si="8"/>
        <v>11.6 De aqui a 2030, reducir el impacto ambiental negativo per capita de las ciudades, incluso prestando especial atencion a la calidad del aire y la gestion de los desechos municipales y de otro tipo</v>
      </c>
      <c r="AD134" s="170"/>
      <c r="AE134" s="170"/>
      <c r="AF134" s="170"/>
      <c r="AG134" s="170"/>
      <c r="AH134" s="168"/>
      <c r="AI134" s="169"/>
      <c r="AJ134" s="169"/>
      <c r="AK134" s="169"/>
      <c r="AL134" s="169"/>
      <c r="AM134" s="168"/>
      <c r="AN134" s="168"/>
      <c r="AO134" s="168"/>
      <c r="AP134" s="168"/>
      <c r="AQ134" s="170"/>
      <c r="AR134" s="169"/>
      <c r="AS134" s="170"/>
      <c r="AT134" s="169"/>
      <c r="AU134" s="169"/>
      <c r="AV134" s="170"/>
      <c r="AW134" s="169"/>
      <c r="AX134" s="169"/>
      <c r="AY134" s="170"/>
      <c r="AZ134" s="169"/>
      <c r="BA134" s="169"/>
      <c r="BB134" s="170"/>
      <c r="BC134" s="169"/>
      <c r="BD134" s="169"/>
      <c r="BE134" s="170"/>
      <c r="BF134" s="169"/>
      <c r="BG134" s="169"/>
      <c r="BH134" s="170"/>
      <c r="BI134" s="169"/>
      <c r="BJ134" s="169"/>
      <c r="BK134" s="169"/>
      <c r="BL134" s="169"/>
      <c r="BM134" s="169"/>
      <c r="BN134" s="169"/>
      <c r="BO134" s="169"/>
      <c r="BP134" s="169"/>
      <c r="BQ134" s="169"/>
      <c r="BR134" s="169"/>
      <c r="BS134" s="169"/>
      <c r="BT134" s="169"/>
      <c r="BU134" s="169"/>
      <c r="BV134" s="169"/>
    </row>
    <row r="135" spans="1:74" s="105" customFormat="1" ht="15.75" x14ac:dyDescent="0.25">
      <c r="A135" s="180" t="s">
        <v>575</v>
      </c>
      <c r="B135" s="181" t="s">
        <v>4317</v>
      </c>
      <c r="C135" s="181" t="s">
        <v>4810</v>
      </c>
      <c r="D135" s="181" t="s">
        <v>4811</v>
      </c>
      <c r="E135" s="181" t="s">
        <v>4314</v>
      </c>
      <c r="F135" s="181" t="s">
        <v>4812</v>
      </c>
      <c r="G135" s="183" t="s">
        <v>3864</v>
      </c>
      <c r="H135" s="184" t="s">
        <v>4769</v>
      </c>
      <c r="I135" s="169" t="str">
        <f t="shared" si="6"/>
        <v>02CD09E188</v>
      </c>
      <c r="J135" s="183">
        <v>2</v>
      </c>
      <c r="K135" s="181" t="s">
        <v>3992</v>
      </c>
      <c r="L135" s="183">
        <v>1</v>
      </c>
      <c r="M135" s="181" t="s">
        <v>3993</v>
      </c>
      <c r="N135" s="183">
        <v>5</v>
      </c>
      <c r="O135" s="181" t="s">
        <v>4138</v>
      </c>
      <c r="P135" s="183">
        <v>2</v>
      </c>
      <c r="Q135" s="181" t="s">
        <v>4765</v>
      </c>
      <c r="R135" s="183" t="s">
        <v>767</v>
      </c>
      <c r="S135" s="181" t="s">
        <v>4770</v>
      </c>
      <c r="T135" s="183" t="s">
        <v>766</v>
      </c>
      <c r="U135" s="181" t="s">
        <v>4024</v>
      </c>
      <c r="V135" s="183" t="s">
        <v>4025</v>
      </c>
      <c r="W135" s="181" t="s">
        <v>4026</v>
      </c>
      <c r="X135" s="183" t="s">
        <v>2916</v>
      </c>
      <c r="Y135" s="181" t="s">
        <v>3967</v>
      </c>
      <c r="Z135" s="174" t="str">
        <f t="shared" si="7"/>
        <v>11 Ciudades y comunidades sostenibles</v>
      </c>
      <c r="AA135" s="183">
        <v>11.4</v>
      </c>
      <c r="AB135" s="181" t="s">
        <v>4027</v>
      </c>
      <c r="AC135" s="193" t="str">
        <f t="shared" si="8"/>
        <v>11.4 Redoblar los esfuerzos para proteger y salvaguardar el patrimonio cultural y natural del mundo</v>
      </c>
      <c r="AD135" s="170"/>
      <c r="AE135" s="170"/>
      <c r="AF135" s="170"/>
      <c r="AG135" s="170"/>
      <c r="AH135" s="168"/>
      <c r="AI135" s="169"/>
      <c r="AJ135" s="169"/>
      <c r="AK135" s="169"/>
      <c r="AL135" s="169"/>
      <c r="AM135" s="168"/>
      <c r="AN135" s="168"/>
      <c r="AO135" s="168"/>
      <c r="AP135" s="168"/>
      <c r="AQ135" s="170"/>
      <c r="AR135" s="169"/>
      <c r="AS135" s="170"/>
      <c r="AT135" s="169"/>
      <c r="AU135" s="169"/>
      <c r="AV135" s="170"/>
      <c r="AW135" s="169"/>
      <c r="AX135" s="169"/>
      <c r="AY135" s="170"/>
      <c r="AZ135" s="169"/>
      <c r="BA135" s="169"/>
      <c r="BB135" s="170"/>
      <c r="BC135" s="169"/>
      <c r="BD135" s="169"/>
      <c r="BE135" s="170"/>
      <c r="BF135" s="169"/>
      <c r="BG135" s="169"/>
      <c r="BH135" s="170"/>
      <c r="BI135" s="169"/>
      <c r="BJ135" s="169"/>
      <c r="BK135" s="169"/>
      <c r="BL135" s="169"/>
      <c r="BM135" s="169"/>
      <c r="BN135" s="169"/>
      <c r="BO135" s="169"/>
      <c r="BP135" s="169"/>
      <c r="BQ135" s="169"/>
      <c r="BR135" s="169"/>
      <c r="BS135" s="169"/>
      <c r="BT135" s="169"/>
      <c r="BU135" s="169"/>
      <c r="BV135" s="169"/>
    </row>
    <row r="136" spans="1:74" s="105" customFormat="1" ht="15.75" x14ac:dyDescent="0.25">
      <c r="A136" s="180" t="s">
        <v>575</v>
      </c>
      <c r="B136" s="181" t="s">
        <v>4317</v>
      </c>
      <c r="C136" s="181" t="s">
        <v>4810</v>
      </c>
      <c r="D136" s="181" t="s">
        <v>4811</v>
      </c>
      <c r="E136" s="181" t="s">
        <v>4314</v>
      </c>
      <c r="F136" s="181" t="s">
        <v>4812</v>
      </c>
      <c r="G136" s="183" t="s">
        <v>3865</v>
      </c>
      <c r="H136" s="184" t="s">
        <v>4771</v>
      </c>
      <c r="I136" s="169" t="str">
        <f t="shared" si="6"/>
        <v>02CD09E189</v>
      </c>
      <c r="J136" s="183">
        <v>2</v>
      </c>
      <c r="K136" s="181" t="s">
        <v>3992</v>
      </c>
      <c r="L136" s="183">
        <v>1</v>
      </c>
      <c r="M136" s="181" t="s">
        <v>3993</v>
      </c>
      <c r="N136" s="183">
        <v>7</v>
      </c>
      <c r="O136" s="181" t="s">
        <v>4268</v>
      </c>
      <c r="P136" s="183">
        <v>2</v>
      </c>
      <c r="Q136" s="181" t="s">
        <v>4765</v>
      </c>
      <c r="R136" s="183" t="s">
        <v>774</v>
      </c>
      <c r="S136" s="181" t="s">
        <v>4030</v>
      </c>
      <c r="T136" s="183" t="s">
        <v>766</v>
      </c>
      <c r="U136" s="181" t="s">
        <v>4772</v>
      </c>
      <c r="V136" s="183" t="s">
        <v>4031</v>
      </c>
      <c r="W136" s="181" t="s">
        <v>4773</v>
      </c>
      <c r="X136" s="183" t="s">
        <v>2916</v>
      </c>
      <c r="Y136" s="181" t="s">
        <v>3967</v>
      </c>
      <c r="Z136" s="174" t="str">
        <f t="shared" si="7"/>
        <v>11 Ciudades y comunidades sostenibles</v>
      </c>
      <c r="AA136" s="183">
        <v>11.1</v>
      </c>
      <c r="AB136" s="181" t="s">
        <v>4130</v>
      </c>
      <c r="AC136" s="193" t="str">
        <f t="shared" si="8"/>
        <v>11.1 De aqui a 2030, asegurar el acceso de todas las personas a viviendas y servicios basicos adecuados, seguros y asequibles y mejorar los barrios marginales</v>
      </c>
      <c r="AD136" s="170"/>
      <c r="AE136" s="170"/>
      <c r="AF136" s="170"/>
      <c r="AG136" s="170"/>
      <c r="AH136" s="168"/>
      <c r="AI136" s="169"/>
      <c r="AJ136" s="169"/>
      <c r="AK136" s="169"/>
      <c r="AL136" s="169"/>
      <c r="AM136" s="168"/>
      <c r="AN136" s="168"/>
      <c r="AO136" s="168"/>
      <c r="AP136" s="168"/>
      <c r="AQ136" s="170"/>
      <c r="AR136" s="169"/>
      <c r="AS136" s="170"/>
      <c r="AT136" s="169"/>
      <c r="AU136" s="169"/>
      <c r="AV136" s="170"/>
      <c r="AW136" s="169"/>
      <c r="AX136" s="169"/>
      <c r="AY136" s="170"/>
      <c r="AZ136" s="169"/>
      <c r="BA136" s="169"/>
      <c r="BB136" s="170"/>
      <c r="BC136" s="169"/>
      <c r="BD136" s="169"/>
      <c r="BE136" s="170"/>
      <c r="BF136" s="169"/>
      <c r="BG136" s="169"/>
      <c r="BH136" s="169"/>
      <c r="BI136" s="169"/>
      <c r="BJ136" s="169"/>
      <c r="BK136" s="169"/>
      <c r="BL136" s="169"/>
      <c r="BM136" s="169"/>
      <c r="BN136" s="169"/>
      <c r="BO136" s="169"/>
      <c r="BP136" s="169"/>
      <c r="BQ136" s="169"/>
      <c r="BR136" s="169"/>
      <c r="BS136" s="169"/>
      <c r="BT136" s="169"/>
      <c r="BU136" s="169"/>
      <c r="BV136" s="169"/>
    </row>
    <row r="137" spans="1:74" s="105" customFormat="1" ht="15.75" x14ac:dyDescent="0.25">
      <c r="A137" s="180" t="s">
        <v>575</v>
      </c>
      <c r="B137" s="181" t="s">
        <v>4317</v>
      </c>
      <c r="C137" s="181" t="s">
        <v>4810</v>
      </c>
      <c r="D137" s="181" t="s">
        <v>4811</v>
      </c>
      <c r="E137" s="181" t="s">
        <v>4314</v>
      </c>
      <c r="F137" s="181" t="s">
        <v>4812</v>
      </c>
      <c r="G137" s="183" t="s">
        <v>3866</v>
      </c>
      <c r="H137" s="184" t="s">
        <v>4774</v>
      </c>
      <c r="I137" s="169" t="str">
        <f t="shared" si="6"/>
        <v>02CD09E190</v>
      </c>
      <c r="J137" s="183">
        <v>2</v>
      </c>
      <c r="K137" s="181" t="s">
        <v>3992</v>
      </c>
      <c r="L137" s="183">
        <v>3</v>
      </c>
      <c r="M137" s="181" t="s">
        <v>4034</v>
      </c>
      <c r="N137" s="183">
        <v>4</v>
      </c>
      <c r="O137" s="181" t="s">
        <v>4775</v>
      </c>
      <c r="P137" s="183">
        <v>2</v>
      </c>
      <c r="Q137" s="181" t="s">
        <v>4765</v>
      </c>
      <c r="R137" s="183" t="s">
        <v>765</v>
      </c>
      <c r="S137" s="181" t="s">
        <v>4776</v>
      </c>
      <c r="T137" s="183" t="s">
        <v>792</v>
      </c>
      <c r="U137" s="181" t="s">
        <v>4777</v>
      </c>
      <c r="V137" s="183" t="s">
        <v>4035</v>
      </c>
      <c r="W137" s="181" t="s">
        <v>4036</v>
      </c>
      <c r="X137" s="183" t="s">
        <v>2629</v>
      </c>
      <c r="Y137" s="181" t="s">
        <v>4037</v>
      </c>
      <c r="Z137" s="174" t="str">
        <f t="shared" si="7"/>
        <v>15 Vida de ecosistemas terrestres</v>
      </c>
      <c r="AA137" s="183" t="s">
        <v>4038</v>
      </c>
      <c r="AB137" s="181" t="s">
        <v>4039</v>
      </c>
      <c r="AC137" s="193" t="str">
        <f t="shared" si="8"/>
        <v>15.a Movilizar y aumentar de manera significativa los recursos financieros procedentes de todas las fuentes para conservar y utilizar de forma sostenible la diversidad biologica y los ecosistemas</v>
      </c>
      <c r="AD137" s="170"/>
      <c r="AE137" s="170"/>
      <c r="AF137" s="170"/>
      <c r="AG137" s="170"/>
      <c r="AH137" s="168"/>
      <c r="AI137" s="169"/>
      <c r="AJ137" s="169"/>
      <c r="AK137" s="169"/>
      <c r="AL137" s="169"/>
      <c r="AM137" s="168"/>
      <c r="AN137" s="168"/>
      <c r="AO137" s="168"/>
      <c r="AP137" s="168"/>
      <c r="AQ137" s="170"/>
      <c r="AR137" s="169"/>
      <c r="AS137" s="170"/>
      <c r="AT137" s="169"/>
      <c r="AU137" s="169"/>
      <c r="AV137" s="170"/>
      <c r="AW137" s="169"/>
      <c r="AX137" s="169"/>
      <c r="AY137" s="170"/>
      <c r="AZ137" s="169"/>
      <c r="BA137" s="169"/>
      <c r="BB137" s="170"/>
      <c r="BC137" s="169"/>
      <c r="BD137" s="169"/>
      <c r="BE137" s="170"/>
      <c r="BF137" s="169"/>
      <c r="BG137" s="169"/>
      <c r="BH137" s="169"/>
      <c r="BI137" s="169"/>
      <c r="BJ137" s="169"/>
      <c r="BK137" s="169"/>
      <c r="BL137" s="169"/>
      <c r="BM137" s="169"/>
      <c r="BN137" s="169"/>
      <c r="BO137" s="169"/>
      <c r="BP137" s="169"/>
      <c r="BQ137" s="169"/>
      <c r="BR137" s="169"/>
      <c r="BS137" s="169"/>
      <c r="BT137" s="169"/>
      <c r="BU137" s="169"/>
      <c r="BV137" s="169"/>
    </row>
    <row r="138" spans="1:74" s="105" customFormat="1" ht="15.75" x14ac:dyDescent="0.25">
      <c r="A138" s="180" t="s">
        <v>575</v>
      </c>
      <c r="B138" s="181" t="s">
        <v>4317</v>
      </c>
      <c r="C138" s="181" t="s">
        <v>4810</v>
      </c>
      <c r="D138" s="181" t="s">
        <v>4811</v>
      </c>
      <c r="E138" s="181" t="s">
        <v>4314</v>
      </c>
      <c r="F138" s="181" t="s">
        <v>4812</v>
      </c>
      <c r="G138" s="183" t="s">
        <v>3874</v>
      </c>
      <c r="H138" s="184" t="s">
        <v>4778</v>
      </c>
      <c r="I138" s="169" t="str">
        <f t="shared" si="6"/>
        <v>02CD09E198</v>
      </c>
      <c r="J138" s="183">
        <v>2</v>
      </c>
      <c r="K138" s="181" t="s">
        <v>3992</v>
      </c>
      <c r="L138" s="183">
        <v>1</v>
      </c>
      <c r="M138" s="181" t="s">
        <v>3993</v>
      </c>
      <c r="N138" s="183">
        <v>7</v>
      </c>
      <c r="O138" s="181" t="s">
        <v>4268</v>
      </c>
      <c r="P138" s="183">
        <v>2</v>
      </c>
      <c r="Q138" s="181" t="s">
        <v>4765</v>
      </c>
      <c r="R138" s="183" t="s">
        <v>785</v>
      </c>
      <c r="S138" s="181" t="s">
        <v>4790</v>
      </c>
      <c r="T138" s="183" t="s">
        <v>765</v>
      </c>
      <c r="U138" s="181" t="s">
        <v>4790</v>
      </c>
      <c r="V138" s="183" t="s">
        <v>4315</v>
      </c>
      <c r="W138" s="181" t="s">
        <v>4316</v>
      </c>
      <c r="X138" s="183" t="s">
        <v>2916</v>
      </c>
      <c r="Y138" s="181" t="s">
        <v>3967</v>
      </c>
      <c r="Z138" s="174" t="str">
        <f t="shared" si="7"/>
        <v>11 Ciudades y comunidades sostenibles</v>
      </c>
      <c r="AA138" s="183">
        <v>11.1</v>
      </c>
      <c r="AB138" s="181" t="s">
        <v>4130</v>
      </c>
      <c r="AC138" s="193" t="str">
        <f t="shared" si="8"/>
        <v>11.1 De aqui a 2030, asegurar el acceso de todas las personas a viviendas y servicios basicos adecuados, seguros y asequibles y mejorar los barrios marginales</v>
      </c>
      <c r="AD138" s="170"/>
      <c r="AE138" s="170"/>
      <c r="AF138" s="170"/>
      <c r="AG138" s="170"/>
      <c r="AH138" s="168"/>
      <c r="AI138" s="169"/>
      <c r="AJ138" s="169"/>
      <c r="AK138" s="169"/>
      <c r="AL138" s="169"/>
      <c r="AM138" s="168"/>
      <c r="AN138" s="168"/>
      <c r="AO138" s="168"/>
      <c r="AP138" s="168"/>
      <c r="AQ138" s="170"/>
      <c r="AR138" s="169"/>
      <c r="AS138" s="170"/>
      <c r="AT138" s="169"/>
      <c r="AU138" s="169"/>
      <c r="AV138" s="170"/>
      <c r="AW138" s="169"/>
      <c r="AX138" s="169"/>
      <c r="AY138" s="170"/>
      <c r="AZ138" s="169"/>
      <c r="BA138" s="169"/>
      <c r="BB138" s="170"/>
      <c r="BC138" s="169"/>
      <c r="BD138" s="169"/>
      <c r="BE138" s="170"/>
      <c r="BF138" s="169"/>
      <c r="BG138" s="169"/>
      <c r="BH138" s="169"/>
      <c r="BI138" s="169"/>
      <c r="BJ138" s="169"/>
      <c r="BK138" s="169"/>
      <c r="BL138" s="169"/>
      <c r="BM138" s="169"/>
      <c r="BN138" s="169"/>
      <c r="BO138" s="169"/>
      <c r="BP138" s="169"/>
      <c r="BQ138" s="169"/>
      <c r="BR138" s="169"/>
      <c r="BS138" s="169"/>
      <c r="BT138" s="169"/>
      <c r="BU138" s="169"/>
      <c r="BV138" s="169"/>
    </row>
    <row r="139" spans="1:74" s="105" customFormat="1" ht="15.75" x14ac:dyDescent="0.25">
      <c r="A139" s="180" t="s">
        <v>575</v>
      </c>
      <c r="B139" s="181" t="s">
        <v>4317</v>
      </c>
      <c r="C139" s="181" t="s">
        <v>4810</v>
      </c>
      <c r="D139" s="181" t="s">
        <v>4811</v>
      </c>
      <c r="E139" s="181" t="s">
        <v>4314</v>
      </c>
      <c r="F139" s="181" t="s">
        <v>4812</v>
      </c>
      <c r="G139" s="183" t="s">
        <v>3877</v>
      </c>
      <c r="H139" s="184" t="s">
        <v>4781</v>
      </c>
      <c r="I139" s="169" t="str">
        <f t="shared" si="6"/>
        <v>02CD09F037</v>
      </c>
      <c r="J139" s="183">
        <v>2</v>
      </c>
      <c r="K139" s="181" t="s">
        <v>3992</v>
      </c>
      <c r="L139" s="183">
        <v>1</v>
      </c>
      <c r="M139" s="181" t="s">
        <v>3993</v>
      </c>
      <c r="N139" s="183">
        <v>3</v>
      </c>
      <c r="O139" s="181" t="s">
        <v>4045</v>
      </c>
      <c r="P139" s="183">
        <v>3</v>
      </c>
      <c r="Q139" s="181" t="s">
        <v>4746</v>
      </c>
      <c r="R139" s="183" t="s">
        <v>765</v>
      </c>
      <c r="S139" s="181" t="s">
        <v>4751</v>
      </c>
      <c r="T139" s="183" t="s">
        <v>765</v>
      </c>
      <c r="U139" s="181" t="s">
        <v>4752</v>
      </c>
      <c r="V139" s="183" t="s">
        <v>4046</v>
      </c>
      <c r="W139" s="181" t="s">
        <v>4047</v>
      </c>
      <c r="X139" s="183" t="s">
        <v>793</v>
      </c>
      <c r="Y139" s="181" t="s">
        <v>3996</v>
      </c>
      <c r="Z139" s="174" t="str">
        <f t="shared" si="7"/>
        <v>8 Trabajo decente y crecimiento economico</v>
      </c>
      <c r="AA139" s="183">
        <v>8.3000000000000007</v>
      </c>
      <c r="AB139" s="181" t="s">
        <v>3997</v>
      </c>
      <c r="AC139" s="193" t="str">
        <f t="shared" si="8"/>
        <v>8.3 Promover politicas orientadas al desarrollo que apoyen las actividades productivas, la creacion de puestos de trabajo decentes, el emprendimiento, la creatividad y la innovacion, y fomentar la formalizacion y el crecimiento de las microempresas y las pequeñas y medianas empresas, incluso mediante el acceso a servicios financieros</v>
      </c>
      <c r="AD139" s="170"/>
      <c r="AE139" s="170"/>
      <c r="AF139" s="170"/>
      <c r="AG139" s="170"/>
      <c r="AH139" s="168"/>
      <c r="AI139" s="169"/>
      <c r="AJ139" s="169"/>
      <c r="AK139" s="169"/>
      <c r="AL139" s="169"/>
      <c r="AM139" s="168"/>
      <c r="AN139" s="168"/>
      <c r="AO139" s="168"/>
      <c r="AP139" s="168"/>
      <c r="AQ139" s="170"/>
      <c r="AR139" s="169"/>
      <c r="AS139" s="170"/>
      <c r="AT139" s="169"/>
      <c r="AU139" s="169"/>
      <c r="AV139" s="170"/>
      <c r="AW139" s="169"/>
      <c r="AX139" s="169"/>
      <c r="AY139" s="170"/>
      <c r="AZ139" s="169"/>
      <c r="BA139" s="169"/>
      <c r="BB139" s="170"/>
      <c r="BC139" s="169"/>
      <c r="BD139" s="169"/>
      <c r="BE139" s="170"/>
      <c r="BF139" s="169"/>
      <c r="BG139" s="169"/>
      <c r="BH139" s="169"/>
      <c r="BI139" s="169"/>
      <c r="BJ139" s="169"/>
      <c r="BK139" s="169"/>
      <c r="BL139" s="169"/>
      <c r="BM139" s="169"/>
      <c r="BN139" s="169"/>
      <c r="BO139" s="169"/>
      <c r="BP139" s="169"/>
      <c r="BQ139" s="169"/>
      <c r="BR139" s="169"/>
      <c r="BS139" s="169"/>
      <c r="BT139" s="169"/>
      <c r="BU139" s="169"/>
      <c r="BV139" s="169"/>
    </row>
    <row r="140" spans="1:74" s="105" customFormat="1" ht="15.75" x14ac:dyDescent="0.25">
      <c r="A140" s="180" t="s">
        <v>575</v>
      </c>
      <c r="B140" s="181" t="s">
        <v>4317</v>
      </c>
      <c r="C140" s="181" t="s">
        <v>4810</v>
      </c>
      <c r="D140" s="181" t="s">
        <v>4811</v>
      </c>
      <c r="E140" s="181" t="s">
        <v>4314</v>
      </c>
      <c r="F140" s="181" t="s">
        <v>4812</v>
      </c>
      <c r="G140" s="183" t="s">
        <v>3886</v>
      </c>
      <c r="H140" s="184" t="s">
        <v>4782</v>
      </c>
      <c r="I140" s="169" t="str">
        <f t="shared" si="6"/>
        <v>02CD09K023</v>
      </c>
      <c r="J140" s="180">
        <v>6</v>
      </c>
      <c r="K140" s="181" t="s">
        <v>4726</v>
      </c>
      <c r="L140" s="180">
        <v>2</v>
      </c>
      <c r="M140" s="181" t="s">
        <v>4231</v>
      </c>
      <c r="N140" s="180">
        <v>4</v>
      </c>
      <c r="O140" s="181" t="s">
        <v>4783</v>
      </c>
      <c r="P140" s="180">
        <v>2</v>
      </c>
      <c r="Q140" s="181" t="s">
        <v>4765</v>
      </c>
      <c r="R140" s="180" t="s">
        <v>766</v>
      </c>
      <c r="S140" s="181" t="s">
        <v>4766</v>
      </c>
      <c r="T140" s="180" t="s">
        <v>765</v>
      </c>
      <c r="U140" s="181" t="s">
        <v>4048</v>
      </c>
      <c r="V140" s="180" t="s">
        <v>4049</v>
      </c>
      <c r="W140" s="181" t="s">
        <v>4050</v>
      </c>
      <c r="X140" s="180" t="s">
        <v>2916</v>
      </c>
      <c r="Y140" s="181" t="s">
        <v>3967</v>
      </c>
      <c r="Z140" s="174" t="str">
        <f t="shared" si="7"/>
        <v>11 Ciudades y comunidades sostenibles</v>
      </c>
      <c r="AA140" s="180">
        <v>11.3</v>
      </c>
      <c r="AB140" s="181" t="s">
        <v>4051</v>
      </c>
      <c r="AC140" s="193" t="str">
        <f t="shared" si="8"/>
        <v>11.3 De aqui a 2030, aumentar la urbanizacion inclusiva y sostenible y la capacidad para la planificacion y la gestion participativas, integradas y sostenibles de los asentamientos humanos en todos los paises</v>
      </c>
      <c r="AD140" s="170"/>
      <c r="AE140" s="170"/>
      <c r="AF140" s="170"/>
      <c r="AG140" s="170"/>
      <c r="AH140" s="168"/>
      <c r="AI140" s="169"/>
      <c r="AJ140" s="169"/>
      <c r="AK140" s="169"/>
      <c r="AL140" s="169"/>
      <c r="AM140" s="168"/>
      <c r="AN140" s="168"/>
      <c r="AO140" s="168"/>
      <c r="AP140" s="168"/>
      <c r="AQ140" s="170"/>
      <c r="AR140" s="169"/>
      <c r="AS140" s="170"/>
      <c r="AT140" s="169"/>
      <c r="AU140" s="169"/>
      <c r="AV140" s="170"/>
      <c r="AW140" s="169"/>
      <c r="AX140" s="169"/>
      <c r="AY140" s="170"/>
      <c r="AZ140" s="169"/>
      <c r="BA140" s="169"/>
      <c r="BB140" s="170"/>
      <c r="BC140" s="169"/>
      <c r="BD140" s="169"/>
      <c r="BE140" s="170"/>
      <c r="BF140" s="169"/>
      <c r="BG140" s="169"/>
      <c r="BH140" s="169"/>
      <c r="BI140" s="169"/>
      <c r="BJ140" s="169"/>
      <c r="BK140" s="169"/>
      <c r="BL140" s="169"/>
      <c r="BM140" s="169"/>
      <c r="BN140" s="169"/>
      <c r="BO140" s="169"/>
      <c r="BP140" s="169"/>
      <c r="BQ140" s="169"/>
      <c r="BR140" s="169"/>
      <c r="BS140" s="169"/>
      <c r="BT140" s="169"/>
      <c r="BU140" s="169"/>
      <c r="BV140" s="169"/>
    </row>
    <row r="141" spans="1:74" s="105" customFormat="1" ht="15.75" x14ac:dyDescent="0.25">
      <c r="A141" s="180" t="s">
        <v>575</v>
      </c>
      <c r="B141" s="181" t="s">
        <v>4317</v>
      </c>
      <c r="C141" s="181" t="s">
        <v>4810</v>
      </c>
      <c r="D141" s="181" t="s">
        <v>4811</v>
      </c>
      <c r="E141" s="181" t="s">
        <v>4314</v>
      </c>
      <c r="F141" s="181" t="s">
        <v>4812</v>
      </c>
      <c r="G141" s="183" t="s">
        <v>712</v>
      </c>
      <c r="H141" s="184" t="s">
        <v>4725</v>
      </c>
      <c r="I141" s="169" t="str">
        <f t="shared" si="6"/>
        <v>02CD09M001</v>
      </c>
      <c r="J141" s="183">
        <v>2</v>
      </c>
      <c r="K141" s="181" t="s">
        <v>3992</v>
      </c>
      <c r="L141" s="183">
        <v>2</v>
      </c>
      <c r="M141" s="181" t="s">
        <v>4019</v>
      </c>
      <c r="N141" s="183">
        <v>2</v>
      </c>
      <c r="O141" s="181" t="s">
        <v>4020</v>
      </c>
      <c r="P141" s="183">
        <v>2</v>
      </c>
      <c r="Q141" s="181" t="s">
        <v>4765</v>
      </c>
      <c r="R141" s="183" t="s">
        <v>766</v>
      </c>
      <c r="S141" s="181" t="s">
        <v>4766</v>
      </c>
      <c r="T141" s="183" t="s">
        <v>765</v>
      </c>
      <c r="U141" s="181" t="s">
        <v>4048</v>
      </c>
      <c r="V141" s="183" t="s">
        <v>3959</v>
      </c>
      <c r="W141" s="181" t="s">
        <v>3960</v>
      </c>
      <c r="X141" s="183" t="s">
        <v>2916</v>
      </c>
      <c r="Y141" s="181" t="s">
        <v>3967</v>
      </c>
      <c r="Z141" s="174" t="str">
        <f t="shared" si="7"/>
        <v>11 Ciudades y comunidades sostenibles</v>
      </c>
      <c r="AA141" s="183">
        <v>11.3</v>
      </c>
      <c r="AB141" s="181" t="s">
        <v>4051</v>
      </c>
      <c r="AC141" s="193" t="str">
        <f t="shared" si="8"/>
        <v>11.3 De aqui a 2030, aumentar la urbanizacion inclusiva y sostenible y la capacidad para la planificacion y la gestion participativas, integradas y sostenibles de los asentamientos humanos en todos los paises</v>
      </c>
      <c r="AD141" s="170"/>
      <c r="AE141" s="170"/>
      <c r="AF141" s="170"/>
      <c r="AG141" s="170"/>
      <c r="AH141" s="168"/>
      <c r="AI141" s="169"/>
      <c r="AJ141" s="169"/>
      <c r="AK141" s="169"/>
      <c r="AL141" s="169"/>
      <c r="AM141" s="168"/>
      <c r="AN141" s="168"/>
      <c r="AO141" s="168"/>
      <c r="AP141" s="168"/>
      <c r="AQ141" s="170"/>
      <c r="AR141" s="169"/>
      <c r="AS141" s="170"/>
      <c r="AT141" s="169"/>
      <c r="AU141" s="169"/>
      <c r="AV141" s="170"/>
      <c r="AW141" s="169"/>
      <c r="AX141" s="169"/>
      <c r="AY141" s="170"/>
      <c r="AZ141" s="169"/>
      <c r="BA141" s="169"/>
      <c r="BB141" s="170"/>
      <c r="BC141" s="169"/>
      <c r="BD141" s="169"/>
      <c r="BE141" s="170"/>
      <c r="BF141" s="169"/>
      <c r="BG141" s="169"/>
      <c r="BH141" s="169"/>
      <c r="BI141" s="169"/>
      <c r="BJ141" s="169"/>
      <c r="BK141" s="169"/>
      <c r="BL141" s="169"/>
      <c r="BM141" s="169"/>
      <c r="BN141" s="169"/>
      <c r="BO141" s="169"/>
      <c r="BP141" s="169"/>
      <c r="BQ141" s="169"/>
      <c r="BR141" s="169"/>
      <c r="BS141" s="169"/>
      <c r="BT141" s="169"/>
      <c r="BU141" s="169"/>
      <c r="BV141" s="169"/>
    </row>
    <row r="142" spans="1:74" s="105" customFormat="1" ht="15.75" x14ac:dyDescent="0.25">
      <c r="A142" s="180" t="s">
        <v>575</v>
      </c>
      <c r="B142" s="181" t="s">
        <v>4317</v>
      </c>
      <c r="C142" s="181" t="s">
        <v>4810</v>
      </c>
      <c r="D142" s="181" t="s">
        <v>4811</v>
      </c>
      <c r="E142" s="181" t="s">
        <v>4314</v>
      </c>
      <c r="F142" s="181" t="s">
        <v>4812</v>
      </c>
      <c r="G142" s="183" t="s">
        <v>3889</v>
      </c>
      <c r="H142" s="184" t="s">
        <v>4729</v>
      </c>
      <c r="I142" s="169" t="str">
        <f t="shared" si="6"/>
        <v>02CD09M002</v>
      </c>
      <c r="J142" s="183">
        <v>2</v>
      </c>
      <c r="K142" s="181" t="s">
        <v>3992</v>
      </c>
      <c r="L142" s="183">
        <v>1</v>
      </c>
      <c r="M142" s="181" t="s">
        <v>3993</v>
      </c>
      <c r="N142" s="183">
        <v>7</v>
      </c>
      <c r="O142" s="181" t="s">
        <v>4268</v>
      </c>
      <c r="P142" s="183">
        <v>1</v>
      </c>
      <c r="Q142" s="181" t="s">
        <v>3954</v>
      </c>
      <c r="R142" s="183" t="s">
        <v>793</v>
      </c>
      <c r="S142" s="181" t="s">
        <v>4749</v>
      </c>
      <c r="T142" s="183" t="s">
        <v>765</v>
      </c>
      <c r="U142" s="181" t="s">
        <v>4784</v>
      </c>
      <c r="V142" s="183" t="s">
        <v>3961</v>
      </c>
      <c r="W142" s="181" t="s">
        <v>3962</v>
      </c>
      <c r="X142" s="183" t="s">
        <v>2916</v>
      </c>
      <c r="Y142" s="181" t="s">
        <v>3967</v>
      </c>
      <c r="Z142" s="174" t="str">
        <f t="shared" si="7"/>
        <v>11 Ciudades y comunidades sostenibles</v>
      </c>
      <c r="AA142" s="183">
        <v>11.3</v>
      </c>
      <c r="AB142" s="181" t="s">
        <v>4051</v>
      </c>
      <c r="AC142" s="193" t="str">
        <f t="shared" si="8"/>
        <v>11.3 De aqui a 2030, aumentar la urbanizacion inclusiva y sostenible y la capacidad para la planificacion y la gestion participativas, integradas y sostenibles de los asentamientos humanos en todos los paises</v>
      </c>
      <c r="AD142" s="170"/>
      <c r="AE142" s="170"/>
      <c r="AF142" s="170"/>
      <c r="AG142" s="170"/>
      <c r="AH142" s="168"/>
      <c r="AI142" s="169"/>
      <c r="AJ142" s="169"/>
      <c r="AK142" s="169"/>
      <c r="AL142" s="169"/>
      <c r="AM142" s="168"/>
      <c r="AN142" s="168"/>
      <c r="AO142" s="168"/>
      <c r="AP142" s="168"/>
      <c r="AQ142" s="170"/>
      <c r="AR142" s="169"/>
      <c r="AS142" s="170"/>
      <c r="AT142" s="169"/>
      <c r="AU142" s="169"/>
      <c r="AV142" s="170"/>
      <c r="AW142" s="169"/>
      <c r="AX142" s="169"/>
      <c r="AY142" s="170"/>
      <c r="AZ142" s="169"/>
      <c r="BA142" s="169"/>
      <c r="BB142" s="170"/>
      <c r="BC142" s="169"/>
      <c r="BD142" s="169"/>
      <c r="BE142" s="170"/>
      <c r="BF142" s="169"/>
      <c r="BG142" s="169"/>
      <c r="BH142" s="169"/>
      <c r="BI142" s="169"/>
      <c r="BJ142" s="169"/>
      <c r="BK142" s="169"/>
      <c r="BL142" s="169"/>
      <c r="BM142" s="169"/>
      <c r="BN142" s="169"/>
      <c r="BO142" s="169"/>
      <c r="BP142" s="169"/>
      <c r="BQ142" s="169"/>
      <c r="BR142" s="169"/>
      <c r="BS142" s="169"/>
      <c r="BT142" s="169"/>
      <c r="BU142" s="169"/>
      <c r="BV142" s="169"/>
    </row>
    <row r="143" spans="1:74" s="105" customFormat="1" ht="15.75" x14ac:dyDescent="0.25">
      <c r="A143" s="180" t="s">
        <v>575</v>
      </c>
      <c r="B143" s="181" t="s">
        <v>4317</v>
      </c>
      <c r="C143" s="181" t="s">
        <v>4810</v>
      </c>
      <c r="D143" s="181" t="s">
        <v>4811</v>
      </c>
      <c r="E143" s="181" t="s">
        <v>4314</v>
      </c>
      <c r="F143" s="181" t="s">
        <v>4812</v>
      </c>
      <c r="G143" s="183" t="s">
        <v>713</v>
      </c>
      <c r="H143" s="184" t="s">
        <v>4730</v>
      </c>
      <c r="I143" s="169" t="str">
        <f t="shared" si="6"/>
        <v>02CD09N001</v>
      </c>
      <c r="J143" s="183">
        <v>5</v>
      </c>
      <c r="K143" s="181" t="s">
        <v>4731</v>
      </c>
      <c r="L143" s="183">
        <v>3</v>
      </c>
      <c r="M143" s="181" t="s">
        <v>4309</v>
      </c>
      <c r="N143" s="183">
        <v>3</v>
      </c>
      <c r="O143" s="181" t="s">
        <v>3964</v>
      </c>
      <c r="P143" s="183">
        <v>1</v>
      </c>
      <c r="Q143" s="181" t="s">
        <v>3954</v>
      </c>
      <c r="R143" s="183" t="s">
        <v>785</v>
      </c>
      <c r="S143" s="181" t="s">
        <v>4732</v>
      </c>
      <c r="T143" s="183" t="s">
        <v>766</v>
      </c>
      <c r="U143" s="181" t="s">
        <v>3963</v>
      </c>
      <c r="V143" s="183" t="s">
        <v>3965</v>
      </c>
      <c r="W143" s="181" t="s">
        <v>3966</v>
      </c>
      <c r="X143" s="183" t="s">
        <v>2916</v>
      </c>
      <c r="Y143" s="181" t="s">
        <v>3967</v>
      </c>
      <c r="Z143" s="174" t="str">
        <f t="shared" si="7"/>
        <v>11 Ciudades y comunidades sostenibles</v>
      </c>
      <c r="AA143" s="183">
        <v>11.5</v>
      </c>
      <c r="AB143" s="181" t="s">
        <v>3968</v>
      </c>
      <c r="AC143" s="193" t="str">
        <f t="shared" si="8"/>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143" s="170"/>
      <c r="AE143" s="170"/>
      <c r="AF143" s="170"/>
      <c r="AG143" s="170"/>
      <c r="AH143" s="168"/>
      <c r="AI143" s="169"/>
      <c r="AJ143" s="169"/>
      <c r="AK143" s="169"/>
      <c r="AL143" s="169"/>
      <c r="AM143" s="168"/>
      <c r="AN143" s="168"/>
      <c r="AO143" s="168"/>
      <c r="AP143" s="168"/>
      <c r="AQ143" s="170"/>
      <c r="AR143" s="169"/>
      <c r="AS143" s="170"/>
      <c r="AT143" s="169"/>
      <c r="AU143" s="169"/>
      <c r="AV143" s="170"/>
      <c r="AW143" s="169"/>
      <c r="AX143" s="169"/>
      <c r="AY143" s="170"/>
      <c r="AZ143" s="169"/>
      <c r="BA143" s="169"/>
      <c r="BB143" s="170"/>
      <c r="BC143" s="169"/>
      <c r="BD143" s="169"/>
      <c r="BE143" s="170"/>
      <c r="BF143" s="169"/>
      <c r="BG143" s="169"/>
      <c r="BH143" s="169"/>
      <c r="BI143" s="169"/>
      <c r="BJ143" s="169"/>
      <c r="BK143" s="169"/>
      <c r="BL143" s="169"/>
      <c r="BM143" s="169"/>
      <c r="BN143" s="169"/>
      <c r="BO143" s="169"/>
      <c r="BP143" s="169"/>
      <c r="BQ143" s="169"/>
      <c r="BR143" s="169"/>
      <c r="BS143" s="169"/>
      <c r="BT143" s="169"/>
      <c r="BU143" s="169"/>
      <c r="BV143" s="169"/>
    </row>
    <row r="144" spans="1:74" s="105" customFormat="1" ht="15.75" x14ac:dyDescent="0.25">
      <c r="A144" s="180" t="s">
        <v>575</v>
      </c>
      <c r="B144" s="181" t="s">
        <v>4317</v>
      </c>
      <c r="C144" s="181" t="s">
        <v>4810</v>
      </c>
      <c r="D144" s="181" t="s">
        <v>4811</v>
      </c>
      <c r="E144" s="181" t="s">
        <v>4314</v>
      </c>
      <c r="F144" s="181" t="s">
        <v>4812</v>
      </c>
      <c r="G144" s="183" t="s">
        <v>3899</v>
      </c>
      <c r="H144" s="184" t="s">
        <v>4785</v>
      </c>
      <c r="I144" s="169" t="str">
        <f t="shared" si="6"/>
        <v>02CD09R002</v>
      </c>
      <c r="J144" s="183">
        <v>2</v>
      </c>
      <c r="K144" s="181" t="s">
        <v>3992</v>
      </c>
      <c r="L144" s="183">
        <v>2</v>
      </c>
      <c r="M144" s="181" t="s">
        <v>4019</v>
      </c>
      <c r="N144" s="183">
        <v>2</v>
      </c>
      <c r="O144" s="181" t="s">
        <v>4020</v>
      </c>
      <c r="P144" s="183">
        <v>2</v>
      </c>
      <c r="Q144" s="181" t="s">
        <v>4765</v>
      </c>
      <c r="R144" s="183" t="s">
        <v>766</v>
      </c>
      <c r="S144" s="181" t="s">
        <v>4766</v>
      </c>
      <c r="T144" s="183" t="s">
        <v>766</v>
      </c>
      <c r="U144" s="181" t="s">
        <v>4786</v>
      </c>
      <c r="V144" s="183" t="s">
        <v>2563</v>
      </c>
      <c r="W144" s="181" t="s">
        <v>4785</v>
      </c>
      <c r="X144" s="183" t="s">
        <v>3292</v>
      </c>
      <c r="Y144" s="181" t="s">
        <v>3957</v>
      </c>
      <c r="Z144" s="174" t="str">
        <f t="shared" si="7"/>
        <v>16 Paz, justicia e instituciones solidas</v>
      </c>
      <c r="AA144" s="183">
        <v>16.7</v>
      </c>
      <c r="AB144" s="181" t="s">
        <v>4057</v>
      </c>
      <c r="AC144" s="193" t="str">
        <f t="shared" si="8"/>
        <v>16.7 Garantizar la adopcion en todos los niveles de decisiones inclusivas, participativas y representativas que respondan a las necesidades</v>
      </c>
      <c r="AD144" s="170"/>
      <c r="AE144" s="170"/>
      <c r="AF144" s="170"/>
      <c r="AG144" s="170"/>
      <c r="AH144" s="168"/>
      <c r="AI144" s="169"/>
      <c r="AJ144" s="169"/>
      <c r="AK144" s="169"/>
      <c r="AL144" s="169"/>
      <c r="AM144" s="168"/>
      <c r="AN144" s="168"/>
      <c r="AO144" s="168"/>
      <c r="AP144" s="168"/>
      <c r="AQ144" s="170"/>
      <c r="AR144" s="169"/>
      <c r="AS144" s="170"/>
      <c r="AT144" s="169"/>
      <c r="AU144" s="169"/>
      <c r="AV144" s="170"/>
      <c r="AW144" s="169"/>
      <c r="AX144" s="169"/>
      <c r="AY144" s="170"/>
      <c r="AZ144" s="169"/>
      <c r="BA144" s="169"/>
      <c r="BB144" s="170"/>
      <c r="BC144" s="169"/>
      <c r="BD144" s="169"/>
      <c r="BE144" s="170"/>
      <c r="BF144" s="169"/>
      <c r="BG144" s="169"/>
      <c r="BH144" s="169"/>
      <c r="BI144" s="169"/>
      <c r="BJ144" s="169"/>
      <c r="BK144" s="169"/>
      <c r="BL144" s="169"/>
      <c r="BM144" s="169"/>
      <c r="BN144" s="169"/>
      <c r="BO144" s="169"/>
      <c r="BP144" s="169"/>
      <c r="BQ144" s="169"/>
      <c r="BR144" s="169"/>
      <c r="BS144" s="169"/>
      <c r="BT144" s="169"/>
      <c r="BU144" s="169"/>
      <c r="BV144" s="169"/>
    </row>
    <row r="145" spans="1:80" s="105" customFormat="1" ht="15.75" x14ac:dyDescent="0.25">
      <c r="A145" s="180" t="s">
        <v>575</v>
      </c>
      <c r="B145" s="181" t="s">
        <v>4317</v>
      </c>
      <c r="C145" s="181" t="s">
        <v>4810</v>
      </c>
      <c r="D145" s="181" t="s">
        <v>4811</v>
      </c>
      <c r="E145" s="181" t="s">
        <v>4314</v>
      </c>
      <c r="F145" s="181" t="s">
        <v>4812</v>
      </c>
      <c r="G145" s="183" t="s">
        <v>3909</v>
      </c>
      <c r="H145" s="184" t="s">
        <v>4787</v>
      </c>
      <c r="I145" s="169" t="str">
        <f t="shared" si="6"/>
        <v>02CD09S229</v>
      </c>
      <c r="J145" s="183">
        <v>2</v>
      </c>
      <c r="K145" s="181" t="s">
        <v>3992</v>
      </c>
      <c r="L145" s="183">
        <v>1</v>
      </c>
      <c r="M145" s="181" t="s">
        <v>3993</v>
      </c>
      <c r="N145" s="183">
        <v>3</v>
      </c>
      <c r="O145" s="181" t="s">
        <v>4045</v>
      </c>
      <c r="P145" s="183">
        <v>1</v>
      </c>
      <c r="Q145" s="181" t="s">
        <v>3954</v>
      </c>
      <c r="R145" s="183" t="s">
        <v>766</v>
      </c>
      <c r="S145" s="181" t="s">
        <v>4004</v>
      </c>
      <c r="T145" s="183" t="s">
        <v>767</v>
      </c>
      <c r="U145" s="181" t="s">
        <v>4813</v>
      </c>
      <c r="V145" s="183" t="s">
        <v>4318</v>
      </c>
      <c r="W145" s="181" t="s">
        <v>4814</v>
      </c>
      <c r="X145" s="183" t="s">
        <v>814</v>
      </c>
      <c r="Y145" s="181" t="s">
        <v>4071</v>
      </c>
      <c r="Z145" s="174" t="str">
        <f t="shared" si="7"/>
        <v>5 Igualdad de genero</v>
      </c>
      <c r="AA145" s="183">
        <v>5.0999999999999996</v>
      </c>
      <c r="AB145" s="181" t="s">
        <v>4072</v>
      </c>
      <c r="AC145" s="193" t="str">
        <f t="shared" si="8"/>
        <v>5.1 Poner fin a todas las formas de discriminacion contra todas las mujeres y las niñas en todo el mundo</v>
      </c>
      <c r="AD145" s="170"/>
      <c r="AE145" s="170"/>
      <c r="AF145" s="170"/>
      <c r="AG145" s="170"/>
      <c r="AH145" s="168"/>
      <c r="AI145" s="169"/>
      <c r="AJ145" s="169"/>
      <c r="AK145" s="169"/>
      <c r="AL145" s="169"/>
      <c r="AM145" s="168"/>
      <c r="AN145" s="168"/>
      <c r="AO145" s="168"/>
      <c r="AP145" s="168"/>
      <c r="AQ145" s="170"/>
      <c r="AR145" s="169"/>
      <c r="AS145" s="170"/>
      <c r="AT145" s="169"/>
      <c r="AU145" s="169"/>
      <c r="AV145" s="170"/>
      <c r="AW145" s="169"/>
      <c r="AX145" s="169"/>
      <c r="AY145" s="170"/>
      <c r="AZ145" s="169"/>
      <c r="BA145" s="169"/>
      <c r="BB145" s="170"/>
      <c r="BC145" s="169"/>
      <c r="BD145" s="169"/>
      <c r="BE145" s="170"/>
      <c r="BF145" s="169"/>
      <c r="BG145" s="169"/>
      <c r="BH145" s="169"/>
      <c r="BI145" s="169"/>
      <c r="BJ145" s="169"/>
      <c r="BK145" s="169"/>
      <c r="BL145" s="169"/>
      <c r="BM145" s="169"/>
      <c r="BN145" s="169"/>
      <c r="BO145" s="169"/>
      <c r="BP145" s="169"/>
      <c r="BQ145" s="169"/>
      <c r="BR145" s="169"/>
      <c r="BS145" s="169"/>
      <c r="BT145" s="169"/>
      <c r="BU145" s="169"/>
      <c r="BV145" s="169"/>
    </row>
    <row r="146" spans="1:80" s="105" customFormat="1" ht="15.75" x14ac:dyDescent="0.25">
      <c r="A146" s="180" t="s">
        <v>575</v>
      </c>
      <c r="B146" s="181" t="s">
        <v>4317</v>
      </c>
      <c r="C146" s="181" t="s">
        <v>4810</v>
      </c>
      <c r="D146" s="181" t="s">
        <v>4811</v>
      </c>
      <c r="E146" s="181" t="s">
        <v>4314</v>
      </c>
      <c r="F146" s="181" t="s">
        <v>4812</v>
      </c>
      <c r="G146" s="183" t="s">
        <v>3927</v>
      </c>
      <c r="H146" s="184" t="s">
        <v>4789</v>
      </c>
      <c r="I146" s="169" t="str">
        <f t="shared" si="6"/>
        <v>02CD09U048</v>
      </c>
      <c r="J146" s="183">
        <v>2</v>
      </c>
      <c r="K146" s="181" t="s">
        <v>3992</v>
      </c>
      <c r="L146" s="183">
        <v>1</v>
      </c>
      <c r="M146" s="181" t="s">
        <v>3993</v>
      </c>
      <c r="N146" s="183">
        <v>3</v>
      </c>
      <c r="O146" s="181" t="s">
        <v>4045</v>
      </c>
      <c r="P146" s="183">
        <v>2</v>
      </c>
      <c r="Q146" s="181" t="s">
        <v>4765</v>
      </c>
      <c r="R146" s="183" t="s">
        <v>785</v>
      </c>
      <c r="S146" s="181" t="s">
        <v>4790</v>
      </c>
      <c r="T146" s="183" t="s">
        <v>765</v>
      </c>
      <c r="U146" s="181" t="s">
        <v>4790</v>
      </c>
      <c r="V146" s="183" t="s">
        <v>4064</v>
      </c>
      <c r="W146" s="181" t="s">
        <v>4065</v>
      </c>
      <c r="X146" s="183" t="s">
        <v>2527</v>
      </c>
      <c r="Y146" s="181" t="s">
        <v>4062</v>
      </c>
      <c r="Z146" s="174" t="str">
        <f t="shared" si="7"/>
        <v>10 Reduccion de las desigualdades</v>
      </c>
      <c r="AA146" s="183">
        <v>10.199999999999999</v>
      </c>
      <c r="AB146" s="181" t="s">
        <v>4063</v>
      </c>
      <c r="AC146" s="193" t="str">
        <f t="shared" si="8"/>
        <v>10.2 De aqui a 2030, potenciar y promover la inclusion social, economica y politica de todas las personas, independientemente de su edad, sexo, discapacidad, raza, etnia, origen, religion o situacion economica u otra condicion</v>
      </c>
      <c r="AD146" s="170"/>
      <c r="AE146" s="170"/>
      <c r="AF146" s="170"/>
      <c r="AG146" s="170"/>
      <c r="AH146" s="168"/>
      <c r="AI146" s="169"/>
      <c r="AJ146" s="169"/>
      <c r="AK146" s="169"/>
      <c r="AL146" s="169"/>
      <c r="AM146" s="168"/>
      <c r="AN146" s="168"/>
      <c r="AO146" s="168"/>
      <c r="AP146" s="168"/>
      <c r="AQ146" s="170"/>
      <c r="AR146" s="169"/>
      <c r="AS146" s="170"/>
      <c r="AT146" s="169"/>
      <c r="AU146" s="169"/>
      <c r="AV146" s="170"/>
      <c r="AW146" s="169"/>
      <c r="AX146" s="169"/>
      <c r="AY146" s="170"/>
      <c r="AZ146" s="169"/>
      <c r="BA146" s="169"/>
      <c r="BB146" s="170"/>
      <c r="BC146" s="169"/>
      <c r="BD146" s="169"/>
      <c r="BE146" s="170"/>
      <c r="BF146" s="169"/>
      <c r="BG146" s="169"/>
      <c r="BH146" s="169"/>
      <c r="BI146" s="169"/>
      <c r="BJ146" s="169"/>
      <c r="BK146" s="169"/>
      <c r="BL146" s="169"/>
      <c r="BM146" s="169"/>
      <c r="BN146" s="169"/>
      <c r="BO146" s="169"/>
      <c r="BP146" s="169"/>
      <c r="BQ146" s="169"/>
      <c r="BR146" s="169"/>
      <c r="BS146" s="169"/>
      <c r="BT146" s="169"/>
      <c r="BU146" s="169"/>
      <c r="BV146" s="169"/>
    </row>
    <row r="147" spans="1:80" s="105" customFormat="1" ht="15.75" x14ac:dyDescent="0.25">
      <c r="A147" s="180" t="s">
        <v>577</v>
      </c>
      <c r="B147" s="181" t="s">
        <v>4815</v>
      </c>
      <c r="C147" s="181" t="s">
        <v>4816</v>
      </c>
      <c r="D147" s="181" t="s">
        <v>4817</v>
      </c>
      <c r="E147" s="181" t="s">
        <v>4818</v>
      </c>
      <c r="F147" s="181" t="s">
        <v>4361</v>
      </c>
      <c r="G147" s="183" t="s">
        <v>4761</v>
      </c>
      <c r="H147" s="184" t="s">
        <v>4762</v>
      </c>
      <c r="I147" s="169" t="str">
        <f t="shared" si="6"/>
        <v>02CD10E200</v>
      </c>
      <c r="J147" s="183">
        <v>6</v>
      </c>
      <c r="K147" s="181" t="s">
        <v>4726</v>
      </c>
      <c r="L147" s="183">
        <v>5</v>
      </c>
      <c r="M147" s="181" t="s">
        <v>4763</v>
      </c>
      <c r="N147" s="183">
        <v>1</v>
      </c>
      <c r="O147" s="181" t="s">
        <v>4764</v>
      </c>
      <c r="P147" s="183">
        <v>2</v>
      </c>
      <c r="Q147" s="181" t="s">
        <v>4765</v>
      </c>
      <c r="R147" s="183" t="s">
        <v>766</v>
      </c>
      <c r="S147" s="181" t="s">
        <v>4766</v>
      </c>
      <c r="T147" s="183" t="s">
        <v>765</v>
      </c>
      <c r="U147" s="181" t="s">
        <v>4048</v>
      </c>
      <c r="V147" s="183" t="s">
        <v>4017</v>
      </c>
      <c r="W147" s="181" t="s">
        <v>4018</v>
      </c>
      <c r="X147" s="183" t="s">
        <v>3292</v>
      </c>
      <c r="Y147" s="181" t="s">
        <v>3957</v>
      </c>
      <c r="Z147" s="174" t="str">
        <f t="shared" si="7"/>
        <v>16 Paz, justicia e instituciones solidas</v>
      </c>
      <c r="AA147" s="183">
        <v>16.100000000000001</v>
      </c>
      <c r="AB147" s="181" t="s">
        <v>3974</v>
      </c>
      <c r="AC147" s="193" t="str">
        <f t="shared" si="8"/>
        <v>16.1 Reducir significativamente todas las formas de violencia y las correspondientes tasas de mortalidad en todo el mundo</v>
      </c>
      <c r="AD147" s="170"/>
      <c r="AE147" s="170"/>
      <c r="AF147" s="170"/>
      <c r="AG147" s="170"/>
      <c r="AH147" s="168"/>
      <c r="AI147" s="169"/>
      <c r="AJ147" s="169"/>
      <c r="AK147" s="169"/>
      <c r="AL147" s="169"/>
      <c r="AM147" s="168"/>
      <c r="AN147" s="168"/>
      <c r="AO147" s="168"/>
      <c r="AP147" s="168"/>
      <c r="AQ147" s="170"/>
      <c r="AR147" s="169"/>
      <c r="AS147" s="170"/>
      <c r="AT147" s="169"/>
      <c r="AU147" s="169"/>
      <c r="AV147" s="170"/>
      <c r="AW147" s="169"/>
      <c r="AX147" s="169"/>
      <c r="AY147" s="170"/>
      <c r="AZ147" s="169"/>
      <c r="BA147" s="169"/>
      <c r="BB147" s="170"/>
      <c r="BC147" s="169"/>
      <c r="BD147" s="169"/>
      <c r="BE147" s="170"/>
      <c r="BF147" s="169"/>
      <c r="BG147" s="169"/>
      <c r="BH147" s="169"/>
      <c r="BI147" s="169"/>
      <c r="BJ147" s="169"/>
      <c r="BK147" s="169"/>
      <c r="BL147" s="169"/>
      <c r="BM147" s="169"/>
      <c r="BN147" s="169"/>
      <c r="BO147" s="169"/>
      <c r="BP147" s="169"/>
      <c r="BQ147" s="169"/>
      <c r="BR147" s="169"/>
      <c r="BS147" s="169"/>
      <c r="BT147" s="169"/>
      <c r="BU147" s="169"/>
      <c r="BV147" s="169"/>
    </row>
    <row r="148" spans="1:80" s="105" customFormat="1" ht="15.75" x14ac:dyDescent="0.25">
      <c r="A148" s="180" t="s">
        <v>577</v>
      </c>
      <c r="B148" s="181" t="s">
        <v>4815</v>
      </c>
      <c r="C148" s="181" t="s">
        <v>4816</v>
      </c>
      <c r="D148" s="181" t="s">
        <v>4817</v>
      </c>
      <c r="E148" s="181" t="s">
        <v>4818</v>
      </c>
      <c r="F148" s="181" t="s">
        <v>4361</v>
      </c>
      <c r="G148" s="183" t="s">
        <v>3863</v>
      </c>
      <c r="H148" s="184" t="s">
        <v>4767</v>
      </c>
      <c r="I148" s="169" t="str">
        <f t="shared" si="6"/>
        <v>02CD10E187</v>
      </c>
      <c r="J148" s="183">
        <v>2</v>
      </c>
      <c r="K148" s="181" t="s">
        <v>3992</v>
      </c>
      <c r="L148" s="183">
        <v>2</v>
      </c>
      <c r="M148" s="181" t="s">
        <v>4019</v>
      </c>
      <c r="N148" s="183" t="s">
        <v>766</v>
      </c>
      <c r="O148" s="181" t="s">
        <v>4020</v>
      </c>
      <c r="P148" s="183">
        <v>2</v>
      </c>
      <c r="Q148" s="181" t="s">
        <v>4765</v>
      </c>
      <c r="R148" s="183" t="s">
        <v>766</v>
      </c>
      <c r="S148" s="181" t="s">
        <v>4766</v>
      </c>
      <c r="T148" s="183" t="s">
        <v>792</v>
      </c>
      <c r="U148" s="181" t="s">
        <v>4768</v>
      </c>
      <c r="V148" s="183" t="s">
        <v>2525</v>
      </c>
      <c r="W148" s="181" t="s">
        <v>4021</v>
      </c>
      <c r="X148" s="183" t="s">
        <v>2916</v>
      </c>
      <c r="Y148" s="181" t="s">
        <v>3967</v>
      </c>
      <c r="Z148" s="174" t="str">
        <f t="shared" si="7"/>
        <v>11 Ciudades y comunidades sostenibles</v>
      </c>
      <c r="AA148" s="183">
        <v>11.6</v>
      </c>
      <c r="AB148" s="181" t="s">
        <v>4022</v>
      </c>
      <c r="AC148" s="193" t="str">
        <f t="shared" si="8"/>
        <v>11.6 De aqui a 2030, reducir el impacto ambiental negativo per capita de las ciudades, incluso prestando especial atencion a la calidad del aire y la gestion de los desechos municipales y de otro tipo</v>
      </c>
      <c r="AD148" s="170"/>
      <c r="AE148" s="170"/>
      <c r="AF148" s="170"/>
      <c r="AG148" s="170"/>
      <c r="AH148" s="168"/>
      <c r="AI148" s="169"/>
      <c r="AJ148" s="169"/>
      <c r="AK148" s="169"/>
      <c r="AL148" s="169"/>
      <c r="AM148" s="168"/>
      <c r="AN148" s="168"/>
      <c r="AO148" s="168"/>
      <c r="AP148" s="168"/>
      <c r="AQ148" s="170"/>
      <c r="AR148" s="169"/>
      <c r="AS148" s="170"/>
      <c r="AT148" s="169"/>
      <c r="AU148" s="169"/>
      <c r="AV148" s="170"/>
      <c r="AW148" s="169"/>
      <c r="AX148" s="169"/>
      <c r="AY148" s="170"/>
      <c r="AZ148" s="169"/>
      <c r="BA148" s="169"/>
      <c r="BB148" s="170"/>
      <c r="BC148" s="169"/>
      <c r="BD148" s="169"/>
      <c r="BE148" s="170"/>
      <c r="BF148" s="169"/>
      <c r="BG148" s="169"/>
      <c r="BH148" s="169"/>
      <c r="BI148" s="169"/>
      <c r="BJ148" s="169"/>
      <c r="BK148" s="169"/>
      <c r="BL148" s="169"/>
      <c r="BM148" s="169"/>
      <c r="BN148" s="169"/>
      <c r="BO148" s="169"/>
      <c r="BP148" s="169"/>
      <c r="BQ148" s="169"/>
      <c r="BR148" s="169"/>
      <c r="BS148" s="169"/>
      <c r="BT148" s="169"/>
      <c r="BU148" s="169"/>
      <c r="BV148" s="169"/>
    </row>
    <row r="149" spans="1:80" s="105" customFormat="1" ht="15.75" x14ac:dyDescent="0.25">
      <c r="A149" s="180" t="s">
        <v>577</v>
      </c>
      <c r="B149" s="181" t="s">
        <v>4815</v>
      </c>
      <c r="C149" s="181" t="s">
        <v>4816</v>
      </c>
      <c r="D149" s="181" t="s">
        <v>4817</v>
      </c>
      <c r="E149" s="181" t="s">
        <v>4818</v>
      </c>
      <c r="F149" s="181" t="s">
        <v>4361</v>
      </c>
      <c r="G149" s="183" t="s">
        <v>3864</v>
      </c>
      <c r="H149" s="184" t="s">
        <v>4769</v>
      </c>
      <c r="I149" s="169" t="str">
        <f t="shared" si="6"/>
        <v>02CD10E188</v>
      </c>
      <c r="J149" s="183">
        <v>2</v>
      </c>
      <c r="K149" s="181" t="s">
        <v>3992</v>
      </c>
      <c r="L149" s="183">
        <v>1</v>
      </c>
      <c r="M149" s="181" t="s">
        <v>3993</v>
      </c>
      <c r="N149" s="183">
        <v>5</v>
      </c>
      <c r="O149" s="181" t="s">
        <v>4138</v>
      </c>
      <c r="P149" s="183">
        <v>2</v>
      </c>
      <c r="Q149" s="181" t="s">
        <v>4765</v>
      </c>
      <c r="R149" s="183" t="s">
        <v>767</v>
      </c>
      <c r="S149" s="181" t="s">
        <v>4770</v>
      </c>
      <c r="T149" s="183" t="s">
        <v>766</v>
      </c>
      <c r="U149" s="181" t="s">
        <v>4024</v>
      </c>
      <c r="V149" s="183" t="s">
        <v>4025</v>
      </c>
      <c r="W149" s="181" t="s">
        <v>4026</v>
      </c>
      <c r="X149" s="183" t="s">
        <v>2916</v>
      </c>
      <c r="Y149" s="181" t="s">
        <v>3967</v>
      </c>
      <c r="Z149" s="174" t="str">
        <f t="shared" si="7"/>
        <v>11 Ciudades y comunidades sostenibles</v>
      </c>
      <c r="AA149" s="183">
        <v>11.4</v>
      </c>
      <c r="AB149" s="181" t="s">
        <v>4027</v>
      </c>
      <c r="AC149" s="193" t="str">
        <f t="shared" si="8"/>
        <v>11.4 Redoblar los esfuerzos para proteger y salvaguardar el patrimonio cultural y natural del mundo</v>
      </c>
      <c r="AD149" s="170"/>
      <c r="AE149" s="170"/>
      <c r="AF149" s="170"/>
      <c r="AG149" s="170"/>
      <c r="AH149" s="168"/>
      <c r="AI149" s="169"/>
      <c r="AJ149" s="169"/>
      <c r="AK149" s="169"/>
      <c r="AL149" s="169"/>
      <c r="AM149" s="168"/>
      <c r="AN149" s="168"/>
      <c r="AO149" s="168"/>
      <c r="AP149" s="168"/>
      <c r="AQ149" s="170"/>
      <c r="AR149" s="169"/>
      <c r="AS149" s="170"/>
      <c r="AT149" s="169"/>
      <c r="AU149" s="169"/>
      <c r="AV149" s="170"/>
      <c r="AW149" s="169"/>
      <c r="AX149" s="169"/>
      <c r="AY149" s="170"/>
      <c r="AZ149" s="169"/>
      <c r="BA149" s="169"/>
      <c r="BB149" s="170"/>
      <c r="BC149" s="169"/>
      <c r="BD149" s="169"/>
      <c r="BE149" s="170"/>
      <c r="BF149" s="169"/>
      <c r="BG149" s="169"/>
      <c r="BH149" s="169"/>
      <c r="BI149" s="169"/>
      <c r="BJ149" s="169"/>
      <c r="BK149" s="169"/>
      <c r="BL149" s="169"/>
      <c r="BM149" s="169"/>
      <c r="BN149" s="169"/>
      <c r="BO149" s="169"/>
      <c r="BP149" s="169"/>
      <c r="BQ149" s="169"/>
      <c r="BR149" s="169"/>
      <c r="BS149" s="169"/>
      <c r="BT149" s="169"/>
      <c r="BU149" s="169"/>
      <c r="BV149" s="169"/>
    </row>
    <row r="150" spans="1:80" s="105" customFormat="1" ht="15.75" x14ac:dyDescent="0.25">
      <c r="A150" s="180" t="s">
        <v>577</v>
      </c>
      <c r="B150" s="181" t="s">
        <v>4815</v>
      </c>
      <c r="C150" s="181" t="s">
        <v>4816</v>
      </c>
      <c r="D150" s="181" t="s">
        <v>4817</v>
      </c>
      <c r="E150" s="181" t="s">
        <v>4818</v>
      </c>
      <c r="F150" s="181" t="s">
        <v>4361</v>
      </c>
      <c r="G150" s="183" t="s">
        <v>3865</v>
      </c>
      <c r="H150" s="184" t="s">
        <v>4771</v>
      </c>
      <c r="I150" s="169" t="str">
        <f t="shared" si="6"/>
        <v>02CD10E189</v>
      </c>
      <c r="J150" s="183">
        <v>2</v>
      </c>
      <c r="K150" s="181" t="s">
        <v>3992</v>
      </c>
      <c r="L150" s="183">
        <v>1</v>
      </c>
      <c r="M150" s="181" t="s">
        <v>3993</v>
      </c>
      <c r="N150" s="183">
        <v>7</v>
      </c>
      <c r="O150" s="181" t="s">
        <v>4268</v>
      </c>
      <c r="P150" s="183">
        <v>2</v>
      </c>
      <c r="Q150" s="181" t="s">
        <v>4765</v>
      </c>
      <c r="R150" s="183" t="s">
        <v>774</v>
      </c>
      <c r="S150" s="181" t="s">
        <v>4030</v>
      </c>
      <c r="T150" s="183" t="s">
        <v>766</v>
      </c>
      <c r="U150" s="181" t="s">
        <v>4772</v>
      </c>
      <c r="V150" s="183" t="s">
        <v>4031</v>
      </c>
      <c r="W150" s="181" t="s">
        <v>4773</v>
      </c>
      <c r="X150" s="183" t="s">
        <v>2916</v>
      </c>
      <c r="Y150" s="181" t="s">
        <v>3967</v>
      </c>
      <c r="Z150" s="174" t="str">
        <f t="shared" si="7"/>
        <v>11 Ciudades y comunidades sostenibles</v>
      </c>
      <c r="AA150" s="183">
        <v>11.1</v>
      </c>
      <c r="AB150" s="181" t="s">
        <v>4130</v>
      </c>
      <c r="AC150" s="193" t="str">
        <f t="shared" si="8"/>
        <v>11.1 De aqui a 2030, asegurar el acceso de todas las personas a viviendas y servicios basicos adecuados, seguros y asequibles y mejorar los barrios marginales</v>
      </c>
      <c r="AD150" s="170"/>
      <c r="AE150" s="170"/>
      <c r="AF150" s="170"/>
      <c r="AG150" s="170"/>
      <c r="AH150" s="168"/>
      <c r="AI150" s="169"/>
      <c r="AJ150" s="169"/>
      <c r="AK150" s="169"/>
      <c r="AL150" s="169"/>
      <c r="AM150" s="168"/>
      <c r="AN150" s="168"/>
      <c r="AO150" s="168"/>
      <c r="AP150" s="168"/>
      <c r="AQ150" s="170"/>
      <c r="AR150" s="169"/>
      <c r="AS150" s="170"/>
      <c r="AT150" s="169"/>
      <c r="AU150" s="169"/>
      <c r="AV150" s="170"/>
      <c r="AW150" s="169"/>
      <c r="AX150" s="169"/>
      <c r="AY150" s="170"/>
      <c r="AZ150" s="169"/>
      <c r="BA150" s="169"/>
      <c r="BB150" s="170"/>
      <c r="BC150" s="169"/>
      <c r="BD150" s="169"/>
      <c r="BE150" s="170"/>
      <c r="BF150" s="169"/>
      <c r="BG150" s="169"/>
      <c r="BH150" s="169"/>
      <c r="BI150" s="169"/>
      <c r="BJ150" s="169"/>
      <c r="BK150" s="169"/>
      <c r="BL150" s="169"/>
      <c r="BM150" s="169"/>
      <c r="BN150" s="169"/>
      <c r="BO150" s="169"/>
      <c r="BP150" s="169"/>
      <c r="BQ150" s="169"/>
      <c r="BR150" s="169"/>
      <c r="BS150" s="169"/>
      <c r="BT150" s="169"/>
      <c r="BU150" s="169"/>
      <c r="BV150" s="169"/>
    </row>
    <row r="151" spans="1:80" s="105" customFormat="1" ht="15.75" x14ac:dyDescent="0.25">
      <c r="A151" s="180" t="s">
        <v>577</v>
      </c>
      <c r="B151" s="181" t="s">
        <v>4815</v>
      </c>
      <c r="C151" s="181" t="s">
        <v>4816</v>
      </c>
      <c r="D151" s="181" t="s">
        <v>4817</v>
      </c>
      <c r="E151" s="181" t="s">
        <v>4818</v>
      </c>
      <c r="F151" s="181" t="s">
        <v>4361</v>
      </c>
      <c r="G151" s="183" t="s">
        <v>3866</v>
      </c>
      <c r="H151" s="184" t="s">
        <v>4774</v>
      </c>
      <c r="I151" s="169" t="str">
        <f t="shared" si="6"/>
        <v>02CD10E190</v>
      </c>
      <c r="J151" s="183">
        <v>2</v>
      </c>
      <c r="K151" s="181" t="s">
        <v>3992</v>
      </c>
      <c r="L151" s="183">
        <v>3</v>
      </c>
      <c r="M151" s="181" t="s">
        <v>4034</v>
      </c>
      <c r="N151" s="183" t="s">
        <v>767</v>
      </c>
      <c r="O151" s="181" t="s">
        <v>4775</v>
      </c>
      <c r="P151" s="183">
        <v>2</v>
      </c>
      <c r="Q151" s="181" t="s">
        <v>4765</v>
      </c>
      <c r="R151" s="183" t="s">
        <v>765</v>
      </c>
      <c r="S151" s="181" t="s">
        <v>4776</v>
      </c>
      <c r="T151" s="183" t="s">
        <v>792</v>
      </c>
      <c r="U151" s="181" t="s">
        <v>4777</v>
      </c>
      <c r="V151" s="183" t="s">
        <v>4035</v>
      </c>
      <c r="W151" s="181" t="s">
        <v>4036</v>
      </c>
      <c r="X151" s="183" t="s">
        <v>2629</v>
      </c>
      <c r="Y151" s="181" t="s">
        <v>4037</v>
      </c>
      <c r="Z151" s="174" t="str">
        <f t="shared" si="7"/>
        <v>15 Vida de ecosistemas terrestres</v>
      </c>
      <c r="AA151" s="183" t="s">
        <v>4038</v>
      </c>
      <c r="AB151" s="181" t="s">
        <v>4039</v>
      </c>
      <c r="AC151" s="193" t="str">
        <f t="shared" si="8"/>
        <v>15.a Movilizar y aumentar de manera significativa los recursos financieros procedentes de todas las fuentes para conservar y utilizar de forma sostenible la diversidad biologica y los ecosistemas</v>
      </c>
      <c r="AD151" s="170"/>
      <c r="AE151" s="170"/>
      <c r="AF151" s="170"/>
      <c r="AG151" s="170"/>
      <c r="AH151" s="168"/>
      <c r="AI151" s="169"/>
      <c r="AJ151" s="169"/>
      <c r="AK151" s="169"/>
      <c r="AL151" s="169"/>
      <c r="AM151" s="168"/>
      <c r="AN151" s="168"/>
      <c r="AO151" s="168"/>
      <c r="AP151" s="168"/>
      <c r="AQ151" s="170"/>
      <c r="AR151" s="169"/>
      <c r="AS151" s="170"/>
      <c r="AT151" s="169"/>
      <c r="AU151" s="169"/>
      <c r="AV151" s="170"/>
      <c r="AW151" s="169"/>
      <c r="AX151" s="169"/>
      <c r="AY151" s="170"/>
      <c r="AZ151" s="169"/>
      <c r="BA151" s="169"/>
      <c r="BB151" s="170"/>
      <c r="BC151" s="169"/>
      <c r="BD151" s="169"/>
      <c r="BE151" s="170"/>
      <c r="BF151" s="169"/>
      <c r="BG151" s="169"/>
      <c r="BH151" s="169"/>
      <c r="BI151" s="169"/>
      <c r="BJ151" s="169"/>
      <c r="BK151" s="169"/>
      <c r="BL151" s="169"/>
      <c r="BM151" s="169"/>
      <c r="BN151" s="169"/>
      <c r="BO151" s="169"/>
      <c r="BP151" s="169"/>
      <c r="BQ151" s="169"/>
      <c r="BR151" s="169"/>
      <c r="BS151" s="169"/>
      <c r="BT151" s="169"/>
      <c r="BU151" s="169"/>
      <c r="BV151" s="169"/>
    </row>
    <row r="152" spans="1:80" s="105" customFormat="1" ht="15.75" x14ac:dyDescent="0.25">
      <c r="A152" s="180" t="s">
        <v>577</v>
      </c>
      <c r="B152" s="181" t="s">
        <v>4815</v>
      </c>
      <c r="C152" s="181" t="s">
        <v>4816</v>
      </c>
      <c r="D152" s="181" t="s">
        <v>4817</v>
      </c>
      <c r="E152" s="181" t="s">
        <v>4818</v>
      </c>
      <c r="F152" s="181" t="s">
        <v>4361</v>
      </c>
      <c r="G152" s="183" t="s">
        <v>3874</v>
      </c>
      <c r="H152" s="184" t="s">
        <v>4778</v>
      </c>
      <c r="I152" s="169" t="str">
        <f t="shared" si="6"/>
        <v>02CD10E198</v>
      </c>
      <c r="J152" s="183">
        <v>2</v>
      </c>
      <c r="K152" s="181" t="s">
        <v>3992</v>
      </c>
      <c r="L152" s="183">
        <v>1</v>
      </c>
      <c r="M152" s="181" t="s">
        <v>3993</v>
      </c>
      <c r="N152" s="183">
        <v>7</v>
      </c>
      <c r="O152" s="181" t="s">
        <v>4268</v>
      </c>
      <c r="P152" s="183">
        <v>2</v>
      </c>
      <c r="Q152" s="181" t="s">
        <v>4765</v>
      </c>
      <c r="R152" s="183" t="s">
        <v>792</v>
      </c>
      <c r="S152" s="181" t="s">
        <v>4779</v>
      </c>
      <c r="T152" s="183" t="s">
        <v>774</v>
      </c>
      <c r="U152" s="181" t="s">
        <v>4780</v>
      </c>
      <c r="V152" s="183" t="s">
        <v>4042</v>
      </c>
      <c r="W152" s="181" t="s">
        <v>4043</v>
      </c>
      <c r="X152" s="183" t="s">
        <v>2916</v>
      </c>
      <c r="Y152" s="181" t="s">
        <v>3967</v>
      </c>
      <c r="Z152" s="174" t="str">
        <f t="shared" si="7"/>
        <v>11 Ciudades y comunidades sostenibles</v>
      </c>
      <c r="AA152" s="183">
        <v>11.1</v>
      </c>
      <c r="AB152" s="181" t="s">
        <v>4130</v>
      </c>
      <c r="AC152" s="193" t="str">
        <f t="shared" si="8"/>
        <v>11.1 De aqui a 2030, asegurar el acceso de todas las personas a viviendas y servicios basicos adecuados, seguros y asequibles y mejorar los barrios marginales</v>
      </c>
      <c r="AD152" s="170"/>
      <c r="AE152" s="170"/>
      <c r="AF152" s="170"/>
      <c r="AG152" s="170"/>
      <c r="AH152" s="168"/>
      <c r="AI152" s="169"/>
      <c r="AJ152" s="169"/>
      <c r="AK152" s="169"/>
      <c r="AL152" s="169"/>
      <c r="AM152" s="168"/>
      <c r="AN152" s="168"/>
      <c r="AO152" s="168"/>
      <c r="AP152" s="168"/>
      <c r="AQ152" s="170"/>
      <c r="AR152" s="169"/>
      <c r="AS152" s="170"/>
      <c r="AT152" s="169"/>
      <c r="AU152" s="169"/>
      <c r="AV152" s="170"/>
      <c r="AW152" s="169"/>
      <c r="AX152" s="169"/>
      <c r="AY152" s="170"/>
      <c r="AZ152" s="169"/>
      <c r="BA152" s="169"/>
      <c r="BB152" s="170"/>
      <c r="BC152" s="169"/>
      <c r="BD152" s="169"/>
      <c r="BE152" s="170"/>
      <c r="BF152" s="169"/>
      <c r="BG152" s="169"/>
      <c r="BH152" s="169"/>
      <c r="BI152" s="169"/>
      <c r="BJ152" s="169"/>
      <c r="BK152" s="169"/>
      <c r="BL152" s="169"/>
      <c r="BM152" s="169"/>
      <c r="BN152" s="169"/>
      <c r="BO152" s="169"/>
      <c r="BP152" s="169"/>
      <c r="BQ152" s="169"/>
      <c r="BR152" s="169"/>
      <c r="BS152" s="169"/>
      <c r="BT152" s="169"/>
      <c r="BU152" s="169"/>
      <c r="BV152" s="169"/>
    </row>
    <row r="153" spans="1:80" s="105" customFormat="1" ht="15.75" x14ac:dyDescent="0.25">
      <c r="A153" s="180" t="s">
        <v>577</v>
      </c>
      <c r="B153" s="181" t="s">
        <v>4815</v>
      </c>
      <c r="C153" s="181" t="s">
        <v>4816</v>
      </c>
      <c r="D153" s="181" t="s">
        <v>4817</v>
      </c>
      <c r="E153" s="181" t="s">
        <v>4818</v>
      </c>
      <c r="F153" s="181" t="s">
        <v>4361</v>
      </c>
      <c r="G153" s="183" t="s">
        <v>3877</v>
      </c>
      <c r="H153" s="184" t="s">
        <v>4781</v>
      </c>
      <c r="I153" s="169" t="str">
        <f t="shared" si="6"/>
        <v>02CD10F037</v>
      </c>
      <c r="J153" s="183">
        <v>2</v>
      </c>
      <c r="K153" s="181" t="s">
        <v>3992</v>
      </c>
      <c r="L153" s="183">
        <v>1</v>
      </c>
      <c r="M153" s="181" t="s">
        <v>3993</v>
      </c>
      <c r="N153" s="183" t="s">
        <v>774</v>
      </c>
      <c r="O153" s="181" t="s">
        <v>4045</v>
      </c>
      <c r="P153" s="183">
        <v>3</v>
      </c>
      <c r="Q153" s="181" t="s">
        <v>4746</v>
      </c>
      <c r="R153" s="183" t="s">
        <v>765</v>
      </c>
      <c r="S153" s="181" t="s">
        <v>4751</v>
      </c>
      <c r="T153" s="183" t="s">
        <v>765</v>
      </c>
      <c r="U153" s="181" t="s">
        <v>4752</v>
      </c>
      <c r="V153" s="183" t="s">
        <v>4046</v>
      </c>
      <c r="W153" s="181" t="s">
        <v>4047</v>
      </c>
      <c r="X153" s="183" t="s">
        <v>793</v>
      </c>
      <c r="Y153" s="181" t="s">
        <v>3996</v>
      </c>
      <c r="Z153" s="174" t="str">
        <f t="shared" si="7"/>
        <v>8 Trabajo decente y crecimiento economico</v>
      </c>
      <c r="AA153" s="183">
        <v>8.3000000000000007</v>
      </c>
      <c r="AB153" s="181" t="s">
        <v>3997</v>
      </c>
      <c r="AC153" s="193" t="str">
        <f t="shared" si="8"/>
        <v>8.3 Promover politicas orientadas al desarrollo que apoyen las actividades productivas, la creacion de puestos de trabajo decentes, el emprendimiento, la creatividad y la innovacion, y fomentar la formalizacion y el crecimiento de las microempresas y las pequeñas y medianas empresas, incluso mediante el acceso a servicios financieros</v>
      </c>
      <c r="AD153" s="170"/>
      <c r="AE153" s="170"/>
      <c r="AF153" s="170"/>
      <c r="AG153" s="170"/>
      <c r="AH153" s="168"/>
      <c r="AI153" s="169"/>
      <c r="AJ153" s="169"/>
      <c r="AK153" s="169"/>
      <c r="AL153" s="169"/>
      <c r="AM153" s="168"/>
      <c r="AN153" s="168"/>
      <c r="AO153" s="168"/>
      <c r="AP153" s="168"/>
      <c r="AQ153" s="170"/>
      <c r="AR153" s="169"/>
      <c r="AS153" s="170"/>
      <c r="AT153" s="169"/>
      <c r="AU153" s="169"/>
      <c r="AV153" s="170"/>
      <c r="AW153" s="169"/>
      <c r="AX153" s="169"/>
      <c r="AY153" s="170"/>
      <c r="AZ153" s="169"/>
      <c r="BA153" s="169"/>
      <c r="BB153" s="170"/>
      <c r="BC153" s="169"/>
      <c r="BD153" s="169"/>
      <c r="BE153" s="170"/>
      <c r="BF153" s="169"/>
      <c r="BG153" s="169"/>
      <c r="BH153" s="169"/>
      <c r="BI153" s="169"/>
      <c r="BJ153" s="169"/>
      <c r="BK153" s="169"/>
      <c r="BL153" s="169"/>
      <c r="BM153" s="169"/>
      <c r="BN153" s="169"/>
      <c r="BO153" s="169"/>
      <c r="BP153" s="169"/>
      <c r="BQ153" s="169"/>
      <c r="BR153" s="169"/>
      <c r="BS153" s="169"/>
      <c r="BT153" s="169"/>
      <c r="BU153" s="169"/>
      <c r="BV153" s="169"/>
    </row>
    <row r="154" spans="1:80" s="105" customFormat="1" ht="15.75" x14ac:dyDescent="0.25">
      <c r="A154" s="180" t="s">
        <v>577</v>
      </c>
      <c r="B154" s="181" t="s">
        <v>4815</v>
      </c>
      <c r="C154" s="181" t="s">
        <v>4816</v>
      </c>
      <c r="D154" s="181" t="s">
        <v>4817</v>
      </c>
      <c r="E154" s="181" t="s">
        <v>4818</v>
      </c>
      <c r="F154" s="181" t="s">
        <v>4361</v>
      </c>
      <c r="G154" s="183" t="s">
        <v>3886</v>
      </c>
      <c r="H154" s="184" t="s">
        <v>4782</v>
      </c>
      <c r="I154" s="169" t="str">
        <f t="shared" si="6"/>
        <v>02CD10K023</v>
      </c>
      <c r="J154" s="183">
        <v>6</v>
      </c>
      <c r="K154" s="181" t="s">
        <v>4726</v>
      </c>
      <c r="L154" s="183">
        <v>2</v>
      </c>
      <c r="M154" s="181" t="s">
        <v>4231</v>
      </c>
      <c r="N154" s="183">
        <v>4</v>
      </c>
      <c r="O154" s="181" t="s">
        <v>4783</v>
      </c>
      <c r="P154" s="183">
        <v>2</v>
      </c>
      <c r="Q154" s="181" t="s">
        <v>4765</v>
      </c>
      <c r="R154" s="183" t="s">
        <v>766</v>
      </c>
      <c r="S154" s="181" t="s">
        <v>4766</v>
      </c>
      <c r="T154" s="183" t="s">
        <v>765</v>
      </c>
      <c r="U154" s="181" t="s">
        <v>4048</v>
      </c>
      <c r="V154" s="183" t="s">
        <v>4049</v>
      </c>
      <c r="W154" s="181" t="s">
        <v>4050</v>
      </c>
      <c r="X154" s="183" t="s">
        <v>2916</v>
      </c>
      <c r="Y154" s="181" t="s">
        <v>3967</v>
      </c>
      <c r="Z154" s="174" t="str">
        <f t="shared" si="7"/>
        <v>11 Ciudades y comunidades sostenibles</v>
      </c>
      <c r="AA154" s="183">
        <v>11.3</v>
      </c>
      <c r="AB154" s="181" t="s">
        <v>4051</v>
      </c>
      <c r="AC154" s="193" t="str">
        <f t="shared" si="8"/>
        <v>11.3 De aqui a 2030, aumentar la urbanizacion inclusiva y sostenible y la capacidad para la planificacion y la gestion participativas, integradas y sostenibles de los asentamientos humanos en todos los paises</v>
      </c>
      <c r="AD154" s="170"/>
      <c r="AE154" s="170"/>
      <c r="AF154" s="170"/>
      <c r="AG154" s="170"/>
      <c r="AH154" s="170"/>
      <c r="AI154" s="170"/>
      <c r="AJ154" s="170"/>
      <c r="AK154" s="170"/>
      <c r="AL154" s="170"/>
      <c r="AM154" s="170"/>
      <c r="AN154" s="170"/>
      <c r="AO154" s="170"/>
      <c r="AP154" s="170"/>
      <c r="AQ154" s="170"/>
      <c r="AR154" s="170"/>
      <c r="AS154" s="170"/>
      <c r="AT154" s="170"/>
      <c r="AU154" s="170"/>
      <c r="AV154" s="170"/>
      <c r="AW154" s="170"/>
      <c r="AX154" s="170"/>
      <c r="AY154" s="170"/>
      <c r="AZ154" s="170"/>
      <c r="BA154" s="170"/>
      <c r="BB154" s="170"/>
      <c r="BC154" s="170"/>
      <c r="BD154" s="170"/>
      <c r="BE154" s="170"/>
      <c r="BF154" s="170"/>
      <c r="BG154" s="170"/>
      <c r="BH154" s="170"/>
      <c r="BI154" s="170"/>
      <c r="BJ154" s="170"/>
      <c r="BK154" s="170"/>
      <c r="BL154" s="170"/>
      <c r="BM154" s="170"/>
      <c r="BN154" s="170"/>
      <c r="BO154" s="170"/>
      <c r="BP154" s="169"/>
      <c r="BQ154" s="169"/>
      <c r="BR154" s="169"/>
      <c r="BS154" s="169"/>
      <c r="BT154" s="169"/>
      <c r="BU154" s="169"/>
      <c r="BV154" s="169"/>
    </row>
    <row r="155" spans="1:80" s="105" customFormat="1" ht="15.75" x14ac:dyDescent="0.25">
      <c r="A155" s="180" t="s">
        <v>577</v>
      </c>
      <c r="B155" s="181" t="s">
        <v>4815</v>
      </c>
      <c r="C155" s="181" t="s">
        <v>4816</v>
      </c>
      <c r="D155" s="181" t="s">
        <v>4817</v>
      </c>
      <c r="E155" s="181" t="s">
        <v>4818</v>
      </c>
      <c r="F155" s="181" t="s">
        <v>4361</v>
      </c>
      <c r="G155" s="183" t="s">
        <v>712</v>
      </c>
      <c r="H155" s="184" t="s">
        <v>4725</v>
      </c>
      <c r="I155" s="169" t="str">
        <f t="shared" si="6"/>
        <v>02CD10M001</v>
      </c>
      <c r="J155" s="183">
        <v>2</v>
      </c>
      <c r="K155" s="181" t="s">
        <v>3992</v>
      </c>
      <c r="L155" s="183">
        <v>2</v>
      </c>
      <c r="M155" s="181" t="s">
        <v>4019</v>
      </c>
      <c r="N155" s="183">
        <v>2</v>
      </c>
      <c r="O155" s="181" t="s">
        <v>4020</v>
      </c>
      <c r="P155" s="183">
        <v>2</v>
      </c>
      <c r="Q155" s="181" t="s">
        <v>4765</v>
      </c>
      <c r="R155" s="183" t="s">
        <v>766</v>
      </c>
      <c r="S155" s="181" t="s">
        <v>4766</v>
      </c>
      <c r="T155" s="183" t="s">
        <v>765</v>
      </c>
      <c r="U155" s="181" t="s">
        <v>4048</v>
      </c>
      <c r="V155" s="183" t="s">
        <v>3959</v>
      </c>
      <c r="W155" s="181" t="s">
        <v>3960</v>
      </c>
      <c r="X155" s="183" t="s">
        <v>2916</v>
      </c>
      <c r="Y155" s="181" t="s">
        <v>3967</v>
      </c>
      <c r="Z155" s="174" t="str">
        <f t="shared" si="7"/>
        <v>11 Ciudades y comunidades sostenibles</v>
      </c>
      <c r="AA155" s="183">
        <v>11.3</v>
      </c>
      <c r="AB155" s="181" t="s">
        <v>4051</v>
      </c>
      <c r="AC155" s="193" t="str">
        <f t="shared" si="8"/>
        <v>11.3 De aqui a 2030, aumentar la urbanizacion inclusiva y sostenible y la capacidad para la planificacion y la gestion participativas, integradas y sostenibles de los asentamientos humanos en todos los paises</v>
      </c>
      <c r="AD155" s="170"/>
      <c r="AE155" s="170"/>
      <c r="AF155" s="170"/>
      <c r="AG155" s="170"/>
      <c r="AH155" s="170"/>
      <c r="AI155" s="170"/>
      <c r="AJ155" s="170"/>
      <c r="AK155" s="170"/>
      <c r="AL155" s="170"/>
      <c r="AM155" s="170"/>
      <c r="AN155" s="170"/>
      <c r="AO155" s="170"/>
      <c r="AP155" s="170"/>
      <c r="AQ155" s="170"/>
      <c r="AR155" s="170"/>
      <c r="AS155" s="170"/>
      <c r="AT155" s="170"/>
      <c r="AU155" s="170"/>
      <c r="AV155" s="170"/>
      <c r="AW155" s="170"/>
      <c r="AX155" s="170"/>
      <c r="AY155" s="170"/>
      <c r="AZ155" s="170"/>
      <c r="BA155" s="170"/>
      <c r="BB155" s="170"/>
      <c r="BC155" s="170"/>
      <c r="BD155" s="170"/>
      <c r="BE155" s="170"/>
      <c r="BF155" s="170"/>
      <c r="BG155" s="170"/>
      <c r="BH155" s="170"/>
      <c r="BI155" s="170"/>
      <c r="BJ155" s="170"/>
      <c r="BK155" s="170"/>
      <c r="BL155" s="170"/>
      <c r="BM155" s="170"/>
      <c r="BN155" s="170"/>
      <c r="BO155" s="170"/>
      <c r="BP155" s="169"/>
      <c r="BQ155" s="169"/>
      <c r="BR155" s="169"/>
      <c r="BS155" s="169"/>
      <c r="BT155" s="169"/>
      <c r="BU155" s="169"/>
      <c r="BV155" s="169"/>
    </row>
    <row r="156" spans="1:80" s="105" customFormat="1" ht="15.75" x14ac:dyDescent="0.25">
      <c r="A156" s="180" t="s">
        <v>577</v>
      </c>
      <c r="B156" s="181" t="s">
        <v>4815</v>
      </c>
      <c r="C156" s="181" t="s">
        <v>4816</v>
      </c>
      <c r="D156" s="181" t="s">
        <v>4817</v>
      </c>
      <c r="E156" s="181" t="s">
        <v>4818</v>
      </c>
      <c r="F156" s="181" t="s">
        <v>4361</v>
      </c>
      <c r="G156" s="183" t="s">
        <v>3889</v>
      </c>
      <c r="H156" s="184" t="s">
        <v>4729</v>
      </c>
      <c r="I156" s="169" t="str">
        <f t="shared" si="6"/>
        <v>02CD10M002</v>
      </c>
      <c r="J156" s="183">
        <v>2</v>
      </c>
      <c r="K156" s="181" t="s">
        <v>3992</v>
      </c>
      <c r="L156" s="183">
        <v>1</v>
      </c>
      <c r="M156" s="181" t="s">
        <v>3993</v>
      </c>
      <c r="N156" s="183">
        <v>7</v>
      </c>
      <c r="O156" s="181" t="s">
        <v>4268</v>
      </c>
      <c r="P156" s="183">
        <v>1</v>
      </c>
      <c r="Q156" s="181" t="s">
        <v>3954</v>
      </c>
      <c r="R156" s="183" t="s">
        <v>793</v>
      </c>
      <c r="S156" s="181" t="s">
        <v>4749</v>
      </c>
      <c r="T156" s="183" t="s">
        <v>765</v>
      </c>
      <c r="U156" s="181" t="s">
        <v>4784</v>
      </c>
      <c r="V156" s="183" t="s">
        <v>3961</v>
      </c>
      <c r="W156" s="181" t="s">
        <v>3962</v>
      </c>
      <c r="X156" s="183" t="s">
        <v>2916</v>
      </c>
      <c r="Y156" s="181" t="s">
        <v>3967</v>
      </c>
      <c r="Z156" s="174" t="str">
        <f t="shared" si="7"/>
        <v>11 Ciudades y comunidades sostenibles</v>
      </c>
      <c r="AA156" s="183">
        <v>11.3</v>
      </c>
      <c r="AB156" s="181" t="s">
        <v>4051</v>
      </c>
      <c r="AC156" s="193" t="str">
        <f t="shared" si="8"/>
        <v>11.3 De aqui a 2030, aumentar la urbanizacion inclusiva y sostenible y la capacidad para la planificacion y la gestion participativas, integradas y sostenibles de los asentamientos humanos en todos los paises</v>
      </c>
      <c r="AD156" s="170"/>
      <c r="AE156" s="170"/>
      <c r="AF156" s="170"/>
      <c r="AG156" s="170"/>
      <c r="AH156" s="170"/>
      <c r="AI156" s="170"/>
      <c r="AJ156" s="170"/>
      <c r="AK156" s="170"/>
      <c r="AL156" s="170"/>
      <c r="AM156" s="170"/>
      <c r="AN156" s="170"/>
      <c r="AO156" s="170"/>
      <c r="AP156" s="170"/>
      <c r="AQ156" s="170"/>
      <c r="AR156" s="170"/>
      <c r="AS156" s="170"/>
      <c r="AT156" s="170"/>
      <c r="AU156" s="170"/>
      <c r="AV156" s="170"/>
      <c r="AW156" s="170"/>
      <c r="AX156" s="170"/>
      <c r="AY156" s="170"/>
      <c r="AZ156" s="170"/>
      <c r="BA156" s="170"/>
      <c r="BB156" s="170"/>
      <c r="BC156" s="170"/>
      <c r="BD156" s="170"/>
      <c r="BE156" s="170"/>
      <c r="BF156" s="170"/>
      <c r="BG156" s="170"/>
      <c r="BH156" s="170"/>
      <c r="BI156" s="170"/>
      <c r="BJ156" s="170"/>
      <c r="BK156" s="170"/>
      <c r="BL156" s="170"/>
      <c r="BM156" s="170"/>
      <c r="BN156" s="170"/>
      <c r="BO156" s="170"/>
      <c r="BP156" s="169"/>
      <c r="BQ156" s="169"/>
      <c r="BR156" s="169"/>
      <c r="BS156" s="169"/>
      <c r="BT156" s="169"/>
      <c r="BU156" s="169"/>
      <c r="BV156" s="169"/>
    </row>
    <row r="157" spans="1:80" s="105" customFormat="1" ht="15.75" x14ac:dyDescent="0.25">
      <c r="A157" s="180" t="s">
        <v>577</v>
      </c>
      <c r="B157" s="181" t="s">
        <v>4815</v>
      </c>
      <c r="C157" s="181" t="s">
        <v>4816</v>
      </c>
      <c r="D157" s="181" t="s">
        <v>4817</v>
      </c>
      <c r="E157" s="181" t="s">
        <v>4818</v>
      </c>
      <c r="F157" s="181" t="s">
        <v>4361</v>
      </c>
      <c r="G157" s="183" t="s">
        <v>713</v>
      </c>
      <c r="H157" s="184" t="s">
        <v>4730</v>
      </c>
      <c r="I157" s="169" t="str">
        <f t="shared" si="6"/>
        <v>02CD10N001</v>
      </c>
      <c r="J157" s="183">
        <v>5</v>
      </c>
      <c r="K157" s="181" t="s">
        <v>4731</v>
      </c>
      <c r="L157" s="183">
        <v>3</v>
      </c>
      <c r="M157" s="181" t="s">
        <v>4309</v>
      </c>
      <c r="N157" s="183" t="s">
        <v>774</v>
      </c>
      <c r="O157" s="181" t="s">
        <v>3964</v>
      </c>
      <c r="P157" s="183">
        <v>1</v>
      </c>
      <c r="Q157" s="181" t="s">
        <v>3954</v>
      </c>
      <c r="R157" s="183" t="s">
        <v>785</v>
      </c>
      <c r="S157" s="181" t="s">
        <v>4732</v>
      </c>
      <c r="T157" s="183" t="s">
        <v>766</v>
      </c>
      <c r="U157" s="181" t="s">
        <v>3963</v>
      </c>
      <c r="V157" s="183" t="s">
        <v>3965</v>
      </c>
      <c r="W157" s="181" t="s">
        <v>3966</v>
      </c>
      <c r="X157" s="183" t="s">
        <v>2916</v>
      </c>
      <c r="Y157" s="181" t="s">
        <v>3967</v>
      </c>
      <c r="Z157" s="174" t="str">
        <f t="shared" si="7"/>
        <v>11 Ciudades y comunidades sostenibles</v>
      </c>
      <c r="AA157" s="183">
        <v>11.5</v>
      </c>
      <c r="AB157" s="181" t="s">
        <v>3968</v>
      </c>
      <c r="AC157" s="193" t="str">
        <f t="shared" si="8"/>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157" s="170"/>
      <c r="AE157" s="170"/>
      <c r="AF157" s="170"/>
      <c r="AG157" s="170"/>
      <c r="AH157" s="170"/>
      <c r="AI157" s="170"/>
      <c r="AJ157" s="170"/>
      <c r="AK157" s="170"/>
      <c r="AL157" s="170"/>
      <c r="AM157" s="170"/>
      <c r="AN157" s="170"/>
      <c r="AO157" s="170"/>
      <c r="AP157" s="170"/>
      <c r="AQ157" s="170"/>
      <c r="AR157" s="170"/>
      <c r="AS157" s="170"/>
      <c r="AT157" s="170"/>
      <c r="AU157" s="170"/>
      <c r="AV157" s="170"/>
      <c r="AW157" s="170"/>
      <c r="AX157" s="170"/>
      <c r="AY157" s="170"/>
      <c r="AZ157" s="170"/>
      <c r="BA157" s="170"/>
      <c r="BB157" s="170"/>
      <c r="BC157" s="170"/>
      <c r="BD157" s="170"/>
      <c r="BE157" s="170"/>
      <c r="BF157" s="170"/>
      <c r="BG157" s="170"/>
      <c r="BH157" s="170"/>
      <c r="BI157" s="170"/>
      <c r="BJ157" s="170"/>
      <c r="BK157" s="170"/>
      <c r="BL157" s="170"/>
      <c r="BM157" s="170"/>
      <c r="BN157" s="170"/>
      <c r="BO157" s="170"/>
      <c r="BP157" s="169"/>
      <c r="BQ157" s="169"/>
      <c r="BR157" s="169"/>
      <c r="BS157" s="169"/>
      <c r="BT157" s="169"/>
      <c r="BU157" s="169"/>
      <c r="BV157" s="169"/>
    </row>
    <row r="158" spans="1:80" s="105" customFormat="1" ht="15.75" x14ac:dyDescent="0.25">
      <c r="A158" s="180" t="s">
        <v>577</v>
      </c>
      <c r="B158" s="181" t="s">
        <v>4815</v>
      </c>
      <c r="C158" s="181" t="s">
        <v>4816</v>
      </c>
      <c r="D158" s="181" t="s">
        <v>4817</v>
      </c>
      <c r="E158" s="181" t="s">
        <v>4818</v>
      </c>
      <c r="F158" s="181" t="s">
        <v>4361</v>
      </c>
      <c r="G158" s="183" t="s">
        <v>3899</v>
      </c>
      <c r="H158" s="184" t="s">
        <v>4785</v>
      </c>
      <c r="I158" s="169" t="str">
        <f t="shared" si="6"/>
        <v>02CD10R002</v>
      </c>
      <c r="J158" s="183">
        <v>2</v>
      </c>
      <c r="K158" s="181" t="s">
        <v>3992</v>
      </c>
      <c r="L158" s="183">
        <v>2</v>
      </c>
      <c r="M158" s="181" t="s">
        <v>4019</v>
      </c>
      <c r="N158" s="183">
        <v>2</v>
      </c>
      <c r="O158" s="181" t="s">
        <v>4020</v>
      </c>
      <c r="P158" s="183">
        <v>2</v>
      </c>
      <c r="Q158" s="181" t="s">
        <v>4765</v>
      </c>
      <c r="R158" s="183" t="s">
        <v>766</v>
      </c>
      <c r="S158" s="181" t="s">
        <v>4766</v>
      </c>
      <c r="T158" s="183" t="s">
        <v>766</v>
      </c>
      <c r="U158" s="181" t="s">
        <v>4786</v>
      </c>
      <c r="V158" s="183" t="s">
        <v>2563</v>
      </c>
      <c r="W158" s="181" t="s">
        <v>4785</v>
      </c>
      <c r="X158" s="183" t="s">
        <v>3292</v>
      </c>
      <c r="Y158" s="181" t="s">
        <v>3957</v>
      </c>
      <c r="Z158" s="174" t="str">
        <f t="shared" si="7"/>
        <v>16 Paz, justicia e instituciones solidas</v>
      </c>
      <c r="AA158" s="183">
        <v>16.7</v>
      </c>
      <c r="AB158" s="181" t="s">
        <v>4057</v>
      </c>
      <c r="AC158" s="193" t="str">
        <f t="shared" si="8"/>
        <v>16.7 Garantizar la adopcion en todos los niveles de decisiones inclusivas, participativas y representativas que respondan a las necesidades</v>
      </c>
      <c r="AD158" s="170"/>
      <c r="AE158" s="170"/>
      <c r="AF158" s="170"/>
      <c r="AG158" s="170"/>
      <c r="AH158" s="170"/>
      <c r="AI158" s="170"/>
      <c r="AJ158" s="170"/>
      <c r="AK158" s="170"/>
      <c r="AL158" s="170"/>
      <c r="AM158" s="170"/>
      <c r="AN158" s="170"/>
      <c r="AO158" s="170"/>
      <c r="AP158" s="170"/>
      <c r="AQ158" s="170"/>
      <c r="AR158" s="170"/>
      <c r="AS158" s="170"/>
      <c r="AT158" s="170"/>
      <c r="AU158" s="170"/>
      <c r="AV158" s="170"/>
      <c r="AW158" s="170"/>
      <c r="AX158" s="170"/>
      <c r="AY158" s="170"/>
      <c r="AZ158" s="170"/>
      <c r="BA158" s="170"/>
      <c r="BB158" s="170"/>
      <c r="BC158" s="170"/>
      <c r="BD158" s="170"/>
      <c r="BE158" s="170"/>
      <c r="BF158" s="170"/>
      <c r="BG158" s="170"/>
      <c r="BH158" s="170"/>
      <c r="BI158" s="170"/>
      <c r="BJ158" s="170"/>
      <c r="BK158" s="170"/>
      <c r="BL158" s="170"/>
      <c r="BM158" s="170"/>
      <c r="BN158" s="170"/>
      <c r="BO158" s="170"/>
      <c r="BP158" s="169"/>
      <c r="BQ158" s="169"/>
      <c r="BR158" s="169"/>
      <c r="BS158" s="169"/>
      <c r="BT158" s="169"/>
      <c r="BU158" s="169"/>
      <c r="BV158" s="169"/>
    </row>
    <row r="159" spans="1:80" s="105" customFormat="1" ht="15.75" x14ac:dyDescent="0.25">
      <c r="A159" s="180" t="s">
        <v>577</v>
      </c>
      <c r="B159" s="181" t="s">
        <v>4815</v>
      </c>
      <c r="C159" s="181" t="s">
        <v>4816</v>
      </c>
      <c r="D159" s="181" t="s">
        <v>4817</v>
      </c>
      <c r="E159" s="181" t="s">
        <v>4818</v>
      </c>
      <c r="F159" s="181" t="s">
        <v>4361</v>
      </c>
      <c r="G159" s="183" t="s">
        <v>3913</v>
      </c>
      <c r="H159" s="184" t="s">
        <v>4800</v>
      </c>
      <c r="I159" s="169" t="str">
        <f t="shared" si="6"/>
        <v>02CD10S234</v>
      </c>
      <c r="J159" s="183">
        <v>2</v>
      </c>
      <c r="K159" s="181" t="s">
        <v>3992</v>
      </c>
      <c r="L159" s="183">
        <v>1</v>
      </c>
      <c r="M159" s="181" t="s">
        <v>3993</v>
      </c>
      <c r="N159" s="183">
        <v>6</v>
      </c>
      <c r="O159" s="181" t="s">
        <v>4273</v>
      </c>
      <c r="P159" s="183">
        <v>2</v>
      </c>
      <c r="Q159" s="181" t="s">
        <v>4765</v>
      </c>
      <c r="R159" s="183" t="s">
        <v>792</v>
      </c>
      <c r="S159" s="181" t="s">
        <v>4779</v>
      </c>
      <c r="T159" s="183" t="s">
        <v>774</v>
      </c>
      <c r="U159" s="181" t="s">
        <v>4780</v>
      </c>
      <c r="V159" s="183" t="s">
        <v>4083</v>
      </c>
      <c r="W159" s="181" t="s">
        <v>4084</v>
      </c>
      <c r="X159" s="183" t="s">
        <v>2527</v>
      </c>
      <c r="Y159" s="181" t="s">
        <v>4062</v>
      </c>
      <c r="Z159" s="174" t="str">
        <f t="shared" si="7"/>
        <v>10 Reduccion de las desigualdades</v>
      </c>
      <c r="AA159" s="183">
        <v>10.199999999999999</v>
      </c>
      <c r="AB159" s="181" t="s">
        <v>4063</v>
      </c>
      <c r="AC159" s="193" t="str">
        <f t="shared" si="8"/>
        <v>10.2 De aqui a 2030, potenciar y promover la inclusion social, economica y politica de todas las personas, independientemente de su edad, sexo, discapacidad, raza, etnia, origen, religion o situacion economica u otra condicion</v>
      </c>
      <c r="AD159" s="170"/>
      <c r="AE159" s="170"/>
      <c r="AF159" s="170"/>
      <c r="AG159" s="170"/>
      <c r="AH159" s="170"/>
      <c r="AI159" s="170"/>
      <c r="AJ159" s="170"/>
      <c r="AK159" s="170"/>
      <c r="AL159" s="170"/>
      <c r="AM159" s="170"/>
      <c r="AN159" s="170"/>
      <c r="AO159" s="170"/>
      <c r="AP159" s="170"/>
      <c r="AQ159" s="170"/>
      <c r="AR159" s="170"/>
      <c r="AS159" s="170"/>
      <c r="AT159" s="170"/>
      <c r="AU159" s="170"/>
      <c r="AV159" s="170"/>
      <c r="AW159" s="170"/>
      <c r="AX159" s="170"/>
      <c r="AY159" s="170"/>
      <c r="AZ159" s="170"/>
      <c r="BA159" s="170"/>
      <c r="BB159" s="170"/>
      <c r="BC159" s="170"/>
      <c r="BD159" s="170"/>
      <c r="BE159" s="170"/>
      <c r="BF159" s="170"/>
      <c r="BG159" s="170"/>
      <c r="BH159" s="170"/>
      <c r="BI159" s="170"/>
      <c r="BJ159" s="170"/>
      <c r="BK159" s="170"/>
      <c r="BL159" s="170"/>
      <c r="BM159" s="170"/>
      <c r="BN159" s="170"/>
      <c r="BO159" s="170"/>
      <c r="BP159" s="169"/>
      <c r="BQ159" s="169"/>
      <c r="BR159" s="169"/>
      <c r="BS159" s="169"/>
      <c r="BT159" s="169"/>
      <c r="BU159" s="169"/>
      <c r="BV159" s="169"/>
    </row>
    <row r="160" spans="1:80" ht="15.75" x14ac:dyDescent="0.25">
      <c r="A160" s="180" t="s">
        <v>577</v>
      </c>
      <c r="B160" s="181" t="s">
        <v>4815</v>
      </c>
      <c r="C160" s="181" t="s">
        <v>4816</v>
      </c>
      <c r="D160" s="181" t="s">
        <v>4817</v>
      </c>
      <c r="E160" s="181" t="s">
        <v>4818</v>
      </c>
      <c r="F160" s="181" t="s">
        <v>4361</v>
      </c>
      <c r="G160" s="183" t="s">
        <v>3927</v>
      </c>
      <c r="H160" s="184" t="s">
        <v>4789</v>
      </c>
      <c r="I160" s="169" t="str">
        <f t="shared" si="6"/>
        <v>02CD10U048</v>
      </c>
      <c r="J160" s="183">
        <v>2</v>
      </c>
      <c r="K160" s="181" t="s">
        <v>3992</v>
      </c>
      <c r="L160" s="183">
        <v>1</v>
      </c>
      <c r="M160" s="181" t="s">
        <v>3993</v>
      </c>
      <c r="N160" s="183">
        <v>3</v>
      </c>
      <c r="O160" s="181" t="s">
        <v>4045</v>
      </c>
      <c r="P160" s="183">
        <v>2</v>
      </c>
      <c r="Q160" s="181" t="s">
        <v>4765</v>
      </c>
      <c r="R160" s="183" t="s">
        <v>785</v>
      </c>
      <c r="S160" s="181" t="s">
        <v>4790</v>
      </c>
      <c r="T160" s="183" t="s">
        <v>765</v>
      </c>
      <c r="U160" s="181" t="s">
        <v>4790</v>
      </c>
      <c r="V160" s="183" t="s">
        <v>4064</v>
      </c>
      <c r="W160" s="181" t="s">
        <v>4065</v>
      </c>
      <c r="X160" s="183" t="s">
        <v>2527</v>
      </c>
      <c r="Y160" s="181" t="s">
        <v>4062</v>
      </c>
      <c r="Z160" s="174" t="str">
        <f t="shared" si="7"/>
        <v>10 Reduccion de las desigualdades</v>
      </c>
      <c r="AA160" s="183">
        <v>10.199999999999999</v>
      </c>
      <c r="AB160" s="181" t="s">
        <v>4063</v>
      </c>
      <c r="AC160" s="193" t="str">
        <f t="shared" si="8"/>
        <v>10.2 De aqui a 2030, potenciar y promover la inclusion social, economica y politica de todas las personas, independientemente de su edad, sexo, discapacidad, raza, etnia, origen, religion o situacion economica u otra condicion</v>
      </c>
      <c r="AD160" s="170"/>
      <c r="AE160" s="170"/>
      <c r="AF160" s="170"/>
      <c r="AG160" s="170"/>
      <c r="AH160" s="170"/>
      <c r="AI160" s="170"/>
      <c r="AJ160" s="170"/>
      <c r="AK160" s="170"/>
      <c r="AL160" s="170"/>
      <c r="AM160" s="170"/>
      <c r="AN160" s="170"/>
      <c r="AO160" s="170"/>
      <c r="AP160" s="170"/>
      <c r="AQ160" s="170"/>
      <c r="AR160" s="170"/>
      <c r="AS160" s="170"/>
      <c r="AT160" s="170"/>
      <c r="AU160" s="170"/>
      <c r="AV160" s="170"/>
      <c r="AW160" s="170"/>
      <c r="AX160" s="170"/>
      <c r="AY160" s="170"/>
      <c r="AZ160" s="170"/>
      <c r="BA160" s="170"/>
      <c r="BB160" s="170"/>
      <c r="BC160" s="170"/>
      <c r="BD160" s="170"/>
      <c r="BE160" s="170"/>
      <c r="BF160" s="170"/>
      <c r="BG160" s="170"/>
      <c r="BH160" s="170"/>
      <c r="BI160" s="170"/>
      <c r="BJ160" s="170"/>
      <c r="BK160" s="170"/>
      <c r="BL160" s="170"/>
      <c r="BM160" s="170"/>
      <c r="BN160" s="170"/>
      <c r="BO160" s="170"/>
      <c r="BP160" s="169"/>
      <c r="BQ160" s="169"/>
      <c r="BR160" s="169"/>
      <c r="BS160" s="169"/>
      <c r="BT160" s="169"/>
      <c r="BU160" s="169"/>
      <c r="BV160" s="169"/>
      <c r="BW160" s="105"/>
      <c r="BX160" s="105"/>
      <c r="BY160" s="105"/>
      <c r="BZ160" s="105"/>
      <c r="CA160" s="105"/>
      <c r="CB160" s="105"/>
    </row>
    <row r="161" spans="1:80" s="105" customFormat="1" ht="15.75" x14ac:dyDescent="0.25">
      <c r="A161" s="180" t="s">
        <v>579</v>
      </c>
      <c r="B161" s="181" t="s">
        <v>4366</v>
      </c>
      <c r="C161" s="181" t="s">
        <v>4362</v>
      </c>
      <c r="D161" s="181" t="s">
        <v>4363</v>
      </c>
      <c r="E161" s="181" t="s">
        <v>4364</v>
      </c>
      <c r="F161" s="181" t="s">
        <v>4365</v>
      </c>
      <c r="G161" s="183" t="s">
        <v>4761</v>
      </c>
      <c r="H161" s="184" t="s">
        <v>4762</v>
      </c>
      <c r="I161" s="169" t="str">
        <f t="shared" si="6"/>
        <v>02CD11E200</v>
      </c>
      <c r="J161" s="180">
        <v>6</v>
      </c>
      <c r="K161" s="181" t="s">
        <v>4726</v>
      </c>
      <c r="L161" s="180">
        <v>5</v>
      </c>
      <c r="M161" s="181" t="s">
        <v>4763</v>
      </c>
      <c r="N161" s="180">
        <v>1</v>
      </c>
      <c r="O161" s="181" t="s">
        <v>4764</v>
      </c>
      <c r="P161" s="180">
        <v>2</v>
      </c>
      <c r="Q161" s="181" t="s">
        <v>4765</v>
      </c>
      <c r="R161" s="180" t="s">
        <v>766</v>
      </c>
      <c r="S161" s="181" t="s">
        <v>4766</v>
      </c>
      <c r="T161" s="180" t="s">
        <v>765</v>
      </c>
      <c r="U161" s="181" t="s">
        <v>4048</v>
      </c>
      <c r="V161" s="180" t="s">
        <v>4017</v>
      </c>
      <c r="W161" s="181" t="s">
        <v>4018</v>
      </c>
      <c r="X161" s="180" t="s">
        <v>3292</v>
      </c>
      <c r="Y161" s="181" t="s">
        <v>3957</v>
      </c>
      <c r="Z161" s="174" t="str">
        <f t="shared" si="7"/>
        <v>16 Paz, justicia e instituciones solidas</v>
      </c>
      <c r="AA161" s="180">
        <v>16.100000000000001</v>
      </c>
      <c r="AB161" s="181" t="s">
        <v>3974</v>
      </c>
      <c r="AC161" s="193" t="str">
        <f t="shared" si="8"/>
        <v>16.1 Reducir significativamente todas las formas de violencia y las correspondientes tasas de mortalidad en todo el mundo</v>
      </c>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0"/>
      <c r="AY161" s="170"/>
      <c r="AZ161" s="170"/>
      <c r="BA161" s="170"/>
      <c r="BB161" s="170"/>
      <c r="BC161" s="170"/>
      <c r="BD161" s="170"/>
      <c r="BE161" s="170"/>
      <c r="BF161" s="170"/>
      <c r="BG161" s="170"/>
      <c r="BH161" s="170"/>
      <c r="BI161" s="170"/>
      <c r="BJ161" s="170"/>
      <c r="BK161" s="170"/>
      <c r="BL161" s="170"/>
      <c r="BM161" s="170"/>
      <c r="BN161" s="170"/>
      <c r="BO161" s="170"/>
      <c r="BP161" s="169"/>
      <c r="BQ161" s="169"/>
      <c r="BR161" s="169"/>
      <c r="BS161" s="169"/>
      <c r="BT161" s="169"/>
      <c r="BU161" s="169"/>
      <c r="BV161" s="169"/>
    </row>
    <row r="162" spans="1:80" s="105" customFormat="1" ht="15.75" x14ac:dyDescent="0.25">
      <c r="A162" s="180" t="s">
        <v>579</v>
      </c>
      <c r="B162" s="181" t="s">
        <v>4366</v>
      </c>
      <c r="C162" s="181" t="s">
        <v>4362</v>
      </c>
      <c r="D162" s="181" t="s">
        <v>4363</v>
      </c>
      <c r="E162" s="181" t="s">
        <v>4364</v>
      </c>
      <c r="F162" s="181" t="s">
        <v>4365</v>
      </c>
      <c r="G162" s="183" t="s">
        <v>3863</v>
      </c>
      <c r="H162" s="184" t="s">
        <v>4767</v>
      </c>
      <c r="I162" s="169" t="str">
        <f t="shared" si="6"/>
        <v>02CD11E187</v>
      </c>
      <c r="J162" s="183">
        <v>2</v>
      </c>
      <c r="K162" s="181" t="s">
        <v>3992</v>
      </c>
      <c r="L162" s="183">
        <v>2</v>
      </c>
      <c r="M162" s="181" t="s">
        <v>4019</v>
      </c>
      <c r="N162" s="183" t="s">
        <v>766</v>
      </c>
      <c r="O162" s="181" t="s">
        <v>4020</v>
      </c>
      <c r="P162" s="183">
        <v>2</v>
      </c>
      <c r="Q162" s="181" t="s">
        <v>4765</v>
      </c>
      <c r="R162" s="183" t="s">
        <v>766</v>
      </c>
      <c r="S162" s="181" t="s">
        <v>4766</v>
      </c>
      <c r="T162" s="183" t="s">
        <v>792</v>
      </c>
      <c r="U162" s="181" t="s">
        <v>4768</v>
      </c>
      <c r="V162" s="183" t="s">
        <v>2525</v>
      </c>
      <c r="W162" s="181" t="s">
        <v>4021</v>
      </c>
      <c r="X162" s="183" t="s">
        <v>2916</v>
      </c>
      <c r="Y162" s="181" t="s">
        <v>3967</v>
      </c>
      <c r="Z162" s="174" t="str">
        <f t="shared" si="7"/>
        <v>11 Ciudades y comunidades sostenibles</v>
      </c>
      <c r="AA162" s="183">
        <v>11.6</v>
      </c>
      <c r="AB162" s="181" t="s">
        <v>4022</v>
      </c>
      <c r="AC162" s="193" t="str">
        <f t="shared" si="8"/>
        <v>11.6 De aqui a 2030, reducir el impacto ambiental negativo per capita de las ciudades, incluso prestando especial atencion a la calidad del aire y la gestion de los desechos municipales y de otro tipo</v>
      </c>
      <c r="AD162" s="170"/>
      <c r="AE162" s="170"/>
      <c r="AF162" s="170"/>
      <c r="AG162" s="170"/>
      <c r="AH162" s="170"/>
      <c r="AI162" s="170"/>
      <c r="AJ162" s="170"/>
      <c r="AK162" s="170"/>
      <c r="AL162" s="170"/>
      <c r="AM162" s="170"/>
      <c r="AN162" s="170"/>
      <c r="AO162" s="170"/>
      <c r="AP162" s="170"/>
      <c r="AQ162" s="170"/>
      <c r="AR162" s="170"/>
      <c r="AS162" s="170"/>
      <c r="AT162" s="170"/>
      <c r="AU162" s="170"/>
      <c r="AV162" s="170"/>
      <c r="AW162" s="170"/>
      <c r="AX162" s="170"/>
      <c r="AY162" s="170"/>
      <c r="AZ162" s="170"/>
      <c r="BA162" s="170"/>
      <c r="BB162" s="170"/>
      <c r="BC162" s="170"/>
      <c r="BD162" s="170"/>
      <c r="BE162" s="170"/>
      <c r="BF162" s="170"/>
      <c r="BG162" s="170"/>
      <c r="BH162" s="170"/>
      <c r="BI162" s="170"/>
      <c r="BJ162" s="170"/>
      <c r="BK162" s="170"/>
      <c r="BL162" s="170"/>
      <c r="BM162" s="170"/>
      <c r="BN162" s="170"/>
      <c r="BO162" s="170"/>
      <c r="BP162" s="169"/>
      <c r="BQ162" s="169"/>
      <c r="BR162" s="169"/>
      <c r="BS162" s="169"/>
      <c r="BT162" s="169"/>
      <c r="BU162" s="169"/>
      <c r="BV162" s="169"/>
    </row>
    <row r="163" spans="1:80" s="105" customFormat="1" ht="15.75" x14ac:dyDescent="0.25">
      <c r="A163" s="180" t="s">
        <v>579</v>
      </c>
      <c r="B163" s="181" t="s">
        <v>4366</v>
      </c>
      <c r="C163" s="181" t="s">
        <v>4362</v>
      </c>
      <c r="D163" s="181" t="s">
        <v>4363</v>
      </c>
      <c r="E163" s="181" t="s">
        <v>4364</v>
      </c>
      <c r="F163" s="181" t="s">
        <v>4365</v>
      </c>
      <c r="G163" s="183" t="s">
        <v>3864</v>
      </c>
      <c r="H163" s="184" t="s">
        <v>4769</v>
      </c>
      <c r="I163" s="169" t="str">
        <f t="shared" si="6"/>
        <v>02CD11E188</v>
      </c>
      <c r="J163" s="183">
        <v>2</v>
      </c>
      <c r="K163" s="181" t="s">
        <v>3992</v>
      </c>
      <c r="L163" s="183">
        <v>1</v>
      </c>
      <c r="M163" s="181" t="s">
        <v>3993</v>
      </c>
      <c r="N163" s="183">
        <v>5</v>
      </c>
      <c r="O163" s="181" t="s">
        <v>4138</v>
      </c>
      <c r="P163" s="183">
        <v>2</v>
      </c>
      <c r="Q163" s="181" t="s">
        <v>4765</v>
      </c>
      <c r="R163" s="183" t="s">
        <v>767</v>
      </c>
      <c r="S163" s="181" t="s">
        <v>4770</v>
      </c>
      <c r="T163" s="183" t="s">
        <v>766</v>
      </c>
      <c r="U163" s="181" t="s">
        <v>4024</v>
      </c>
      <c r="V163" s="183" t="s">
        <v>4025</v>
      </c>
      <c r="W163" s="181" t="s">
        <v>4026</v>
      </c>
      <c r="X163" s="183" t="s">
        <v>2916</v>
      </c>
      <c r="Y163" s="181" t="s">
        <v>3967</v>
      </c>
      <c r="Z163" s="174" t="str">
        <f t="shared" si="7"/>
        <v>11 Ciudades y comunidades sostenibles</v>
      </c>
      <c r="AA163" s="183">
        <v>11.4</v>
      </c>
      <c r="AB163" s="181" t="s">
        <v>4027</v>
      </c>
      <c r="AC163" s="193" t="str">
        <f t="shared" si="8"/>
        <v>11.4 Redoblar los esfuerzos para proteger y salvaguardar el patrimonio cultural y natural del mundo</v>
      </c>
      <c r="AD163" s="170"/>
      <c r="AE163" s="170"/>
      <c r="AF163" s="170"/>
      <c r="AG163" s="170"/>
      <c r="AH163" s="170"/>
      <c r="AI163" s="170"/>
      <c r="AJ163" s="170"/>
      <c r="AK163" s="170"/>
      <c r="AL163" s="170"/>
      <c r="AM163" s="170"/>
      <c r="AN163" s="170"/>
      <c r="AO163" s="170"/>
      <c r="AP163" s="170"/>
      <c r="AQ163" s="170"/>
      <c r="AR163" s="170"/>
      <c r="AS163" s="170"/>
      <c r="AT163" s="170"/>
      <c r="AU163" s="170"/>
      <c r="AV163" s="170"/>
      <c r="AW163" s="170"/>
      <c r="AX163" s="170"/>
      <c r="AY163" s="170"/>
      <c r="AZ163" s="170"/>
      <c r="BA163" s="170"/>
      <c r="BB163" s="170"/>
      <c r="BC163" s="170"/>
      <c r="BD163" s="170"/>
      <c r="BE163" s="170"/>
      <c r="BF163" s="170"/>
      <c r="BG163" s="170"/>
      <c r="BH163" s="170"/>
      <c r="BI163" s="170"/>
      <c r="BJ163" s="170"/>
      <c r="BK163" s="170"/>
      <c r="BL163" s="170"/>
      <c r="BM163" s="170"/>
      <c r="BN163" s="170"/>
      <c r="BO163" s="170"/>
      <c r="BP163" s="169"/>
      <c r="BQ163" s="169"/>
      <c r="BR163" s="169"/>
      <c r="BS163" s="169"/>
      <c r="BT163" s="169"/>
      <c r="BU163" s="169"/>
      <c r="BV163" s="169"/>
    </row>
    <row r="164" spans="1:80" s="105" customFormat="1" ht="15.75" x14ac:dyDescent="0.25">
      <c r="A164" s="180" t="s">
        <v>579</v>
      </c>
      <c r="B164" s="181" t="s">
        <v>4366</v>
      </c>
      <c r="C164" s="181" t="s">
        <v>4362</v>
      </c>
      <c r="D164" s="181" t="s">
        <v>4363</v>
      </c>
      <c r="E164" s="181" t="s">
        <v>4364</v>
      </c>
      <c r="F164" s="181" t="s">
        <v>4365</v>
      </c>
      <c r="G164" s="183" t="s">
        <v>3865</v>
      </c>
      <c r="H164" s="184" t="s">
        <v>4771</v>
      </c>
      <c r="I164" s="169" t="str">
        <f t="shared" si="6"/>
        <v>02CD11E189</v>
      </c>
      <c r="J164" s="183">
        <v>2</v>
      </c>
      <c r="K164" s="181" t="s">
        <v>3992</v>
      </c>
      <c r="L164" s="183">
        <v>1</v>
      </c>
      <c r="M164" s="181" t="s">
        <v>3993</v>
      </c>
      <c r="N164" s="183">
        <v>7</v>
      </c>
      <c r="O164" s="181" t="s">
        <v>4268</v>
      </c>
      <c r="P164" s="183">
        <v>2</v>
      </c>
      <c r="Q164" s="181" t="s">
        <v>4765</v>
      </c>
      <c r="R164" s="183" t="s">
        <v>774</v>
      </c>
      <c r="S164" s="181" t="s">
        <v>4030</v>
      </c>
      <c r="T164" s="183" t="s">
        <v>766</v>
      </c>
      <c r="U164" s="181" t="s">
        <v>4772</v>
      </c>
      <c r="V164" s="183" t="s">
        <v>4031</v>
      </c>
      <c r="W164" s="181" t="s">
        <v>4773</v>
      </c>
      <c r="X164" s="183" t="s">
        <v>2916</v>
      </c>
      <c r="Y164" s="181" t="s">
        <v>3967</v>
      </c>
      <c r="Z164" s="174" t="str">
        <f t="shared" si="7"/>
        <v>11 Ciudades y comunidades sostenibles</v>
      </c>
      <c r="AA164" s="183">
        <v>11.1</v>
      </c>
      <c r="AB164" s="181" t="s">
        <v>4130</v>
      </c>
      <c r="AC164" s="193" t="str">
        <f t="shared" si="8"/>
        <v>11.1 De aqui a 2030, asegurar el acceso de todas las personas a viviendas y servicios basicos adecuados, seguros y asequibles y mejorar los barrios marginales</v>
      </c>
      <c r="AD164" s="170"/>
      <c r="AE164" s="170"/>
      <c r="AF164" s="170"/>
      <c r="AG164" s="170"/>
      <c r="AH164" s="170"/>
      <c r="AI164" s="170"/>
      <c r="AJ164" s="170"/>
      <c r="AK164" s="170"/>
      <c r="AL164" s="170"/>
      <c r="AM164" s="170"/>
      <c r="AN164" s="170"/>
      <c r="AO164" s="170"/>
      <c r="AP164" s="170"/>
      <c r="AQ164" s="170"/>
      <c r="AR164" s="170"/>
      <c r="AS164" s="170"/>
      <c r="AT164" s="170"/>
      <c r="AU164" s="170"/>
      <c r="AV164" s="170"/>
      <c r="AW164" s="170"/>
      <c r="AX164" s="170"/>
      <c r="AY164" s="170"/>
      <c r="AZ164" s="170"/>
      <c r="BA164" s="170"/>
      <c r="BB164" s="170"/>
      <c r="BC164" s="170"/>
      <c r="BD164" s="170"/>
      <c r="BE164" s="170"/>
      <c r="BF164" s="170"/>
      <c r="BG164" s="170"/>
      <c r="BH164" s="170"/>
      <c r="BI164" s="170"/>
      <c r="BJ164" s="170"/>
      <c r="BK164" s="170"/>
      <c r="BL164" s="170"/>
      <c r="BM164" s="170"/>
      <c r="BN164" s="170"/>
      <c r="BO164" s="170"/>
      <c r="BP164" s="169"/>
      <c r="BQ164" s="169"/>
      <c r="BR164" s="169"/>
      <c r="BS164" s="169"/>
      <c r="BT164" s="169"/>
      <c r="BU164" s="169"/>
      <c r="BV164" s="169"/>
    </row>
    <row r="165" spans="1:80" ht="15.75" x14ac:dyDescent="0.25">
      <c r="A165" s="180" t="s">
        <v>579</v>
      </c>
      <c r="B165" s="181" t="s">
        <v>4366</v>
      </c>
      <c r="C165" s="181" t="s">
        <v>4362</v>
      </c>
      <c r="D165" s="181" t="s">
        <v>4363</v>
      </c>
      <c r="E165" s="181" t="s">
        <v>4364</v>
      </c>
      <c r="F165" s="181" t="s">
        <v>4365</v>
      </c>
      <c r="G165" s="183" t="s">
        <v>3866</v>
      </c>
      <c r="H165" s="184" t="s">
        <v>4774</v>
      </c>
      <c r="I165" s="169" t="str">
        <f t="shared" si="6"/>
        <v>02CD11E190</v>
      </c>
      <c r="J165" s="183">
        <v>2</v>
      </c>
      <c r="K165" s="181" t="s">
        <v>3992</v>
      </c>
      <c r="L165" s="183">
        <v>3</v>
      </c>
      <c r="M165" s="181" t="s">
        <v>4034</v>
      </c>
      <c r="N165" s="183" t="s">
        <v>767</v>
      </c>
      <c r="O165" s="181" t="s">
        <v>4775</v>
      </c>
      <c r="P165" s="183">
        <v>2</v>
      </c>
      <c r="Q165" s="181" t="s">
        <v>4765</v>
      </c>
      <c r="R165" s="183" t="s">
        <v>765</v>
      </c>
      <c r="S165" s="181" t="s">
        <v>4776</v>
      </c>
      <c r="T165" s="183" t="s">
        <v>792</v>
      </c>
      <c r="U165" s="181" t="s">
        <v>4777</v>
      </c>
      <c r="V165" s="183" t="s">
        <v>4035</v>
      </c>
      <c r="W165" s="181" t="s">
        <v>4036</v>
      </c>
      <c r="X165" s="183" t="s">
        <v>2629</v>
      </c>
      <c r="Y165" s="181" t="s">
        <v>4037</v>
      </c>
      <c r="Z165" s="174" t="str">
        <f t="shared" si="7"/>
        <v>15 Vida de ecosistemas terrestres</v>
      </c>
      <c r="AA165" s="183" t="s">
        <v>4038</v>
      </c>
      <c r="AB165" s="181" t="s">
        <v>4039</v>
      </c>
      <c r="AC165" s="193" t="str">
        <f t="shared" si="8"/>
        <v>15.a Movilizar y aumentar de manera significativa los recursos financieros procedentes de todas las fuentes para conservar y utilizar de forma sostenible la diversidad biologica y los ecosistemas</v>
      </c>
      <c r="AD165" s="170"/>
      <c r="AE165" s="170"/>
      <c r="AF165" s="170"/>
      <c r="AG165" s="170"/>
      <c r="AH165" s="170"/>
      <c r="AI165" s="170"/>
      <c r="AJ165" s="170"/>
      <c r="AK165" s="170"/>
      <c r="AL165" s="170"/>
      <c r="AM165" s="170"/>
      <c r="AN165" s="170"/>
      <c r="AO165" s="170"/>
      <c r="AP165" s="170"/>
      <c r="AQ165" s="170"/>
      <c r="AR165" s="170"/>
      <c r="AS165" s="170"/>
      <c r="AT165" s="170"/>
      <c r="AU165" s="170"/>
      <c r="AV165" s="170"/>
      <c r="AW165" s="170"/>
      <c r="AX165" s="170"/>
      <c r="AY165" s="170"/>
      <c r="AZ165" s="170"/>
      <c r="BA165" s="170"/>
      <c r="BB165" s="170"/>
      <c r="BC165" s="170"/>
      <c r="BD165" s="170"/>
      <c r="BE165" s="170"/>
      <c r="BF165" s="170"/>
      <c r="BG165" s="170"/>
      <c r="BH165" s="170"/>
      <c r="BI165" s="170"/>
      <c r="BJ165" s="170"/>
      <c r="BK165" s="170"/>
      <c r="BL165" s="170"/>
      <c r="BM165" s="170"/>
      <c r="BN165" s="170"/>
      <c r="BO165" s="170"/>
      <c r="BP165" s="169"/>
      <c r="BQ165" s="169"/>
      <c r="BR165" s="169"/>
      <c r="BS165" s="169"/>
      <c r="BT165" s="169"/>
      <c r="BU165" s="169"/>
      <c r="BV165" s="169"/>
      <c r="BW165" s="105"/>
      <c r="BX165" s="105"/>
      <c r="BY165" s="105"/>
      <c r="BZ165" s="105"/>
      <c r="CA165" s="105"/>
      <c r="CB165" s="105"/>
    </row>
    <row r="166" spans="1:80" ht="15.75" x14ac:dyDescent="0.25">
      <c r="A166" s="180" t="s">
        <v>579</v>
      </c>
      <c r="B166" s="181" t="s">
        <v>4366</v>
      </c>
      <c r="C166" s="181" t="s">
        <v>4362</v>
      </c>
      <c r="D166" s="181" t="s">
        <v>4363</v>
      </c>
      <c r="E166" s="181" t="s">
        <v>4364</v>
      </c>
      <c r="F166" s="181" t="s">
        <v>4365</v>
      </c>
      <c r="G166" s="183" t="s">
        <v>3874</v>
      </c>
      <c r="H166" s="184" t="s">
        <v>4778</v>
      </c>
      <c r="I166" s="169" t="str">
        <f t="shared" si="6"/>
        <v>02CD11E198</v>
      </c>
      <c r="J166" s="183">
        <v>2</v>
      </c>
      <c r="K166" s="181" t="s">
        <v>3992</v>
      </c>
      <c r="L166" s="183">
        <v>1</v>
      </c>
      <c r="M166" s="181" t="s">
        <v>3993</v>
      </c>
      <c r="N166" s="183">
        <v>7</v>
      </c>
      <c r="O166" s="181" t="s">
        <v>4268</v>
      </c>
      <c r="P166" s="183">
        <v>2</v>
      </c>
      <c r="Q166" s="181" t="s">
        <v>4765</v>
      </c>
      <c r="R166" s="183" t="s">
        <v>792</v>
      </c>
      <c r="S166" s="181" t="s">
        <v>4779</v>
      </c>
      <c r="T166" s="183" t="s">
        <v>774</v>
      </c>
      <c r="U166" s="181" t="s">
        <v>4780</v>
      </c>
      <c r="V166" s="183" t="s">
        <v>4042</v>
      </c>
      <c r="W166" s="181" t="s">
        <v>4043</v>
      </c>
      <c r="X166" s="183" t="s">
        <v>2916</v>
      </c>
      <c r="Y166" s="181" t="s">
        <v>3967</v>
      </c>
      <c r="Z166" s="174" t="str">
        <f t="shared" si="7"/>
        <v>11 Ciudades y comunidades sostenibles</v>
      </c>
      <c r="AA166" s="183">
        <v>11.1</v>
      </c>
      <c r="AB166" s="181" t="s">
        <v>4130</v>
      </c>
      <c r="AC166" s="193" t="str">
        <f t="shared" si="8"/>
        <v>11.1 De aqui a 2030, asegurar el acceso de todas las personas a viviendas y servicios basicos adecuados, seguros y asequibles y mejorar los barrios marginales</v>
      </c>
      <c r="AD166" s="170"/>
      <c r="AE166" s="170"/>
      <c r="AF166" s="170"/>
      <c r="AG166" s="170"/>
      <c r="AH166" s="170"/>
      <c r="AI166" s="170"/>
      <c r="AJ166" s="170"/>
      <c r="AK166" s="170"/>
      <c r="AL166" s="170"/>
      <c r="AM166" s="170"/>
      <c r="AN166" s="170"/>
      <c r="AO166" s="170"/>
      <c r="AP166" s="170"/>
      <c r="AQ166" s="170"/>
      <c r="AR166" s="170"/>
      <c r="AS166" s="170"/>
      <c r="AT166" s="170"/>
      <c r="AU166" s="170"/>
      <c r="AV166" s="170"/>
      <c r="AW166" s="170"/>
      <c r="AX166" s="170"/>
      <c r="AY166" s="170"/>
      <c r="AZ166" s="170"/>
      <c r="BA166" s="170"/>
      <c r="BB166" s="170"/>
      <c r="BC166" s="170"/>
      <c r="BD166" s="170"/>
      <c r="BE166" s="170"/>
      <c r="BF166" s="170"/>
      <c r="BG166" s="170"/>
      <c r="BH166" s="170"/>
      <c r="BI166" s="170"/>
      <c r="BJ166" s="170"/>
      <c r="BK166" s="170"/>
      <c r="BL166" s="170"/>
      <c r="BM166" s="170"/>
      <c r="BN166" s="170"/>
      <c r="BO166" s="170"/>
      <c r="BP166" s="169"/>
      <c r="BQ166" s="169"/>
      <c r="BR166" s="169"/>
      <c r="BS166" s="169"/>
      <c r="BT166" s="169"/>
      <c r="BU166" s="169"/>
      <c r="BV166" s="169"/>
      <c r="BW166" s="105"/>
      <c r="BX166" s="105"/>
      <c r="BY166" s="105"/>
      <c r="BZ166" s="105"/>
      <c r="CA166" s="105"/>
      <c r="CB166" s="105"/>
    </row>
    <row r="167" spans="1:80" ht="15.75" x14ac:dyDescent="0.25">
      <c r="A167" s="180" t="s">
        <v>579</v>
      </c>
      <c r="B167" s="181" t="s">
        <v>4366</v>
      </c>
      <c r="C167" s="181" t="s">
        <v>4362</v>
      </c>
      <c r="D167" s="181" t="s">
        <v>4363</v>
      </c>
      <c r="E167" s="181" t="s">
        <v>4364</v>
      </c>
      <c r="F167" s="181" t="s">
        <v>4365</v>
      </c>
      <c r="G167" s="183" t="s">
        <v>3877</v>
      </c>
      <c r="H167" s="184" t="s">
        <v>4781</v>
      </c>
      <c r="I167" s="169" t="str">
        <f t="shared" si="6"/>
        <v>02CD11F037</v>
      </c>
      <c r="J167" s="183">
        <v>2</v>
      </c>
      <c r="K167" s="181" t="s">
        <v>3992</v>
      </c>
      <c r="L167" s="183">
        <v>1</v>
      </c>
      <c r="M167" s="181" t="s">
        <v>3993</v>
      </c>
      <c r="N167" s="183" t="s">
        <v>774</v>
      </c>
      <c r="O167" s="181" t="s">
        <v>4045</v>
      </c>
      <c r="P167" s="183">
        <v>3</v>
      </c>
      <c r="Q167" s="181" t="s">
        <v>4746</v>
      </c>
      <c r="R167" s="183" t="s">
        <v>765</v>
      </c>
      <c r="S167" s="181" t="s">
        <v>4751</v>
      </c>
      <c r="T167" s="183" t="s">
        <v>765</v>
      </c>
      <c r="U167" s="181" t="s">
        <v>4752</v>
      </c>
      <c r="V167" s="183" t="s">
        <v>4046</v>
      </c>
      <c r="W167" s="181" t="s">
        <v>4047</v>
      </c>
      <c r="X167" s="183" t="s">
        <v>793</v>
      </c>
      <c r="Y167" s="181" t="s">
        <v>3996</v>
      </c>
      <c r="Z167" s="174" t="str">
        <f t="shared" si="7"/>
        <v>8 Trabajo decente y crecimiento economico</v>
      </c>
      <c r="AA167" s="183">
        <v>8.3000000000000007</v>
      </c>
      <c r="AB167" s="181" t="s">
        <v>3997</v>
      </c>
      <c r="AC167" s="193" t="str">
        <f t="shared" si="8"/>
        <v>8.3 Promover politicas orientadas al desarrollo que apoyen las actividades productivas, la creacion de puestos de trabajo decentes, el emprendimiento, la creatividad y la innovacion, y fomentar la formalizacion y el crecimiento de las microempresas y las pequeñas y medianas empresas, incluso mediante el acceso a servicios financieros</v>
      </c>
      <c r="AD167" s="170"/>
      <c r="AE167" s="170"/>
      <c r="AF167" s="170"/>
      <c r="AG167" s="170"/>
      <c r="AH167" s="170"/>
      <c r="AI167" s="170"/>
      <c r="AJ167" s="170"/>
      <c r="AK167" s="170"/>
      <c r="AL167" s="170"/>
      <c r="AM167" s="170"/>
      <c r="AN167" s="170"/>
      <c r="AO167" s="170"/>
      <c r="AP167" s="170"/>
      <c r="AQ167" s="170"/>
      <c r="AR167" s="170"/>
      <c r="AS167" s="170"/>
      <c r="AT167" s="170"/>
      <c r="AU167" s="170"/>
      <c r="AV167" s="170"/>
      <c r="AW167" s="170"/>
      <c r="AX167" s="170"/>
      <c r="AY167" s="170"/>
      <c r="AZ167" s="170"/>
      <c r="BA167" s="170"/>
      <c r="BB167" s="170"/>
      <c r="BC167" s="170"/>
      <c r="BD167" s="170"/>
      <c r="BE167" s="170"/>
      <c r="BF167" s="170"/>
      <c r="BG167" s="170"/>
      <c r="BH167" s="170"/>
      <c r="BI167" s="170"/>
      <c r="BJ167" s="170"/>
      <c r="BK167" s="170"/>
      <c r="BL167" s="170"/>
      <c r="BM167" s="170"/>
      <c r="BN167" s="170"/>
      <c r="BO167" s="170"/>
      <c r="BP167" s="169"/>
      <c r="BQ167" s="169"/>
      <c r="BR167" s="169"/>
      <c r="BS167" s="169"/>
      <c r="BT167" s="169"/>
      <c r="BU167" s="169"/>
      <c r="BV167" s="169"/>
      <c r="BW167" s="105"/>
      <c r="BX167" s="105"/>
      <c r="BY167" s="105"/>
      <c r="BZ167" s="105"/>
      <c r="CA167" s="105"/>
      <c r="CB167" s="105"/>
    </row>
    <row r="168" spans="1:80" s="105" customFormat="1" ht="15.75" x14ac:dyDescent="0.25">
      <c r="A168" s="180" t="s">
        <v>579</v>
      </c>
      <c r="B168" s="181" t="s">
        <v>4366</v>
      </c>
      <c r="C168" s="181" t="s">
        <v>4362</v>
      </c>
      <c r="D168" s="181" t="s">
        <v>4363</v>
      </c>
      <c r="E168" s="181" t="s">
        <v>4364</v>
      </c>
      <c r="F168" s="181" t="s">
        <v>4365</v>
      </c>
      <c r="G168" s="183" t="s">
        <v>3886</v>
      </c>
      <c r="H168" s="184" t="s">
        <v>4782</v>
      </c>
      <c r="I168" s="169" t="str">
        <f t="shared" si="6"/>
        <v>02CD11K023</v>
      </c>
      <c r="J168" s="180">
        <v>3</v>
      </c>
      <c r="K168" s="181" t="s">
        <v>4795</v>
      </c>
      <c r="L168" s="180">
        <v>3</v>
      </c>
      <c r="M168" s="181" t="s">
        <v>4154</v>
      </c>
      <c r="N168" s="180">
        <v>1</v>
      </c>
      <c r="O168" s="181" t="s">
        <v>4155</v>
      </c>
      <c r="P168" s="180">
        <v>2</v>
      </c>
      <c r="Q168" s="181" t="s">
        <v>4765</v>
      </c>
      <c r="R168" s="180" t="s">
        <v>766</v>
      </c>
      <c r="S168" s="181" t="s">
        <v>4766</v>
      </c>
      <c r="T168" s="180" t="s">
        <v>765</v>
      </c>
      <c r="U168" s="181" t="s">
        <v>4048</v>
      </c>
      <c r="V168" s="180" t="s">
        <v>4049</v>
      </c>
      <c r="W168" s="181" t="s">
        <v>4050</v>
      </c>
      <c r="X168" s="180" t="s">
        <v>2916</v>
      </c>
      <c r="Y168" s="181" t="s">
        <v>3967</v>
      </c>
      <c r="Z168" s="174" t="str">
        <f t="shared" si="7"/>
        <v>11 Ciudades y comunidades sostenibles</v>
      </c>
      <c r="AA168" s="180">
        <v>11.3</v>
      </c>
      <c r="AB168" s="181" t="s">
        <v>4051</v>
      </c>
      <c r="AC168" s="193" t="str">
        <f t="shared" si="8"/>
        <v>11.3 De aqui a 2030, aumentar la urbanizacion inclusiva y sostenible y la capacidad para la planificacion y la gestion participativas, integradas y sostenibles de los asentamientos humanos en todos los paises</v>
      </c>
      <c r="AD168" s="170"/>
      <c r="AE168" s="170"/>
      <c r="AF168" s="170"/>
      <c r="AG168" s="170"/>
      <c r="AH168" s="170"/>
      <c r="AI168" s="170"/>
      <c r="AJ168" s="170"/>
      <c r="AK168" s="170"/>
      <c r="AL168" s="170"/>
      <c r="AM168" s="170"/>
      <c r="AN168" s="170"/>
      <c r="AO168" s="170"/>
      <c r="AP168" s="170"/>
      <c r="AQ168" s="170"/>
      <c r="AR168" s="170"/>
      <c r="AS168" s="170"/>
      <c r="AT168" s="170"/>
      <c r="AU168" s="170"/>
      <c r="AV168" s="170"/>
      <c r="AW168" s="170"/>
      <c r="AX168" s="170"/>
      <c r="AY168" s="170"/>
      <c r="AZ168" s="170"/>
      <c r="BA168" s="170"/>
      <c r="BB168" s="170"/>
      <c r="BC168" s="170"/>
      <c r="BD168" s="170"/>
      <c r="BE168" s="170"/>
      <c r="BF168" s="170"/>
      <c r="BG168" s="170"/>
      <c r="BH168" s="170"/>
      <c r="BI168" s="170"/>
      <c r="BJ168" s="170"/>
      <c r="BK168" s="170"/>
      <c r="BL168" s="170"/>
      <c r="BM168" s="170"/>
      <c r="BN168" s="170"/>
      <c r="BO168" s="170"/>
      <c r="BP168" s="169"/>
      <c r="BQ168" s="169"/>
      <c r="BR168" s="169"/>
      <c r="BS168" s="169"/>
      <c r="BT168" s="169"/>
      <c r="BU168" s="169"/>
      <c r="BV168" s="169"/>
    </row>
    <row r="169" spans="1:80" s="105" customFormat="1" ht="15.75" x14ac:dyDescent="0.25">
      <c r="A169" s="180" t="s">
        <v>579</v>
      </c>
      <c r="B169" s="181" t="s">
        <v>4366</v>
      </c>
      <c r="C169" s="181" t="s">
        <v>4362</v>
      </c>
      <c r="D169" s="181" t="s">
        <v>4363</v>
      </c>
      <c r="E169" s="181" t="s">
        <v>4364</v>
      </c>
      <c r="F169" s="181" t="s">
        <v>4365</v>
      </c>
      <c r="G169" s="183" t="s">
        <v>712</v>
      </c>
      <c r="H169" s="184" t="s">
        <v>4725</v>
      </c>
      <c r="I169" s="169" t="str">
        <f t="shared" si="6"/>
        <v>02CD11M001</v>
      </c>
      <c r="J169" s="183">
        <v>2</v>
      </c>
      <c r="K169" s="181" t="s">
        <v>3992</v>
      </c>
      <c r="L169" s="183">
        <v>2</v>
      </c>
      <c r="M169" s="181" t="s">
        <v>4019</v>
      </c>
      <c r="N169" s="183">
        <v>2</v>
      </c>
      <c r="O169" s="181" t="s">
        <v>4020</v>
      </c>
      <c r="P169" s="183">
        <v>2</v>
      </c>
      <c r="Q169" s="181" t="s">
        <v>4765</v>
      </c>
      <c r="R169" s="183" t="s">
        <v>766</v>
      </c>
      <c r="S169" s="181" t="s">
        <v>4766</v>
      </c>
      <c r="T169" s="183" t="s">
        <v>765</v>
      </c>
      <c r="U169" s="181" t="s">
        <v>4048</v>
      </c>
      <c r="V169" s="183" t="s">
        <v>3959</v>
      </c>
      <c r="W169" s="181" t="s">
        <v>3960</v>
      </c>
      <c r="X169" s="183" t="s">
        <v>2916</v>
      </c>
      <c r="Y169" s="181" t="s">
        <v>3967</v>
      </c>
      <c r="Z169" s="174" t="str">
        <f t="shared" si="7"/>
        <v>11 Ciudades y comunidades sostenibles</v>
      </c>
      <c r="AA169" s="183">
        <v>11.3</v>
      </c>
      <c r="AB169" s="181" t="s">
        <v>4051</v>
      </c>
      <c r="AC169" s="193" t="str">
        <f t="shared" si="8"/>
        <v>11.3 De aqui a 2030, aumentar la urbanizacion inclusiva y sostenible y la capacidad para la planificacion y la gestion participativas, integradas y sostenibles de los asentamientos humanos en todos los paises</v>
      </c>
      <c r="AD169" s="170"/>
      <c r="AE169" s="170"/>
      <c r="AF169" s="170"/>
      <c r="AG169" s="170"/>
      <c r="AH169" s="170"/>
      <c r="AI169" s="170"/>
      <c r="AJ169" s="170"/>
      <c r="AK169" s="170"/>
      <c r="AL169" s="170"/>
      <c r="AM169" s="170"/>
      <c r="AN169" s="170"/>
      <c r="AO169" s="170"/>
      <c r="AP169" s="170"/>
      <c r="AQ169" s="170"/>
      <c r="AR169" s="170"/>
      <c r="AS169" s="170"/>
      <c r="AT169" s="170"/>
      <c r="AU169" s="170"/>
      <c r="AV169" s="170"/>
      <c r="AW169" s="170"/>
      <c r="AX169" s="170"/>
      <c r="AY169" s="170"/>
      <c r="AZ169" s="170"/>
      <c r="BA169" s="170"/>
      <c r="BB169" s="170"/>
      <c r="BC169" s="170"/>
      <c r="BD169" s="170"/>
      <c r="BE169" s="170"/>
      <c r="BF169" s="170"/>
      <c r="BG169" s="170"/>
      <c r="BH169" s="170"/>
      <c r="BI169" s="170"/>
      <c r="BJ169" s="170"/>
      <c r="BK169" s="170"/>
      <c r="BL169" s="170"/>
      <c r="BM169" s="170"/>
      <c r="BN169" s="170"/>
      <c r="BO169" s="170"/>
      <c r="BP169" s="169"/>
      <c r="BQ169" s="169"/>
      <c r="BR169" s="169"/>
      <c r="BS169" s="169"/>
      <c r="BT169" s="169"/>
      <c r="BU169" s="169"/>
      <c r="BV169" s="169"/>
    </row>
    <row r="170" spans="1:80" s="105" customFormat="1" ht="15.75" x14ac:dyDescent="0.25">
      <c r="A170" s="180" t="s">
        <v>579</v>
      </c>
      <c r="B170" s="181" t="s">
        <v>4366</v>
      </c>
      <c r="C170" s="181" t="s">
        <v>4362</v>
      </c>
      <c r="D170" s="181" t="s">
        <v>4363</v>
      </c>
      <c r="E170" s="181" t="s">
        <v>4364</v>
      </c>
      <c r="F170" s="181" t="s">
        <v>4365</v>
      </c>
      <c r="G170" s="183" t="s">
        <v>3889</v>
      </c>
      <c r="H170" s="184" t="s">
        <v>4729</v>
      </c>
      <c r="I170" s="169" t="str">
        <f t="shared" si="6"/>
        <v>02CD11M002</v>
      </c>
      <c r="J170" s="183">
        <v>2</v>
      </c>
      <c r="K170" s="181" t="s">
        <v>3992</v>
      </c>
      <c r="L170" s="183">
        <v>1</v>
      </c>
      <c r="M170" s="181" t="s">
        <v>3993</v>
      </c>
      <c r="N170" s="183">
        <v>7</v>
      </c>
      <c r="O170" s="181" t="s">
        <v>4268</v>
      </c>
      <c r="P170" s="183">
        <v>1</v>
      </c>
      <c r="Q170" s="181" t="s">
        <v>3954</v>
      </c>
      <c r="R170" s="183" t="s">
        <v>793</v>
      </c>
      <c r="S170" s="181" t="s">
        <v>4749</v>
      </c>
      <c r="T170" s="183" t="s">
        <v>765</v>
      </c>
      <c r="U170" s="181" t="s">
        <v>4784</v>
      </c>
      <c r="V170" s="183" t="s">
        <v>3961</v>
      </c>
      <c r="W170" s="181" t="s">
        <v>3962</v>
      </c>
      <c r="X170" s="183" t="s">
        <v>2916</v>
      </c>
      <c r="Y170" s="181" t="s">
        <v>3967</v>
      </c>
      <c r="Z170" s="174" t="str">
        <f t="shared" si="7"/>
        <v>11 Ciudades y comunidades sostenibles</v>
      </c>
      <c r="AA170" s="183">
        <v>11.3</v>
      </c>
      <c r="AB170" s="181" t="s">
        <v>4051</v>
      </c>
      <c r="AC170" s="193" t="str">
        <f t="shared" si="8"/>
        <v>11.3 De aqui a 2030, aumentar la urbanizacion inclusiva y sostenible y la capacidad para la planificacion y la gestion participativas, integradas y sostenibles de los asentamientos humanos en todos los paises</v>
      </c>
      <c r="AD170" s="170"/>
      <c r="AE170" s="170"/>
      <c r="AF170" s="170"/>
      <c r="AG170" s="170"/>
      <c r="AH170" s="170"/>
      <c r="AI170" s="170"/>
      <c r="AJ170" s="170"/>
      <c r="AK170" s="170"/>
      <c r="AL170" s="170"/>
      <c r="AM170" s="170"/>
      <c r="AN170" s="170"/>
      <c r="AO170" s="170"/>
      <c r="AP170" s="170"/>
      <c r="AQ170" s="170"/>
      <c r="AR170" s="170"/>
      <c r="AS170" s="170"/>
      <c r="AT170" s="170"/>
      <c r="AU170" s="170"/>
      <c r="AV170" s="170"/>
      <c r="AW170" s="170"/>
      <c r="AX170" s="170"/>
      <c r="AY170" s="170"/>
      <c r="AZ170" s="170"/>
      <c r="BA170" s="170"/>
      <c r="BB170" s="170"/>
      <c r="BC170" s="170"/>
      <c r="BD170" s="170"/>
      <c r="BE170" s="170"/>
      <c r="BF170" s="170"/>
      <c r="BG170" s="170"/>
      <c r="BH170" s="170"/>
      <c r="BI170" s="170"/>
      <c r="BJ170" s="170"/>
      <c r="BK170" s="170"/>
      <c r="BL170" s="170"/>
      <c r="BM170" s="170"/>
      <c r="BN170" s="170"/>
      <c r="BO170" s="170"/>
      <c r="BP170" s="169"/>
      <c r="BQ170" s="169"/>
      <c r="BR170" s="169"/>
      <c r="BS170" s="169"/>
      <c r="BT170" s="169"/>
      <c r="BU170" s="169"/>
      <c r="BV170" s="169"/>
    </row>
    <row r="171" spans="1:80" ht="15.75" x14ac:dyDescent="0.25">
      <c r="A171" s="180" t="s">
        <v>579</v>
      </c>
      <c r="B171" s="181" t="s">
        <v>4366</v>
      </c>
      <c r="C171" s="181" t="s">
        <v>4362</v>
      </c>
      <c r="D171" s="181" t="s">
        <v>4363</v>
      </c>
      <c r="E171" s="181" t="s">
        <v>4364</v>
      </c>
      <c r="F171" s="181" t="s">
        <v>4365</v>
      </c>
      <c r="G171" s="183" t="s">
        <v>713</v>
      </c>
      <c r="H171" s="184" t="s">
        <v>4730</v>
      </c>
      <c r="I171" s="169" t="str">
        <f t="shared" si="6"/>
        <v>02CD11N001</v>
      </c>
      <c r="J171" s="183">
        <v>5</v>
      </c>
      <c r="K171" s="181" t="s">
        <v>4731</v>
      </c>
      <c r="L171" s="183">
        <v>3</v>
      </c>
      <c r="M171" s="181" t="s">
        <v>4309</v>
      </c>
      <c r="N171" s="183" t="s">
        <v>774</v>
      </c>
      <c r="O171" s="181" t="s">
        <v>3964</v>
      </c>
      <c r="P171" s="183">
        <v>1</v>
      </c>
      <c r="Q171" s="181" t="s">
        <v>3954</v>
      </c>
      <c r="R171" s="183" t="s">
        <v>785</v>
      </c>
      <c r="S171" s="181" t="s">
        <v>4732</v>
      </c>
      <c r="T171" s="183" t="s">
        <v>766</v>
      </c>
      <c r="U171" s="181" t="s">
        <v>3963</v>
      </c>
      <c r="V171" s="183" t="s">
        <v>3965</v>
      </c>
      <c r="W171" s="181" t="s">
        <v>3966</v>
      </c>
      <c r="X171" s="183" t="s">
        <v>2916</v>
      </c>
      <c r="Y171" s="181" t="s">
        <v>3967</v>
      </c>
      <c r="Z171" s="174" t="str">
        <f t="shared" si="7"/>
        <v>11 Ciudades y comunidades sostenibles</v>
      </c>
      <c r="AA171" s="183">
        <v>11.5</v>
      </c>
      <c r="AB171" s="181" t="s">
        <v>3968</v>
      </c>
      <c r="AC171" s="193" t="str">
        <f t="shared" si="8"/>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171" s="170"/>
      <c r="AE171" s="170"/>
      <c r="AF171" s="170"/>
      <c r="AG171" s="170"/>
      <c r="AH171" s="170"/>
      <c r="AI171" s="170"/>
      <c r="AJ171" s="170"/>
      <c r="AK171" s="170"/>
      <c r="AL171" s="170"/>
      <c r="AM171" s="170"/>
      <c r="AN171" s="170"/>
      <c r="AO171" s="170"/>
      <c r="AP171" s="170"/>
      <c r="AQ171" s="170"/>
      <c r="AR171" s="170"/>
      <c r="AS171" s="170"/>
      <c r="AT171" s="170"/>
      <c r="AU171" s="170"/>
      <c r="AV171" s="170"/>
      <c r="AW171" s="170"/>
      <c r="AX171" s="170"/>
      <c r="AY171" s="170"/>
      <c r="AZ171" s="170"/>
      <c r="BA171" s="170"/>
      <c r="BB171" s="170"/>
      <c r="BC171" s="170"/>
      <c r="BD171" s="170"/>
      <c r="BE171" s="170"/>
      <c r="BF171" s="170"/>
      <c r="BG171" s="170"/>
      <c r="BH171" s="170"/>
      <c r="BI171" s="170"/>
      <c r="BJ171" s="170"/>
      <c r="BK171" s="170"/>
      <c r="BL171" s="170"/>
      <c r="BM171" s="170"/>
      <c r="BN171" s="170"/>
      <c r="BO171" s="170"/>
      <c r="BP171" s="169"/>
      <c r="BQ171" s="169"/>
      <c r="BR171" s="169"/>
      <c r="BS171" s="169"/>
      <c r="BT171" s="169"/>
    </row>
    <row r="172" spans="1:80" s="105" customFormat="1" ht="15.75" x14ac:dyDescent="0.25">
      <c r="A172" s="180" t="s">
        <v>579</v>
      </c>
      <c r="B172" s="181" t="s">
        <v>4366</v>
      </c>
      <c r="C172" s="181" t="s">
        <v>4362</v>
      </c>
      <c r="D172" s="181" t="s">
        <v>4363</v>
      </c>
      <c r="E172" s="181" t="s">
        <v>4364</v>
      </c>
      <c r="F172" s="181" t="s">
        <v>4365</v>
      </c>
      <c r="G172" s="183" t="s">
        <v>3899</v>
      </c>
      <c r="H172" s="184" t="s">
        <v>4785</v>
      </c>
      <c r="I172" s="169" t="str">
        <f t="shared" si="6"/>
        <v>02CD11R002</v>
      </c>
      <c r="J172" s="183">
        <v>2</v>
      </c>
      <c r="K172" s="181" t="s">
        <v>3992</v>
      </c>
      <c r="L172" s="183">
        <v>2</v>
      </c>
      <c r="M172" s="181" t="s">
        <v>4019</v>
      </c>
      <c r="N172" s="183">
        <v>2</v>
      </c>
      <c r="O172" s="181" t="s">
        <v>4020</v>
      </c>
      <c r="P172" s="183">
        <v>2</v>
      </c>
      <c r="Q172" s="181" t="s">
        <v>4765</v>
      </c>
      <c r="R172" s="183" t="s">
        <v>766</v>
      </c>
      <c r="S172" s="181" t="s">
        <v>4766</v>
      </c>
      <c r="T172" s="183" t="s">
        <v>766</v>
      </c>
      <c r="U172" s="181" t="s">
        <v>4786</v>
      </c>
      <c r="V172" s="183" t="s">
        <v>2563</v>
      </c>
      <c r="W172" s="181" t="s">
        <v>4785</v>
      </c>
      <c r="X172" s="183" t="s">
        <v>3292</v>
      </c>
      <c r="Y172" s="181" t="s">
        <v>3957</v>
      </c>
      <c r="Z172" s="174" t="str">
        <f t="shared" si="7"/>
        <v>16 Paz, justicia e instituciones solidas</v>
      </c>
      <c r="AA172" s="183">
        <v>16.7</v>
      </c>
      <c r="AB172" s="181" t="s">
        <v>4057</v>
      </c>
      <c r="AC172" s="193" t="str">
        <f t="shared" si="8"/>
        <v>16.7 Garantizar la adopcion en todos los niveles de decisiones inclusivas, participativas y representativas que respondan a las necesidades</v>
      </c>
      <c r="AD172" s="170"/>
      <c r="AE172" s="170"/>
      <c r="AF172" s="170"/>
      <c r="AG172" s="170"/>
      <c r="AH172" s="170"/>
      <c r="AI172" s="170"/>
      <c r="AJ172" s="170"/>
      <c r="AK172" s="170"/>
      <c r="AL172" s="170"/>
      <c r="AM172" s="170"/>
      <c r="AN172" s="170"/>
      <c r="AO172" s="170"/>
      <c r="AP172" s="170"/>
      <c r="AQ172" s="170"/>
      <c r="AR172" s="170"/>
      <c r="AS172" s="170"/>
      <c r="AT172" s="170"/>
      <c r="AU172" s="170"/>
      <c r="AV172" s="170"/>
      <c r="AW172" s="170"/>
      <c r="AX172" s="170"/>
      <c r="AY172" s="170"/>
      <c r="AZ172" s="170"/>
      <c r="BA172" s="170"/>
      <c r="BB172" s="170"/>
      <c r="BC172" s="170"/>
      <c r="BD172" s="170"/>
      <c r="BE172" s="170"/>
      <c r="BF172" s="170"/>
      <c r="BG172" s="170"/>
      <c r="BH172" s="170"/>
      <c r="BI172" s="170"/>
      <c r="BJ172" s="170"/>
      <c r="BK172" s="170"/>
      <c r="BL172" s="170"/>
      <c r="BM172" s="170"/>
      <c r="BN172" s="170"/>
      <c r="BO172" s="170"/>
      <c r="BP172" s="169"/>
      <c r="BQ172" s="169"/>
      <c r="BR172" s="169"/>
      <c r="BS172" s="169"/>
      <c r="BT172" s="169"/>
      <c r="BU172" s="169"/>
      <c r="BV172" s="169"/>
    </row>
    <row r="173" spans="1:80" s="105" customFormat="1" ht="15.75" x14ac:dyDescent="0.25">
      <c r="A173" s="180" t="s">
        <v>579</v>
      </c>
      <c r="B173" s="181" t="s">
        <v>4366</v>
      </c>
      <c r="C173" s="181" t="s">
        <v>4362</v>
      </c>
      <c r="D173" s="181" t="s">
        <v>4363</v>
      </c>
      <c r="E173" s="181" t="s">
        <v>4364</v>
      </c>
      <c r="F173" s="181" t="s">
        <v>4365</v>
      </c>
      <c r="G173" s="183" t="s">
        <v>3909</v>
      </c>
      <c r="H173" s="184" t="s">
        <v>4787</v>
      </c>
      <c r="I173" s="169" t="str">
        <f t="shared" si="6"/>
        <v>02CD11S229</v>
      </c>
      <c r="J173" s="183">
        <v>2</v>
      </c>
      <c r="K173" s="181" t="s">
        <v>3992</v>
      </c>
      <c r="L173" s="183">
        <v>1</v>
      </c>
      <c r="M173" s="181" t="s">
        <v>3993</v>
      </c>
      <c r="N173" s="183">
        <v>3</v>
      </c>
      <c r="O173" s="181" t="s">
        <v>4045</v>
      </c>
      <c r="P173" s="183">
        <v>2</v>
      </c>
      <c r="Q173" s="181" t="s">
        <v>4765</v>
      </c>
      <c r="R173" s="183" t="s">
        <v>792</v>
      </c>
      <c r="S173" s="181" t="s">
        <v>4779</v>
      </c>
      <c r="T173" s="183" t="s">
        <v>793</v>
      </c>
      <c r="U173" s="181" t="s">
        <v>4788</v>
      </c>
      <c r="V173" s="183" t="s">
        <v>4069</v>
      </c>
      <c r="W173" s="181" t="s">
        <v>4070</v>
      </c>
      <c r="X173" s="183" t="s">
        <v>814</v>
      </c>
      <c r="Y173" s="181" t="s">
        <v>4071</v>
      </c>
      <c r="Z173" s="174" t="str">
        <f t="shared" si="7"/>
        <v>5 Igualdad de genero</v>
      </c>
      <c r="AA173" s="183">
        <v>5.0999999999999996</v>
      </c>
      <c r="AB173" s="181" t="s">
        <v>4072</v>
      </c>
      <c r="AC173" s="193" t="str">
        <f t="shared" si="8"/>
        <v>5.1 Poner fin a todas las formas de discriminacion contra todas las mujeres y las niñas en todo el mundo</v>
      </c>
      <c r="AD173" s="170"/>
      <c r="AE173" s="170"/>
      <c r="AF173" s="170"/>
      <c r="AG173" s="170"/>
      <c r="AH173" s="170"/>
      <c r="AI173" s="170"/>
      <c r="AJ173" s="170"/>
      <c r="AK173" s="170"/>
      <c r="AL173" s="170"/>
      <c r="AM173" s="170"/>
      <c r="AN173" s="170"/>
      <c r="AO173" s="170"/>
      <c r="AP173" s="170"/>
      <c r="AQ173" s="170"/>
      <c r="AR173" s="170"/>
      <c r="AS173" s="170"/>
      <c r="AT173" s="170"/>
      <c r="AU173" s="170"/>
      <c r="AV173" s="170"/>
      <c r="AW173" s="170"/>
      <c r="AX173" s="170"/>
      <c r="AY173" s="170"/>
      <c r="AZ173" s="170"/>
      <c r="BA173" s="170"/>
      <c r="BB173" s="170"/>
      <c r="BC173" s="170"/>
      <c r="BD173" s="170"/>
      <c r="BE173" s="170"/>
      <c r="BF173" s="170"/>
      <c r="BG173" s="170"/>
      <c r="BH173" s="170"/>
      <c r="BI173" s="170"/>
      <c r="BJ173" s="170"/>
      <c r="BK173" s="170"/>
      <c r="BL173" s="170"/>
      <c r="BM173" s="170"/>
      <c r="BN173" s="170"/>
      <c r="BO173" s="170"/>
      <c r="BP173" s="169"/>
      <c r="BQ173" s="169"/>
      <c r="BR173" s="169"/>
      <c r="BS173" s="169"/>
      <c r="BT173" s="169"/>
      <c r="BU173" s="169"/>
      <c r="BV173" s="169"/>
    </row>
    <row r="174" spans="1:80" s="105" customFormat="1" ht="15.75" x14ac:dyDescent="0.25">
      <c r="A174" s="180" t="s">
        <v>579</v>
      </c>
      <c r="B174" s="181" t="s">
        <v>4366</v>
      </c>
      <c r="C174" s="181" t="s">
        <v>4362</v>
      </c>
      <c r="D174" s="181" t="s">
        <v>4363</v>
      </c>
      <c r="E174" s="181" t="s">
        <v>4364</v>
      </c>
      <c r="F174" s="181" t="s">
        <v>4365</v>
      </c>
      <c r="G174" s="183" t="s">
        <v>3912</v>
      </c>
      <c r="H174" s="184" t="s">
        <v>4819</v>
      </c>
      <c r="I174" s="169" t="str">
        <f t="shared" si="6"/>
        <v>02CD11S233</v>
      </c>
      <c r="J174" s="183">
        <v>2</v>
      </c>
      <c r="K174" s="181" t="s">
        <v>3992</v>
      </c>
      <c r="L174" s="183">
        <v>1</v>
      </c>
      <c r="M174" s="181" t="s">
        <v>3993</v>
      </c>
      <c r="N174" s="183">
        <v>6</v>
      </c>
      <c r="O174" s="181" t="s">
        <v>4273</v>
      </c>
      <c r="P174" s="183">
        <v>2</v>
      </c>
      <c r="Q174" s="181" t="s">
        <v>4765</v>
      </c>
      <c r="R174" s="183" t="s">
        <v>792</v>
      </c>
      <c r="S174" s="181" t="s">
        <v>4779</v>
      </c>
      <c r="T174" s="183" t="s">
        <v>793</v>
      </c>
      <c r="U174" s="181" t="s">
        <v>4788</v>
      </c>
      <c r="V174" s="183" t="s">
        <v>4080</v>
      </c>
      <c r="W174" s="181" t="s">
        <v>4081</v>
      </c>
      <c r="X174" s="183" t="s">
        <v>766</v>
      </c>
      <c r="Y174" s="181" t="s">
        <v>4079</v>
      </c>
      <c r="Z174" s="174" t="str">
        <f t="shared" si="7"/>
        <v>2 Hambre cero</v>
      </c>
      <c r="AA174" s="183">
        <v>2.1</v>
      </c>
      <c r="AB174" s="181" t="s">
        <v>4082</v>
      </c>
      <c r="AC174" s="193" t="str">
        <f t="shared" si="8"/>
        <v>2.1 Para 2030, poner fin al hambre y asegurar el acceso de todas las personas, en particular los pobres y las personas en situaciones vulnerables, incluidos los lactantes, a una alimentacion sana, nutritiva y suficiente durante todo el año</v>
      </c>
      <c r="AD174" s="170"/>
      <c r="AE174" s="170"/>
      <c r="AF174" s="170"/>
      <c r="AG174" s="170"/>
      <c r="AH174" s="170"/>
      <c r="AI174" s="170"/>
      <c r="AJ174" s="170"/>
      <c r="AK174" s="170"/>
      <c r="AL174" s="170"/>
      <c r="AM174" s="170"/>
      <c r="AN174" s="170"/>
      <c r="AO174" s="170"/>
      <c r="AP174" s="170"/>
      <c r="AQ174" s="170"/>
      <c r="AR174" s="170"/>
      <c r="AS174" s="170"/>
      <c r="AT174" s="170"/>
      <c r="AU174" s="170"/>
      <c r="AV174" s="170"/>
      <c r="AW174" s="170"/>
      <c r="AX174" s="170"/>
      <c r="AY174" s="170"/>
      <c r="AZ174" s="170"/>
      <c r="BA174" s="170"/>
      <c r="BB174" s="170"/>
      <c r="BC174" s="170"/>
      <c r="BD174" s="170"/>
      <c r="BE174" s="170"/>
      <c r="BF174" s="170"/>
      <c r="BG174" s="170"/>
      <c r="BH174" s="170"/>
      <c r="BI174" s="170"/>
      <c r="BJ174" s="170"/>
      <c r="BK174" s="170"/>
      <c r="BL174" s="170"/>
      <c r="BM174" s="170"/>
      <c r="BN174" s="170"/>
      <c r="BO174" s="170"/>
      <c r="BP174" s="169"/>
      <c r="BQ174" s="169"/>
      <c r="BR174" s="169"/>
      <c r="BS174" s="169"/>
      <c r="BT174" s="169"/>
      <c r="BU174" s="169"/>
      <c r="BV174" s="169"/>
    </row>
    <row r="175" spans="1:80" s="105" customFormat="1" ht="15.75" x14ac:dyDescent="0.25">
      <c r="A175" s="180" t="s">
        <v>581</v>
      </c>
      <c r="B175" s="181" t="s">
        <v>4368</v>
      </c>
      <c r="C175" s="181" t="s">
        <v>4820</v>
      </c>
      <c r="D175" s="181" t="s">
        <v>4367</v>
      </c>
      <c r="E175" s="181" t="s">
        <v>4821</v>
      </c>
      <c r="F175" s="181" t="s">
        <v>4822</v>
      </c>
      <c r="G175" s="183" t="s">
        <v>4761</v>
      </c>
      <c r="H175" s="184" t="s">
        <v>4762</v>
      </c>
      <c r="I175" s="169" t="str">
        <f t="shared" si="6"/>
        <v>02CD12E200</v>
      </c>
      <c r="J175" s="180">
        <v>6</v>
      </c>
      <c r="K175" s="181" t="s">
        <v>4726</v>
      </c>
      <c r="L175" s="180">
        <v>5</v>
      </c>
      <c r="M175" s="181" t="s">
        <v>4763</v>
      </c>
      <c r="N175" s="180">
        <v>1</v>
      </c>
      <c r="O175" s="181" t="s">
        <v>4764</v>
      </c>
      <c r="P175" s="180">
        <v>2</v>
      </c>
      <c r="Q175" s="181" t="s">
        <v>4765</v>
      </c>
      <c r="R175" s="180" t="s">
        <v>766</v>
      </c>
      <c r="S175" s="181" t="s">
        <v>4766</v>
      </c>
      <c r="T175" s="180" t="s">
        <v>765</v>
      </c>
      <c r="U175" s="181" t="s">
        <v>4048</v>
      </c>
      <c r="V175" s="180" t="s">
        <v>4017</v>
      </c>
      <c r="W175" s="181" t="s">
        <v>4018</v>
      </c>
      <c r="X175" s="180" t="s">
        <v>3292</v>
      </c>
      <c r="Y175" s="181" t="s">
        <v>3957</v>
      </c>
      <c r="Z175" s="174" t="str">
        <f t="shared" si="7"/>
        <v>16 Paz, justicia e instituciones solidas</v>
      </c>
      <c r="AA175" s="180">
        <v>16.100000000000001</v>
      </c>
      <c r="AB175" s="181" t="s">
        <v>3974</v>
      </c>
      <c r="AC175" s="193" t="str">
        <f t="shared" si="8"/>
        <v>16.1 Reducir significativamente todas las formas de violencia y las correspondientes tasas de mortalidad en todo el mundo</v>
      </c>
      <c r="AD175" s="170"/>
      <c r="AE175" s="170"/>
      <c r="AF175" s="170"/>
      <c r="AG175" s="170"/>
      <c r="AH175" s="170"/>
      <c r="AI175" s="170"/>
      <c r="AJ175" s="170"/>
      <c r="AK175" s="170"/>
      <c r="AL175" s="170"/>
      <c r="AM175" s="170"/>
      <c r="AN175" s="170"/>
      <c r="AO175" s="170"/>
      <c r="AP175" s="170"/>
      <c r="AQ175" s="170"/>
      <c r="AR175" s="170"/>
      <c r="AS175" s="170"/>
      <c r="AT175" s="170"/>
      <c r="AU175" s="170"/>
      <c r="AV175" s="170"/>
      <c r="AW175" s="170"/>
      <c r="AX175" s="170"/>
      <c r="AY175" s="170"/>
      <c r="AZ175" s="170"/>
      <c r="BA175" s="170"/>
      <c r="BB175" s="170"/>
      <c r="BC175" s="170"/>
      <c r="BD175" s="170"/>
      <c r="BE175" s="170"/>
      <c r="BF175" s="170"/>
      <c r="BG175" s="170"/>
      <c r="BH175" s="170"/>
      <c r="BI175" s="170"/>
      <c r="BJ175" s="170"/>
      <c r="BK175" s="170"/>
      <c r="BL175" s="170"/>
      <c r="BM175" s="170"/>
      <c r="BN175" s="170"/>
      <c r="BO175" s="170"/>
      <c r="BP175" s="169"/>
      <c r="BQ175" s="169"/>
      <c r="BR175" s="169"/>
      <c r="BS175" s="169"/>
      <c r="BT175" s="169"/>
      <c r="BU175" s="169"/>
      <c r="BV175" s="169"/>
    </row>
    <row r="176" spans="1:80" ht="15.75" x14ac:dyDescent="0.25">
      <c r="A176" s="180" t="s">
        <v>581</v>
      </c>
      <c r="B176" s="181" t="s">
        <v>4368</v>
      </c>
      <c r="C176" s="181" t="s">
        <v>4820</v>
      </c>
      <c r="D176" s="181" t="s">
        <v>4367</v>
      </c>
      <c r="E176" s="181" t="s">
        <v>4821</v>
      </c>
      <c r="F176" s="181" t="s">
        <v>4822</v>
      </c>
      <c r="G176" s="183" t="s">
        <v>3863</v>
      </c>
      <c r="H176" s="184" t="s">
        <v>4767</v>
      </c>
      <c r="I176" s="169" t="str">
        <f t="shared" si="6"/>
        <v>02CD12E187</v>
      </c>
      <c r="J176" s="183">
        <v>2</v>
      </c>
      <c r="K176" s="181" t="s">
        <v>3992</v>
      </c>
      <c r="L176" s="183">
        <v>2</v>
      </c>
      <c r="M176" s="181" t="s">
        <v>4019</v>
      </c>
      <c r="N176" s="183" t="s">
        <v>766</v>
      </c>
      <c r="O176" s="181" t="s">
        <v>4020</v>
      </c>
      <c r="P176" s="183">
        <v>2</v>
      </c>
      <c r="Q176" s="181" t="s">
        <v>4765</v>
      </c>
      <c r="R176" s="183" t="s">
        <v>766</v>
      </c>
      <c r="S176" s="181" t="s">
        <v>4766</v>
      </c>
      <c r="T176" s="183" t="s">
        <v>792</v>
      </c>
      <c r="U176" s="181" t="s">
        <v>4768</v>
      </c>
      <c r="V176" s="183" t="s">
        <v>2525</v>
      </c>
      <c r="W176" s="181" t="s">
        <v>4021</v>
      </c>
      <c r="X176" s="183" t="s">
        <v>2916</v>
      </c>
      <c r="Y176" s="181" t="s">
        <v>3967</v>
      </c>
      <c r="Z176" s="174" t="str">
        <f t="shared" si="7"/>
        <v>11 Ciudades y comunidades sostenibles</v>
      </c>
      <c r="AA176" s="183">
        <v>11.6</v>
      </c>
      <c r="AB176" s="181" t="s">
        <v>4022</v>
      </c>
      <c r="AC176" s="193" t="str">
        <f t="shared" si="8"/>
        <v>11.6 De aqui a 2030, reducir el impacto ambiental negativo per capita de las ciudades, incluso prestando especial atencion a la calidad del aire y la gestion de los desechos municipales y de otro tipo</v>
      </c>
      <c r="AD176" s="170"/>
      <c r="AE176" s="170"/>
      <c r="AF176" s="170"/>
      <c r="AG176" s="170"/>
      <c r="AH176" s="170"/>
      <c r="AI176" s="170"/>
      <c r="AJ176" s="170"/>
      <c r="AK176" s="170"/>
      <c r="AL176" s="170"/>
      <c r="AM176" s="170"/>
      <c r="AN176" s="170"/>
      <c r="AO176" s="170"/>
      <c r="AP176" s="170"/>
      <c r="AQ176" s="170"/>
      <c r="AR176" s="170"/>
      <c r="AS176" s="170"/>
      <c r="AT176" s="170"/>
      <c r="AU176" s="170"/>
      <c r="AV176" s="170"/>
      <c r="AW176" s="170"/>
      <c r="AX176" s="170"/>
      <c r="AY176" s="170"/>
      <c r="AZ176" s="170"/>
      <c r="BA176" s="170"/>
      <c r="BB176" s="170"/>
      <c r="BC176" s="170"/>
      <c r="BD176" s="170"/>
      <c r="BE176" s="170"/>
      <c r="BF176" s="170"/>
      <c r="BG176" s="170"/>
      <c r="BH176" s="170"/>
      <c r="BI176" s="170"/>
      <c r="BJ176" s="170"/>
      <c r="BK176" s="170"/>
      <c r="BL176" s="170"/>
      <c r="BM176" s="170"/>
      <c r="BN176" s="170"/>
      <c r="BO176" s="170"/>
      <c r="BP176" s="169"/>
      <c r="BQ176" s="169"/>
      <c r="BR176" s="169"/>
      <c r="BS176" s="169"/>
      <c r="BT176" s="169"/>
    </row>
    <row r="177" spans="1:80" s="105" customFormat="1" ht="15.75" x14ac:dyDescent="0.25">
      <c r="A177" s="180" t="s">
        <v>581</v>
      </c>
      <c r="B177" s="181" t="s">
        <v>4368</v>
      </c>
      <c r="C177" s="181" t="s">
        <v>4820</v>
      </c>
      <c r="D177" s="181" t="s">
        <v>4367</v>
      </c>
      <c r="E177" s="181" t="s">
        <v>4821</v>
      </c>
      <c r="F177" s="181" t="s">
        <v>4822</v>
      </c>
      <c r="G177" s="183" t="s">
        <v>3864</v>
      </c>
      <c r="H177" s="184" t="s">
        <v>4769</v>
      </c>
      <c r="I177" s="169" t="str">
        <f t="shared" si="6"/>
        <v>02CD12E188</v>
      </c>
      <c r="J177" s="183">
        <v>4</v>
      </c>
      <c r="K177" s="181" t="s">
        <v>4023</v>
      </c>
      <c r="L177" s="183">
        <v>1</v>
      </c>
      <c r="M177" s="181" t="s">
        <v>4794</v>
      </c>
      <c r="N177" s="183">
        <v>0</v>
      </c>
      <c r="O177" s="181" t="s">
        <v>4794</v>
      </c>
      <c r="P177" s="183">
        <v>2</v>
      </c>
      <c r="Q177" s="181" t="s">
        <v>4765</v>
      </c>
      <c r="R177" s="183" t="s">
        <v>767</v>
      </c>
      <c r="S177" s="181" t="s">
        <v>4770</v>
      </c>
      <c r="T177" s="183" t="s">
        <v>766</v>
      </c>
      <c r="U177" s="181" t="s">
        <v>4024</v>
      </c>
      <c r="V177" s="183" t="s">
        <v>4025</v>
      </c>
      <c r="W177" s="181" t="s">
        <v>4026</v>
      </c>
      <c r="X177" s="183" t="s">
        <v>2916</v>
      </c>
      <c r="Y177" s="181" t="s">
        <v>3967</v>
      </c>
      <c r="Z177" s="174" t="str">
        <f t="shared" si="7"/>
        <v>11 Ciudades y comunidades sostenibles</v>
      </c>
      <c r="AA177" s="183">
        <v>11.4</v>
      </c>
      <c r="AB177" s="181" t="s">
        <v>4027</v>
      </c>
      <c r="AC177" s="193" t="str">
        <f t="shared" si="8"/>
        <v>11.4 Redoblar los esfuerzos para proteger y salvaguardar el patrimonio cultural y natural del mundo</v>
      </c>
      <c r="AD177" s="170"/>
      <c r="AE177" s="170"/>
      <c r="AF177" s="170"/>
      <c r="AG177" s="170"/>
      <c r="AH177" s="170"/>
      <c r="AI177" s="170"/>
      <c r="AJ177" s="170"/>
      <c r="AK177" s="170"/>
      <c r="AL177" s="170"/>
      <c r="AM177" s="170"/>
      <c r="AN177" s="170"/>
      <c r="AO177" s="170"/>
      <c r="AP177" s="170"/>
      <c r="AQ177" s="170"/>
      <c r="AR177" s="170"/>
      <c r="AS177" s="170"/>
      <c r="AT177" s="170"/>
      <c r="AU177" s="170"/>
      <c r="AV177" s="170"/>
      <c r="AW177" s="170"/>
      <c r="AX177" s="170"/>
      <c r="AY177" s="170"/>
      <c r="AZ177" s="170"/>
      <c r="BA177" s="170"/>
      <c r="BB177" s="170"/>
      <c r="BC177" s="170"/>
      <c r="BD177" s="170"/>
      <c r="BE177" s="170"/>
      <c r="BF177" s="170"/>
      <c r="BG177" s="170"/>
      <c r="BH177" s="170"/>
      <c r="BI177" s="170"/>
      <c r="BJ177" s="170"/>
      <c r="BK177" s="170"/>
      <c r="BL177" s="170"/>
      <c r="BM177" s="170"/>
      <c r="BN177" s="170"/>
      <c r="BO177" s="170"/>
      <c r="BP177" s="169"/>
      <c r="BQ177" s="169"/>
      <c r="BR177" s="169"/>
      <c r="BS177" s="169"/>
      <c r="BT177" s="169"/>
      <c r="BU177"/>
      <c r="BV177"/>
      <c r="BW177"/>
      <c r="BX177"/>
      <c r="BY177"/>
      <c r="BZ177"/>
      <c r="CA177"/>
      <c r="CB177"/>
    </row>
    <row r="178" spans="1:80" s="105" customFormat="1" ht="15.75" x14ac:dyDescent="0.25">
      <c r="A178" s="180" t="s">
        <v>581</v>
      </c>
      <c r="B178" s="181" t="s">
        <v>4368</v>
      </c>
      <c r="C178" s="181" t="s">
        <v>4820</v>
      </c>
      <c r="D178" s="181" t="s">
        <v>4367</v>
      </c>
      <c r="E178" s="181" t="s">
        <v>4821</v>
      </c>
      <c r="F178" s="181" t="s">
        <v>4822</v>
      </c>
      <c r="G178" s="183" t="s">
        <v>3865</v>
      </c>
      <c r="H178" s="184" t="s">
        <v>4771</v>
      </c>
      <c r="I178" s="169" t="str">
        <f t="shared" si="6"/>
        <v>02CD12E189</v>
      </c>
      <c r="J178" s="183">
        <v>2</v>
      </c>
      <c r="K178" s="181" t="s">
        <v>3992</v>
      </c>
      <c r="L178" s="183">
        <v>1</v>
      </c>
      <c r="M178" s="181" t="s">
        <v>3993</v>
      </c>
      <c r="N178" s="183">
        <v>7</v>
      </c>
      <c r="O178" s="181" t="s">
        <v>4268</v>
      </c>
      <c r="P178" s="183">
        <v>2</v>
      </c>
      <c r="Q178" s="181" t="s">
        <v>4765</v>
      </c>
      <c r="R178" s="183" t="s">
        <v>774</v>
      </c>
      <c r="S178" s="181" t="s">
        <v>4030</v>
      </c>
      <c r="T178" s="183" t="s">
        <v>766</v>
      </c>
      <c r="U178" s="181" t="s">
        <v>4772</v>
      </c>
      <c r="V178" s="183" t="s">
        <v>4031</v>
      </c>
      <c r="W178" s="181" t="s">
        <v>4773</v>
      </c>
      <c r="X178" s="183" t="s">
        <v>2916</v>
      </c>
      <c r="Y178" s="181" t="s">
        <v>3967</v>
      </c>
      <c r="Z178" s="174" t="str">
        <f t="shared" si="7"/>
        <v>11 Ciudades y comunidades sostenibles</v>
      </c>
      <c r="AA178" s="183">
        <v>11.1</v>
      </c>
      <c r="AB178" s="181" t="s">
        <v>4130</v>
      </c>
      <c r="AC178" s="193" t="str">
        <f t="shared" si="8"/>
        <v>11.1 De aqui a 2030, asegurar el acceso de todas las personas a viviendas y servicios basicos adecuados, seguros y asequibles y mejorar los barrios marginales</v>
      </c>
      <c r="AD178" s="170"/>
      <c r="AE178" s="170"/>
      <c r="AF178" s="170"/>
      <c r="AG178" s="170"/>
      <c r="AH178" s="170"/>
      <c r="AI178" s="170"/>
      <c r="AJ178" s="170"/>
      <c r="AK178" s="170"/>
      <c r="AL178" s="170"/>
      <c r="AM178" s="170"/>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0"/>
      <c r="BI178" s="170"/>
      <c r="BJ178" s="170"/>
      <c r="BK178" s="170"/>
      <c r="BL178" s="170"/>
      <c r="BM178" s="170"/>
      <c r="BN178" s="170"/>
      <c r="BO178" s="170"/>
      <c r="BP178" s="169"/>
      <c r="BQ178" s="169"/>
      <c r="BR178" s="169"/>
      <c r="BS178" s="169"/>
      <c r="BT178" s="169"/>
      <c r="BU178"/>
      <c r="BV178"/>
      <c r="BW178"/>
      <c r="BX178"/>
      <c r="BY178"/>
      <c r="BZ178"/>
      <c r="CA178"/>
      <c r="CB178"/>
    </row>
    <row r="179" spans="1:80" s="105" customFormat="1" ht="15.75" x14ac:dyDescent="0.25">
      <c r="A179" s="180" t="s">
        <v>581</v>
      </c>
      <c r="B179" s="181" t="s">
        <v>4368</v>
      </c>
      <c r="C179" s="181" t="s">
        <v>4820</v>
      </c>
      <c r="D179" s="181" t="s">
        <v>4367</v>
      </c>
      <c r="E179" s="181" t="s">
        <v>4821</v>
      </c>
      <c r="F179" s="181" t="s">
        <v>4822</v>
      </c>
      <c r="G179" s="183" t="s">
        <v>3866</v>
      </c>
      <c r="H179" s="184" t="s">
        <v>4774</v>
      </c>
      <c r="I179" s="169" t="str">
        <f t="shared" si="6"/>
        <v>02CD12E190</v>
      </c>
      <c r="J179" s="183">
        <v>2</v>
      </c>
      <c r="K179" s="181" t="s">
        <v>3992</v>
      </c>
      <c r="L179" s="183">
        <v>3</v>
      </c>
      <c r="M179" s="181" t="s">
        <v>4034</v>
      </c>
      <c r="N179" s="183" t="s">
        <v>767</v>
      </c>
      <c r="O179" s="181" t="s">
        <v>4775</v>
      </c>
      <c r="P179" s="183">
        <v>2</v>
      </c>
      <c r="Q179" s="181" t="s">
        <v>4765</v>
      </c>
      <c r="R179" s="183" t="s">
        <v>765</v>
      </c>
      <c r="S179" s="181" t="s">
        <v>4776</v>
      </c>
      <c r="T179" s="183" t="s">
        <v>792</v>
      </c>
      <c r="U179" s="181" t="s">
        <v>4777</v>
      </c>
      <c r="V179" s="183" t="s">
        <v>4035</v>
      </c>
      <c r="W179" s="181" t="s">
        <v>4036</v>
      </c>
      <c r="X179" s="183" t="s">
        <v>2629</v>
      </c>
      <c r="Y179" s="181" t="s">
        <v>4037</v>
      </c>
      <c r="Z179" s="174" t="str">
        <f t="shared" si="7"/>
        <v>15 Vida de ecosistemas terrestres</v>
      </c>
      <c r="AA179" s="183" t="s">
        <v>4038</v>
      </c>
      <c r="AB179" s="181" t="s">
        <v>4039</v>
      </c>
      <c r="AC179" s="193" t="str">
        <f t="shared" si="8"/>
        <v>15.a Movilizar y aumentar de manera significativa los recursos financieros procedentes de todas las fuentes para conservar y utilizar de forma sostenible la diversidad biologica y los ecosistemas</v>
      </c>
      <c r="AD179" s="170"/>
      <c r="AE179" s="170"/>
      <c r="AF179" s="170"/>
      <c r="AG179" s="170"/>
      <c r="AH179" s="170"/>
      <c r="AI179" s="170"/>
      <c r="AJ179" s="170"/>
      <c r="AK179" s="170"/>
      <c r="AL179" s="170"/>
      <c r="AM179" s="170"/>
      <c r="AN179" s="170"/>
      <c r="AO179" s="170"/>
      <c r="AP179" s="170"/>
      <c r="AQ179" s="170"/>
      <c r="AR179" s="170"/>
      <c r="AS179" s="170"/>
      <c r="AT179" s="170"/>
      <c r="AU179" s="170"/>
      <c r="AV179" s="170"/>
      <c r="AW179" s="170"/>
      <c r="AX179" s="170"/>
      <c r="AY179" s="170"/>
      <c r="AZ179" s="170"/>
      <c r="BA179" s="170"/>
      <c r="BB179" s="170"/>
      <c r="BC179" s="170"/>
      <c r="BD179" s="170"/>
      <c r="BE179" s="170"/>
      <c r="BF179" s="170"/>
      <c r="BG179" s="170"/>
      <c r="BH179" s="170"/>
      <c r="BI179" s="170"/>
      <c r="BJ179" s="170"/>
      <c r="BK179" s="170"/>
      <c r="BL179" s="170"/>
      <c r="BM179" s="170"/>
      <c r="BN179" s="170"/>
      <c r="BO179" s="170"/>
      <c r="BP179" s="169"/>
      <c r="BQ179" s="169"/>
      <c r="BR179" s="169"/>
      <c r="BS179" s="169"/>
      <c r="BT179" s="169"/>
      <c r="BU179" s="169"/>
      <c r="BV179" s="169"/>
    </row>
    <row r="180" spans="1:80" ht="15.75" x14ac:dyDescent="0.25">
      <c r="A180" s="180" t="s">
        <v>581</v>
      </c>
      <c r="B180" s="181" t="s">
        <v>4368</v>
      </c>
      <c r="C180" s="181" t="s">
        <v>4820</v>
      </c>
      <c r="D180" s="181" t="s">
        <v>4367</v>
      </c>
      <c r="E180" s="181" t="s">
        <v>4821</v>
      </c>
      <c r="F180" s="181" t="s">
        <v>4822</v>
      </c>
      <c r="G180" s="183" t="s">
        <v>3874</v>
      </c>
      <c r="H180" s="184" t="s">
        <v>4778</v>
      </c>
      <c r="I180" s="169" t="str">
        <f t="shared" si="6"/>
        <v>02CD12E198</v>
      </c>
      <c r="J180" s="183">
        <v>2</v>
      </c>
      <c r="K180" s="181" t="s">
        <v>3992</v>
      </c>
      <c r="L180" s="183">
        <v>1</v>
      </c>
      <c r="M180" s="181" t="s">
        <v>3993</v>
      </c>
      <c r="N180" s="183">
        <v>7</v>
      </c>
      <c r="O180" s="181" t="s">
        <v>4268</v>
      </c>
      <c r="P180" s="183">
        <v>2</v>
      </c>
      <c r="Q180" s="181" t="s">
        <v>4765</v>
      </c>
      <c r="R180" s="183" t="s">
        <v>792</v>
      </c>
      <c r="S180" s="181" t="s">
        <v>4779</v>
      </c>
      <c r="T180" s="183" t="s">
        <v>774</v>
      </c>
      <c r="U180" s="181" t="s">
        <v>4780</v>
      </c>
      <c r="V180" s="183" t="s">
        <v>4042</v>
      </c>
      <c r="W180" s="181" t="s">
        <v>4043</v>
      </c>
      <c r="X180" s="183" t="s">
        <v>2916</v>
      </c>
      <c r="Y180" s="181" t="s">
        <v>3967</v>
      </c>
      <c r="Z180" s="174" t="str">
        <f t="shared" si="7"/>
        <v>11 Ciudades y comunidades sostenibles</v>
      </c>
      <c r="AA180" s="183">
        <v>11.1</v>
      </c>
      <c r="AB180" s="181" t="s">
        <v>4130</v>
      </c>
      <c r="AC180" s="193" t="str">
        <f t="shared" si="8"/>
        <v>11.1 De aqui a 2030, asegurar el acceso de todas las personas a viviendas y servicios basicos adecuados, seguros y asequibles y mejorar los barrios marginales</v>
      </c>
      <c r="AD180" s="170"/>
      <c r="AE180" s="170"/>
      <c r="AF180" s="170"/>
      <c r="AG180" s="170"/>
      <c r="AH180" s="170"/>
      <c r="AI180" s="170"/>
      <c r="AJ180" s="170"/>
      <c r="AK180" s="170"/>
      <c r="AL180" s="170"/>
      <c r="AM180" s="170"/>
      <c r="AN180" s="170"/>
      <c r="AO180" s="170"/>
      <c r="AP180" s="170"/>
      <c r="AQ180" s="170"/>
      <c r="AR180" s="170"/>
      <c r="AS180" s="170"/>
      <c r="AT180" s="170"/>
      <c r="AU180" s="170"/>
      <c r="AV180" s="170"/>
      <c r="AW180" s="170"/>
      <c r="AX180" s="170"/>
      <c r="AY180" s="170"/>
      <c r="AZ180" s="170"/>
      <c r="BA180" s="170"/>
      <c r="BB180" s="170"/>
      <c r="BC180" s="170"/>
      <c r="BD180" s="170"/>
      <c r="BE180" s="170"/>
      <c r="BF180" s="170"/>
      <c r="BG180" s="170"/>
      <c r="BH180" s="170"/>
      <c r="BI180" s="170"/>
      <c r="BJ180" s="170"/>
      <c r="BK180" s="170"/>
      <c r="BL180" s="170"/>
      <c r="BM180" s="170"/>
      <c r="BN180" s="170"/>
      <c r="BO180" s="170"/>
      <c r="BP180" s="169"/>
      <c r="BQ180" s="169"/>
      <c r="BR180" s="169"/>
      <c r="BS180" s="169"/>
      <c r="BT180" s="169"/>
      <c r="BU180" s="169"/>
      <c r="BV180" s="169"/>
      <c r="BW180" s="105"/>
      <c r="BX180" s="105"/>
      <c r="BY180" s="105"/>
      <c r="BZ180" s="105"/>
      <c r="CA180" s="105"/>
      <c r="CB180" s="105"/>
    </row>
    <row r="181" spans="1:80" s="105" customFormat="1" ht="15.75" x14ac:dyDescent="0.25">
      <c r="A181" s="180" t="s">
        <v>581</v>
      </c>
      <c r="B181" s="181" t="s">
        <v>4368</v>
      </c>
      <c r="C181" s="181" t="s">
        <v>4820</v>
      </c>
      <c r="D181" s="181" t="s">
        <v>4367</v>
      </c>
      <c r="E181" s="181" t="s">
        <v>4821</v>
      </c>
      <c r="F181" s="181" t="s">
        <v>4822</v>
      </c>
      <c r="G181" s="183" t="s">
        <v>3877</v>
      </c>
      <c r="H181" s="184" t="s">
        <v>4781</v>
      </c>
      <c r="I181" s="169" t="str">
        <f t="shared" si="6"/>
        <v>02CD12F037</v>
      </c>
      <c r="J181" s="183">
        <v>2</v>
      </c>
      <c r="K181" s="181" t="s">
        <v>3992</v>
      </c>
      <c r="L181" s="183">
        <v>1</v>
      </c>
      <c r="M181" s="181" t="s">
        <v>3993</v>
      </c>
      <c r="N181" s="183" t="s">
        <v>774</v>
      </c>
      <c r="O181" s="181" t="s">
        <v>4045</v>
      </c>
      <c r="P181" s="183">
        <v>3</v>
      </c>
      <c r="Q181" s="181" t="s">
        <v>4746</v>
      </c>
      <c r="R181" s="183" t="s">
        <v>765</v>
      </c>
      <c r="S181" s="181" t="s">
        <v>4751</v>
      </c>
      <c r="T181" s="183" t="s">
        <v>765</v>
      </c>
      <c r="U181" s="181" t="s">
        <v>4752</v>
      </c>
      <c r="V181" s="183" t="s">
        <v>4046</v>
      </c>
      <c r="W181" s="181" t="s">
        <v>4047</v>
      </c>
      <c r="X181" s="183" t="s">
        <v>793</v>
      </c>
      <c r="Y181" s="181" t="s">
        <v>3996</v>
      </c>
      <c r="Z181" s="174" t="str">
        <f t="shared" si="7"/>
        <v>8 Trabajo decente y crecimiento economico</v>
      </c>
      <c r="AA181" s="183">
        <v>8.3000000000000007</v>
      </c>
      <c r="AB181" s="181" t="s">
        <v>3997</v>
      </c>
      <c r="AC181" s="193" t="str">
        <f t="shared" si="8"/>
        <v>8.3 Promover politicas orientadas al desarrollo que apoyen las actividades productivas, la creacion de puestos de trabajo decentes, el emprendimiento, la creatividad y la innovacion, y fomentar la formalizacion y el crecimiento de las microempresas y las pequeñas y medianas empresas, incluso mediante el acceso a servicios financieros</v>
      </c>
      <c r="AD181" s="170"/>
      <c r="AE181" s="170"/>
      <c r="AF181" s="170"/>
      <c r="AG181" s="170"/>
      <c r="AH181" s="170"/>
      <c r="AI181" s="170"/>
      <c r="AJ181" s="170"/>
      <c r="AK181" s="170"/>
      <c r="AL181" s="170"/>
      <c r="AM181" s="170"/>
      <c r="AN181" s="170"/>
      <c r="AO181" s="170"/>
      <c r="AP181" s="170"/>
      <c r="AQ181" s="170"/>
      <c r="AR181" s="170"/>
      <c r="AS181" s="170"/>
      <c r="AT181" s="170"/>
      <c r="AU181" s="170"/>
      <c r="AV181" s="170"/>
      <c r="AW181" s="170"/>
      <c r="AX181" s="170"/>
      <c r="AY181" s="170"/>
      <c r="AZ181" s="170"/>
      <c r="BA181" s="170"/>
      <c r="BB181" s="170"/>
      <c r="BC181" s="170"/>
      <c r="BD181" s="170"/>
      <c r="BE181" s="170"/>
      <c r="BF181" s="170"/>
      <c r="BG181" s="170"/>
      <c r="BH181" s="170"/>
      <c r="BI181" s="170"/>
      <c r="BJ181" s="170"/>
      <c r="BK181" s="170"/>
      <c r="BL181" s="170"/>
      <c r="BM181" s="170"/>
      <c r="BN181" s="170"/>
      <c r="BO181" s="170"/>
      <c r="BP181" s="169"/>
      <c r="BQ181" s="169"/>
      <c r="BR181" s="169"/>
      <c r="BS181" s="169"/>
      <c r="BT181" s="169"/>
      <c r="BU181" s="169"/>
      <c r="BV181" s="169"/>
    </row>
    <row r="182" spans="1:80" s="105" customFormat="1" ht="15.75" x14ac:dyDescent="0.25">
      <c r="A182" s="180" t="s">
        <v>581</v>
      </c>
      <c r="B182" s="181" t="s">
        <v>4368</v>
      </c>
      <c r="C182" s="181" t="s">
        <v>4820</v>
      </c>
      <c r="D182" s="181" t="s">
        <v>4367</v>
      </c>
      <c r="E182" s="181" t="s">
        <v>4821</v>
      </c>
      <c r="F182" s="181" t="s">
        <v>4822</v>
      </c>
      <c r="G182" s="183" t="s">
        <v>3886</v>
      </c>
      <c r="H182" s="184" t="s">
        <v>4782</v>
      </c>
      <c r="I182" s="169" t="str">
        <f t="shared" si="6"/>
        <v>02CD12K023</v>
      </c>
      <c r="J182" s="180">
        <v>6</v>
      </c>
      <c r="K182" s="181" t="s">
        <v>4726</v>
      </c>
      <c r="L182" s="180">
        <v>2</v>
      </c>
      <c r="M182" s="181" t="s">
        <v>4231</v>
      </c>
      <c r="N182" s="180">
        <v>4</v>
      </c>
      <c r="O182" s="181" t="s">
        <v>4783</v>
      </c>
      <c r="P182" s="180">
        <v>2</v>
      </c>
      <c r="Q182" s="181" t="s">
        <v>4765</v>
      </c>
      <c r="R182" s="180" t="s">
        <v>766</v>
      </c>
      <c r="S182" s="181" t="s">
        <v>4766</v>
      </c>
      <c r="T182" s="180" t="s">
        <v>765</v>
      </c>
      <c r="U182" s="181" t="s">
        <v>4048</v>
      </c>
      <c r="V182" s="180" t="s">
        <v>4049</v>
      </c>
      <c r="W182" s="181" t="s">
        <v>4050</v>
      </c>
      <c r="X182" s="180" t="s">
        <v>2916</v>
      </c>
      <c r="Y182" s="181" t="s">
        <v>3967</v>
      </c>
      <c r="Z182" s="174" t="str">
        <f t="shared" si="7"/>
        <v>11 Ciudades y comunidades sostenibles</v>
      </c>
      <c r="AA182" s="180">
        <v>11.3</v>
      </c>
      <c r="AB182" s="181" t="s">
        <v>4051</v>
      </c>
      <c r="AC182" s="193" t="str">
        <f t="shared" si="8"/>
        <v>11.3 De aqui a 2030, aumentar la urbanizacion inclusiva y sostenible y la capacidad para la planificacion y la gestion participativas, integradas y sostenibles de los asentamientos humanos en todos los paises</v>
      </c>
      <c r="AD182" s="170"/>
      <c r="AE182" s="170"/>
      <c r="AF182" s="170"/>
      <c r="AG182" s="170"/>
      <c r="AH182" s="170"/>
      <c r="AI182" s="170"/>
      <c r="AJ182" s="170"/>
      <c r="AK182" s="170"/>
      <c r="AL182" s="170"/>
      <c r="AM182" s="170"/>
      <c r="AN182" s="170"/>
      <c r="AO182" s="170"/>
      <c r="AP182" s="170"/>
      <c r="AQ182" s="170"/>
      <c r="AR182" s="170"/>
      <c r="AS182" s="170"/>
      <c r="AT182" s="170"/>
      <c r="AU182" s="170"/>
      <c r="AV182" s="170"/>
      <c r="AW182" s="170"/>
      <c r="AX182" s="170"/>
      <c r="AY182" s="170"/>
      <c r="AZ182" s="170"/>
      <c r="BA182" s="170"/>
      <c r="BB182" s="170"/>
      <c r="BC182" s="170"/>
      <c r="BD182" s="170"/>
      <c r="BE182" s="170"/>
      <c r="BF182" s="170"/>
      <c r="BG182" s="170"/>
      <c r="BH182" s="170"/>
      <c r="BI182" s="170"/>
      <c r="BJ182" s="170"/>
      <c r="BK182" s="170"/>
      <c r="BL182" s="170"/>
      <c r="BM182" s="170"/>
      <c r="BN182" s="170"/>
      <c r="BO182" s="170"/>
      <c r="BP182" s="169"/>
      <c r="BQ182" s="169"/>
      <c r="BR182" s="169"/>
      <c r="BS182" s="169"/>
      <c r="BT182" s="169"/>
      <c r="BU182"/>
      <c r="BV182"/>
      <c r="BW182"/>
      <c r="BX182"/>
      <c r="BY182"/>
      <c r="BZ182"/>
      <c r="CA182"/>
      <c r="CB182"/>
    </row>
    <row r="183" spans="1:80" s="105" customFormat="1" ht="15.75" x14ac:dyDescent="0.25">
      <c r="A183" s="180" t="s">
        <v>581</v>
      </c>
      <c r="B183" s="181" t="s">
        <v>4368</v>
      </c>
      <c r="C183" s="181" t="s">
        <v>4820</v>
      </c>
      <c r="D183" s="181" t="s">
        <v>4367</v>
      </c>
      <c r="E183" s="181" t="s">
        <v>4821</v>
      </c>
      <c r="F183" s="181" t="s">
        <v>4822</v>
      </c>
      <c r="G183" s="183" t="s">
        <v>712</v>
      </c>
      <c r="H183" s="184" t="s">
        <v>4725</v>
      </c>
      <c r="I183" s="169" t="str">
        <f t="shared" si="6"/>
        <v>02CD12M001</v>
      </c>
      <c r="J183" s="183">
        <v>2</v>
      </c>
      <c r="K183" s="181" t="s">
        <v>3992</v>
      </c>
      <c r="L183" s="183">
        <v>2</v>
      </c>
      <c r="M183" s="181" t="s">
        <v>4019</v>
      </c>
      <c r="N183" s="183">
        <v>2</v>
      </c>
      <c r="O183" s="181" t="s">
        <v>4020</v>
      </c>
      <c r="P183" s="183">
        <v>2</v>
      </c>
      <c r="Q183" s="181" t="s">
        <v>4765</v>
      </c>
      <c r="R183" s="183" t="s">
        <v>766</v>
      </c>
      <c r="S183" s="181" t="s">
        <v>4766</v>
      </c>
      <c r="T183" s="183" t="s">
        <v>765</v>
      </c>
      <c r="U183" s="181" t="s">
        <v>4048</v>
      </c>
      <c r="V183" s="183" t="s">
        <v>3959</v>
      </c>
      <c r="W183" s="181" t="s">
        <v>3960</v>
      </c>
      <c r="X183" s="183" t="s">
        <v>2916</v>
      </c>
      <c r="Y183" s="181" t="s">
        <v>3967</v>
      </c>
      <c r="Z183" s="174" t="str">
        <f t="shared" si="7"/>
        <v>11 Ciudades y comunidades sostenibles</v>
      </c>
      <c r="AA183" s="183">
        <v>11.3</v>
      </c>
      <c r="AB183" s="181" t="s">
        <v>4051</v>
      </c>
      <c r="AC183" s="193" t="str">
        <f t="shared" si="8"/>
        <v>11.3 De aqui a 2030, aumentar la urbanizacion inclusiva y sostenible y la capacidad para la planificacion y la gestion participativas, integradas y sostenibles de los asentamientos humanos en todos los paises</v>
      </c>
      <c r="AD183" s="170"/>
      <c r="AE183" s="170"/>
      <c r="AF183" s="170"/>
      <c r="AG183" s="170"/>
      <c r="AH183" s="170"/>
      <c r="AI183" s="170"/>
      <c r="AJ183" s="170"/>
      <c r="AK183" s="170"/>
      <c r="AL183" s="170"/>
      <c r="AM183" s="170"/>
      <c r="AN183" s="170"/>
      <c r="AO183" s="170"/>
      <c r="AP183" s="170"/>
      <c r="AQ183" s="170"/>
      <c r="AR183" s="170"/>
      <c r="AS183" s="170"/>
      <c r="AT183" s="170"/>
      <c r="AU183" s="170"/>
      <c r="AV183" s="170"/>
      <c r="AW183" s="170"/>
      <c r="AX183" s="170"/>
      <c r="AY183" s="170"/>
      <c r="AZ183" s="170"/>
      <c r="BA183" s="170"/>
      <c r="BB183" s="170"/>
      <c r="BC183" s="170"/>
      <c r="BD183" s="170"/>
      <c r="BE183" s="170"/>
      <c r="BF183" s="170"/>
      <c r="BG183" s="170"/>
      <c r="BH183" s="170"/>
      <c r="BI183" s="170"/>
      <c r="BJ183" s="170"/>
      <c r="BK183" s="170"/>
      <c r="BL183" s="170"/>
      <c r="BM183" s="170"/>
      <c r="BN183" s="170"/>
      <c r="BO183" s="170"/>
      <c r="BP183" s="169"/>
      <c r="BQ183" s="169"/>
      <c r="BR183" s="169"/>
      <c r="BS183" s="169"/>
      <c r="BT183" s="169"/>
      <c r="BU183" s="169"/>
      <c r="BV183" s="169"/>
    </row>
    <row r="184" spans="1:80" ht="15.75" x14ac:dyDescent="0.25">
      <c r="A184" s="180" t="s">
        <v>581</v>
      </c>
      <c r="B184" s="181" t="s">
        <v>4368</v>
      </c>
      <c r="C184" s="181" t="s">
        <v>4820</v>
      </c>
      <c r="D184" s="181" t="s">
        <v>4367</v>
      </c>
      <c r="E184" s="181" t="s">
        <v>4821</v>
      </c>
      <c r="F184" s="181" t="s">
        <v>4822</v>
      </c>
      <c r="G184" s="183" t="s">
        <v>3889</v>
      </c>
      <c r="H184" s="184" t="s">
        <v>4729</v>
      </c>
      <c r="I184" s="169" t="str">
        <f t="shared" si="6"/>
        <v>02CD12M002</v>
      </c>
      <c r="J184" s="183">
        <v>2</v>
      </c>
      <c r="K184" s="181" t="s">
        <v>3992</v>
      </c>
      <c r="L184" s="183">
        <v>1</v>
      </c>
      <c r="M184" s="181" t="s">
        <v>3993</v>
      </c>
      <c r="N184" s="183">
        <v>7</v>
      </c>
      <c r="O184" s="181" t="s">
        <v>4268</v>
      </c>
      <c r="P184" s="183">
        <v>1</v>
      </c>
      <c r="Q184" s="181" t="s">
        <v>3954</v>
      </c>
      <c r="R184" s="183" t="s">
        <v>793</v>
      </c>
      <c r="S184" s="181" t="s">
        <v>4749</v>
      </c>
      <c r="T184" s="183" t="s">
        <v>765</v>
      </c>
      <c r="U184" s="181" t="s">
        <v>4784</v>
      </c>
      <c r="V184" s="183" t="s">
        <v>3961</v>
      </c>
      <c r="W184" s="181" t="s">
        <v>3962</v>
      </c>
      <c r="X184" s="183" t="s">
        <v>2916</v>
      </c>
      <c r="Y184" s="181" t="s">
        <v>3967</v>
      </c>
      <c r="Z184" s="174" t="str">
        <f t="shared" si="7"/>
        <v>11 Ciudades y comunidades sostenibles</v>
      </c>
      <c r="AA184" s="183">
        <v>11.3</v>
      </c>
      <c r="AB184" s="181" t="s">
        <v>4051</v>
      </c>
      <c r="AC184" s="193" t="str">
        <f t="shared" si="8"/>
        <v>11.3 De aqui a 2030, aumentar la urbanizacion inclusiva y sostenible y la capacidad para la planificacion y la gestion participativas, integradas y sostenibles de los asentamientos humanos en todos los paises</v>
      </c>
      <c r="AD184" s="170"/>
      <c r="AE184" s="170"/>
      <c r="AF184" s="170"/>
      <c r="AG184" s="170"/>
      <c r="AH184" s="170"/>
      <c r="AI184" s="170"/>
      <c r="AJ184" s="170"/>
      <c r="AK184" s="170"/>
      <c r="AL184" s="170"/>
      <c r="AM184" s="170"/>
      <c r="AN184" s="170"/>
      <c r="AO184" s="170"/>
      <c r="AP184" s="170"/>
      <c r="AQ184" s="170"/>
      <c r="AR184" s="170"/>
      <c r="AS184" s="170"/>
      <c r="AT184" s="170"/>
      <c r="AU184" s="170"/>
      <c r="AV184" s="170"/>
      <c r="AW184" s="170"/>
      <c r="AX184" s="170"/>
      <c r="AY184" s="170"/>
      <c r="AZ184" s="170"/>
      <c r="BA184" s="170"/>
      <c r="BB184" s="170"/>
      <c r="BC184" s="170"/>
      <c r="BD184" s="170"/>
      <c r="BE184" s="170"/>
      <c r="BF184" s="170"/>
      <c r="BG184" s="170"/>
      <c r="BH184" s="170"/>
      <c r="BI184" s="170"/>
      <c r="BJ184" s="170"/>
      <c r="BK184" s="170"/>
      <c r="BL184" s="170"/>
      <c r="BM184" s="170"/>
      <c r="BN184" s="170"/>
      <c r="BO184" s="170"/>
      <c r="BP184" s="169"/>
      <c r="BQ184" s="169"/>
      <c r="BR184" s="169"/>
      <c r="BS184" s="169"/>
      <c r="BT184" s="169"/>
      <c r="BU184" s="169"/>
      <c r="BV184" s="169"/>
      <c r="BW184" s="105"/>
      <c r="BX184" s="105"/>
      <c r="BY184" s="105"/>
      <c r="BZ184" s="105"/>
      <c r="CA184" s="105"/>
      <c r="CB184" s="105"/>
    </row>
    <row r="185" spans="1:80" s="105" customFormat="1" ht="15.75" x14ac:dyDescent="0.25">
      <c r="A185" s="180" t="s">
        <v>581</v>
      </c>
      <c r="B185" s="181" t="s">
        <v>4368</v>
      </c>
      <c r="C185" s="181" t="s">
        <v>4820</v>
      </c>
      <c r="D185" s="181" t="s">
        <v>4367</v>
      </c>
      <c r="E185" s="181" t="s">
        <v>4821</v>
      </c>
      <c r="F185" s="181" t="s">
        <v>4822</v>
      </c>
      <c r="G185" s="183" t="s">
        <v>713</v>
      </c>
      <c r="H185" s="184" t="s">
        <v>4730</v>
      </c>
      <c r="I185" s="169" t="str">
        <f t="shared" si="6"/>
        <v>02CD12N001</v>
      </c>
      <c r="J185" s="183">
        <v>5</v>
      </c>
      <c r="K185" s="181" t="s">
        <v>4731</v>
      </c>
      <c r="L185" s="183">
        <v>3</v>
      </c>
      <c r="M185" s="181" t="s">
        <v>4309</v>
      </c>
      <c r="N185" s="183" t="s">
        <v>774</v>
      </c>
      <c r="O185" s="181" t="s">
        <v>3964</v>
      </c>
      <c r="P185" s="183">
        <v>1</v>
      </c>
      <c r="Q185" s="181" t="s">
        <v>3954</v>
      </c>
      <c r="R185" s="183" t="s">
        <v>785</v>
      </c>
      <c r="S185" s="181" t="s">
        <v>4732</v>
      </c>
      <c r="T185" s="183" t="s">
        <v>766</v>
      </c>
      <c r="U185" s="181" t="s">
        <v>3963</v>
      </c>
      <c r="V185" s="183" t="s">
        <v>3965</v>
      </c>
      <c r="W185" s="181" t="s">
        <v>3966</v>
      </c>
      <c r="X185" s="183" t="s">
        <v>2916</v>
      </c>
      <c r="Y185" s="181" t="s">
        <v>3967</v>
      </c>
      <c r="Z185" s="174" t="str">
        <f t="shared" si="7"/>
        <v>11 Ciudades y comunidades sostenibles</v>
      </c>
      <c r="AA185" s="183">
        <v>11.5</v>
      </c>
      <c r="AB185" s="181" t="s">
        <v>3968</v>
      </c>
      <c r="AC185" s="193" t="str">
        <f t="shared" si="8"/>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185" s="170"/>
      <c r="AE185" s="170"/>
      <c r="AF185" s="170"/>
      <c r="AG185" s="170"/>
      <c r="AH185" s="170"/>
      <c r="AI185" s="170"/>
      <c r="AJ185" s="170"/>
      <c r="AK185" s="170"/>
      <c r="AL185" s="170"/>
      <c r="AM185" s="170"/>
      <c r="AN185" s="170"/>
      <c r="AO185" s="170"/>
      <c r="AP185" s="170"/>
      <c r="AQ185" s="170"/>
      <c r="AR185" s="170"/>
      <c r="AS185" s="170"/>
      <c r="AT185" s="170"/>
      <c r="AU185" s="170"/>
      <c r="AV185" s="170"/>
      <c r="AW185" s="170"/>
      <c r="AX185" s="170"/>
      <c r="AY185" s="170"/>
      <c r="AZ185" s="170"/>
      <c r="BA185" s="170"/>
      <c r="BB185" s="170"/>
      <c r="BC185" s="170"/>
      <c r="BD185" s="170"/>
      <c r="BE185" s="170"/>
      <c r="BF185" s="170"/>
      <c r="BG185" s="170"/>
      <c r="BH185" s="170"/>
      <c r="BI185" s="170"/>
      <c r="BJ185" s="170"/>
      <c r="BK185" s="170"/>
      <c r="BL185" s="170"/>
      <c r="BM185" s="170"/>
      <c r="BN185" s="170"/>
      <c r="BO185" s="170"/>
      <c r="BP185" s="169"/>
      <c r="BQ185" s="169"/>
      <c r="BR185" s="169"/>
      <c r="BS185" s="169"/>
      <c r="BT185" s="169"/>
      <c r="BU185" s="169"/>
      <c r="BV185" s="169"/>
    </row>
    <row r="186" spans="1:80" s="105" customFormat="1" ht="15.75" x14ac:dyDescent="0.25">
      <c r="A186" s="180" t="s">
        <v>581</v>
      </c>
      <c r="B186" s="181" t="s">
        <v>4368</v>
      </c>
      <c r="C186" s="181" t="s">
        <v>4820</v>
      </c>
      <c r="D186" s="181" t="s">
        <v>4367</v>
      </c>
      <c r="E186" s="181" t="s">
        <v>4821</v>
      </c>
      <c r="F186" s="181" t="s">
        <v>4822</v>
      </c>
      <c r="G186" s="183" t="s">
        <v>3899</v>
      </c>
      <c r="H186" s="184" t="s">
        <v>4785</v>
      </c>
      <c r="I186" s="169" t="str">
        <f t="shared" si="6"/>
        <v>02CD12R002</v>
      </c>
      <c r="J186" s="183">
        <v>2</v>
      </c>
      <c r="K186" s="181" t="s">
        <v>3992</v>
      </c>
      <c r="L186" s="183">
        <v>2</v>
      </c>
      <c r="M186" s="181" t="s">
        <v>4019</v>
      </c>
      <c r="N186" s="183">
        <v>2</v>
      </c>
      <c r="O186" s="181" t="s">
        <v>4020</v>
      </c>
      <c r="P186" s="183">
        <v>2</v>
      </c>
      <c r="Q186" s="181" t="s">
        <v>4765</v>
      </c>
      <c r="R186" s="183" t="s">
        <v>766</v>
      </c>
      <c r="S186" s="181" t="s">
        <v>4766</v>
      </c>
      <c r="T186" s="183" t="s">
        <v>766</v>
      </c>
      <c r="U186" s="181" t="s">
        <v>4786</v>
      </c>
      <c r="V186" s="183" t="s">
        <v>2563</v>
      </c>
      <c r="W186" s="181" t="s">
        <v>4785</v>
      </c>
      <c r="X186" s="183" t="s">
        <v>3292</v>
      </c>
      <c r="Y186" s="181" t="s">
        <v>3957</v>
      </c>
      <c r="Z186" s="174" t="str">
        <f t="shared" si="7"/>
        <v>16 Paz, justicia e instituciones solidas</v>
      </c>
      <c r="AA186" s="183">
        <v>16.7</v>
      </c>
      <c r="AB186" s="181" t="s">
        <v>4057</v>
      </c>
      <c r="AC186" s="193" t="str">
        <f t="shared" si="8"/>
        <v>16.7 Garantizar la adopcion en todos los niveles de decisiones inclusivas, participativas y representativas que respondan a las necesidades</v>
      </c>
      <c r="AD186" s="170"/>
      <c r="AE186" s="170"/>
      <c r="AF186" s="170"/>
      <c r="AG186" s="170"/>
      <c r="AH186" s="170"/>
      <c r="AI186" s="170"/>
      <c r="AJ186" s="170"/>
      <c r="AK186" s="170"/>
      <c r="AL186" s="170"/>
      <c r="AM186" s="170"/>
      <c r="AN186" s="170"/>
      <c r="AO186" s="170"/>
      <c r="AP186" s="170"/>
      <c r="AQ186" s="170"/>
      <c r="AR186" s="170"/>
      <c r="AS186" s="170"/>
      <c r="AT186" s="170"/>
      <c r="AU186" s="170"/>
      <c r="AV186" s="170"/>
      <c r="AW186" s="170"/>
      <c r="AX186" s="170"/>
      <c r="AY186" s="170"/>
      <c r="AZ186" s="170"/>
      <c r="BA186" s="170"/>
      <c r="BB186" s="170"/>
      <c r="BC186" s="170"/>
      <c r="BD186" s="170"/>
      <c r="BE186" s="170"/>
      <c r="BF186" s="170"/>
      <c r="BG186" s="170"/>
      <c r="BH186" s="170"/>
      <c r="BI186" s="170"/>
      <c r="BJ186" s="170"/>
      <c r="BK186" s="170"/>
      <c r="BL186" s="170"/>
      <c r="BM186" s="170"/>
      <c r="BN186" s="170"/>
      <c r="BO186" s="170"/>
      <c r="BP186" s="169"/>
      <c r="BQ186" s="169"/>
      <c r="BR186" s="169"/>
      <c r="BS186" s="169"/>
      <c r="BT186" s="169"/>
      <c r="BU186" s="169"/>
      <c r="BV186" s="169"/>
    </row>
    <row r="187" spans="1:80" s="105" customFormat="1" ht="15.75" x14ac:dyDescent="0.25">
      <c r="A187" s="180" t="s">
        <v>581</v>
      </c>
      <c r="B187" s="181" t="s">
        <v>4368</v>
      </c>
      <c r="C187" s="181" t="s">
        <v>4820</v>
      </c>
      <c r="D187" s="181" t="s">
        <v>4367</v>
      </c>
      <c r="E187" s="181" t="s">
        <v>4821</v>
      </c>
      <c r="F187" s="181" t="s">
        <v>4822</v>
      </c>
      <c r="G187" s="183" t="s">
        <v>3912</v>
      </c>
      <c r="H187" s="184" t="s">
        <v>4819</v>
      </c>
      <c r="I187" s="169" t="str">
        <f t="shared" si="6"/>
        <v>02CD12S233</v>
      </c>
      <c r="J187" s="183">
        <v>2</v>
      </c>
      <c r="K187" s="181" t="s">
        <v>3992</v>
      </c>
      <c r="L187" s="183">
        <v>1</v>
      </c>
      <c r="M187" s="181" t="s">
        <v>3993</v>
      </c>
      <c r="N187" s="183">
        <v>6</v>
      </c>
      <c r="O187" s="181" t="s">
        <v>4273</v>
      </c>
      <c r="P187" s="183">
        <v>2</v>
      </c>
      <c r="Q187" s="181" t="s">
        <v>4765</v>
      </c>
      <c r="R187" s="183" t="s">
        <v>792</v>
      </c>
      <c r="S187" s="181" t="s">
        <v>4779</v>
      </c>
      <c r="T187" s="183" t="s">
        <v>793</v>
      </c>
      <c r="U187" s="181" t="s">
        <v>4788</v>
      </c>
      <c r="V187" s="183" t="s">
        <v>4080</v>
      </c>
      <c r="W187" s="181" t="s">
        <v>4081</v>
      </c>
      <c r="X187" s="183" t="s">
        <v>766</v>
      </c>
      <c r="Y187" s="181" t="s">
        <v>4079</v>
      </c>
      <c r="Z187" s="174" t="str">
        <f t="shared" si="7"/>
        <v>2 Hambre cero</v>
      </c>
      <c r="AA187" s="183">
        <v>2.1</v>
      </c>
      <c r="AB187" s="181" t="s">
        <v>4082</v>
      </c>
      <c r="AC187" s="193" t="str">
        <f t="shared" si="8"/>
        <v>2.1 Para 2030, poner fin al hambre y asegurar el acceso de todas las personas, en particular los pobres y las personas en situaciones vulnerables, incluidos los lactantes, a una alimentacion sana, nutritiva y suficiente durante todo el año</v>
      </c>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0"/>
      <c r="AY187" s="170"/>
      <c r="AZ187" s="170"/>
      <c r="BA187" s="170"/>
      <c r="BB187" s="170"/>
      <c r="BC187" s="170"/>
      <c r="BD187" s="170"/>
      <c r="BE187" s="170"/>
      <c r="BF187" s="170"/>
      <c r="BG187" s="170"/>
      <c r="BH187" s="170"/>
      <c r="BI187" s="170"/>
      <c r="BJ187" s="170"/>
      <c r="BK187" s="170"/>
      <c r="BL187" s="170"/>
      <c r="BM187" s="170"/>
      <c r="BN187" s="170"/>
      <c r="BO187" s="170"/>
      <c r="BP187" s="169"/>
      <c r="BQ187" s="169"/>
      <c r="BR187" s="169"/>
      <c r="BS187" s="169"/>
      <c r="BT187" s="169"/>
      <c r="BU187"/>
      <c r="BV187"/>
      <c r="BW187"/>
      <c r="BX187"/>
      <c r="BY187"/>
      <c r="BZ187"/>
      <c r="CA187"/>
      <c r="CB187"/>
    </row>
    <row r="188" spans="1:80" s="105" customFormat="1" ht="15.75" x14ac:dyDescent="0.25">
      <c r="A188" s="180" t="s">
        <v>581</v>
      </c>
      <c r="B188" s="181" t="s">
        <v>4368</v>
      </c>
      <c r="C188" s="181" t="s">
        <v>4820</v>
      </c>
      <c r="D188" s="181" t="s">
        <v>4367</v>
      </c>
      <c r="E188" s="181" t="s">
        <v>4821</v>
      </c>
      <c r="F188" s="181" t="s">
        <v>4822</v>
      </c>
      <c r="G188" s="183" t="s">
        <v>3913</v>
      </c>
      <c r="H188" s="184" t="s">
        <v>4800</v>
      </c>
      <c r="I188" s="169" t="str">
        <f t="shared" si="6"/>
        <v>02CD12S234</v>
      </c>
      <c r="J188" s="183">
        <v>2</v>
      </c>
      <c r="K188" s="181" t="s">
        <v>3992</v>
      </c>
      <c r="L188" s="183">
        <v>1</v>
      </c>
      <c r="M188" s="181" t="s">
        <v>3993</v>
      </c>
      <c r="N188" s="183">
        <v>6</v>
      </c>
      <c r="O188" s="181" t="s">
        <v>4273</v>
      </c>
      <c r="P188" s="183">
        <v>2</v>
      </c>
      <c r="Q188" s="181" t="s">
        <v>4765</v>
      </c>
      <c r="R188" s="183" t="s">
        <v>792</v>
      </c>
      <c r="S188" s="181" t="s">
        <v>4779</v>
      </c>
      <c r="T188" s="183" t="s">
        <v>774</v>
      </c>
      <c r="U188" s="181" t="s">
        <v>4780</v>
      </c>
      <c r="V188" s="183" t="s">
        <v>4083</v>
      </c>
      <c r="W188" s="181" t="s">
        <v>4084</v>
      </c>
      <c r="X188" s="183" t="s">
        <v>2527</v>
      </c>
      <c r="Y188" s="181" t="s">
        <v>4062</v>
      </c>
      <c r="Z188" s="174" t="str">
        <f t="shared" si="7"/>
        <v>10 Reduccion de las desigualdades</v>
      </c>
      <c r="AA188" s="183">
        <v>10.199999999999999</v>
      </c>
      <c r="AB188" s="181" t="s">
        <v>4063</v>
      </c>
      <c r="AC188" s="193" t="str">
        <f t="shared" si="8"/>
        <v>10.2 De aqui a 2030, potenciar y promover la inclusion social, economica y politica de todas las personas, independientemente de su edad, sexo, discapacidad, raza, etnia, origen, religion o situacion economica u otra condicion</v>
      </c>
      <c r="AD188" s="170"/>
      <c r="AE188" s="170"/>
      <c r="AF188" s="170"/>
      <c r="AG188" s="170"/>
      <c r="AH188" s="170"/>
      <c r="AI188" s="170"/>
      <c r="AJ188" s="170"/>
      <c r="AK188" s="170"/>
      <c r="AL188" s="170"/>
      <c r="AM188" s="170"/>
      <c r="AN188" s="170"/>
      <c r="AO188" s="170"/>
      <c r="AP188" s="170"/>
      <c r="AQ188" s="170"/>
      <c r="AR188" s="170"/>
      <c r="AS188" s="170"/>
      <c r="AT188" s="170"/>
      <c r="AU188" s="170"/>
      <c r="AV188" s="170"/>
      <c r="AW188" s="170"/>
      <c r="AX188" s="170"/>
      <c r="AY188" s="170"/>
      <c r="AZ188" s="170"/>
      <c r="BA188" s="170"/>
      <c r="BB188" s="170"/>
      <c r="BC188" s="170"/>
      <c r="BD188" s="170"/>
      <c r="BE188" s="170"/>
      <c r="BF188" s="170"/>
      <c r="BG188" s="170"/>
      <c r="BH188" s="170"/>
      <c r="BI188" s="170"/>
      <c r="BJ188" s="170"/>
      <c r="BK188" s="170"/>
      <c r="BL188" s="170"/>
      <c r="BM188" s="170"/>
      <c r="BN188" s="170"/>
      <c r="BO188" s="170"/>
      <c r="BP188" s="169"/>
      <c r="BQ188" s="169"/>
      <c r="BR188" s="169"/>
      <c r="BS188" s="169"/>
      <c r="BT188" s="169"/>
      <c r="BU188" s="169"/>
      <c r="BV188" s="169"/>
    </row>
    <row r="189" spans="1:80" ht="15.75" x14ac:dyDescent="0.25">
      <c r="A189" s="180" t="s">
        <v>581</v>
      </c>
      <c r="B189" s="181" t="s">
        <v>4368</v>
      </c>
      <c r="C189" s="181" t="s">
        <v>4820</v>
      </c>
      <c r="D189" s="181" t="s">
        <v>4367</v>
      </c>
      <c r="E189" s="181" t="s">
        <v>4821</v>
      </c>
      <c r="F189" s="181" t="s">
        <v>4822</v>
      </c>
      <c r="G189" s="183" t="s">
        <v>3927</v>
      </c>
      <c r="H189" s="184" t="s">
        <v>4789</v>
      </c>
      <c r="I189" s="169" t="str">
        <f t="shared" si="6"/>
        <v>02CD12U048</v>
      </c>
      <c r="J189" s="183">
        <v>2</v>
      </c>
      <c r="K189" s="181" t="s">
        <v>3992</v>
      </c>
      <c r="L189" s="183">
        <v>1</v>
      </c>
      <c r="M189" s="181" t="s">
        <v>3993</v>
      </c>
      <c r="N189" s="183">
        <v>3</v>
      </c>
      <c r="O189" s="181" t="s">
        <v>4045</v>
      </c>
      <c r="P189" s="183">
        <v>2</v>
      </c>
      <c r="Q189" s="181" t="s">
        <v>4765</v>
      </c>
      <c r="R189" s="183" t="s">
        <v>785</v>
      </c>
      <c r="S189" s="181" t="s">
        <v>4790</v>
      </c>
      <c r="T189" s="183" t="s">
        <v>765</v>
      </c>
      <c r="U189" s="181" t="s">
        <v>4790</v>
      </c>
      <c r="V189" s="183" t="s">
        <v>4064</v>
      </c>
      <c r="W189" s="181" t="s">
        <v>4065</v>
      </c>
      <c r="X189" s="183" t="s">
        <v>2527</v>
      </c>
      <c r="Y189" s="181" t="s">
        <v>4062</v>
      </c>
      <c r="Z189" s="174" t="str">
        <f t="shared" si="7"/>
        <v>10 Reduccion de las desigualdades</v>
      </c>
      <c r="AA189" s="183">
        <v>10.199999999999999</v>
      </c>
      <c r="AB189" s="181" t="s">
        <v>4063</v>
      </c>
      <c r="AC189" s="193" t="str">
        <f t="shared" si="8"/>
        <v>10.2 De aqui a 2030, potenciar y promover la inclusion social, economica y politica de todas las personas, independientemente de su edad, sexo, discapacidad, raza, etnia, origen, religion o situacion economica u otra condicion</v>
      </c>
      <c r="AD189" s="170"/>
      <c r="AE189" s="170"/>
      <c r="AF189" s="170"/>
      <c r="AG189" s="170"/>
      <c r="AH189" s="170"/>
      <c r="AI189" s="170"/>
      <c r="AJ189" s="170"/>
      <c r="AK189" s="170"/>
      <c r="AL189" s="170"/>
      <c r="AM189" s="170"/>
      <c r="AN189" s="170"/>
      <c r="AO189" s="170"/>
      <c r="AP189" s="170"/>
      <c r="AQ189" s="170"/>
      <c r="AR189" s="170"/>
      <c r="AS189" s="170"/>
      <c r="AT189" s="170"/>
      <c r="AU189" s="170"/>
      <c r="AV189" s="170"/>
      <c r="AW189" s="170"/>
      <c r="AX189" s="170"/>
      <c r="AY189" s="170"/>
      <c r="AZ189" s="170"/>
      <c r="BA189" s="170"/>
      <c r="BB189" s="170"/>
      <c r="BC189" s="170"/>
      <c r="BD189" s="170"/>
      <c r="BE189" s="170"/>
      <c r="BF189" s="170"/>
      <c r="BG189" s="170"/>
      <c r="BH189" s="170"/>
      <c r="BI189" s="170"/>
      <c r="BJ189" s="170"/>
      <c r="BK189" s="170"/>
      <c r="BL189" s="170"/>
      <c r="BM189" s="170"/>
      <c r="BN189" s="170"/>
      <c r="BO189" s="170"/>
      <c r="BP189" s="169"/>
      <c r="BQ189" s="169"/>
      <c r="BR189" s="169"/>
      <c r="BS189" s="169"/>
      <c r="BT189" s="169"/>
      <c r="BU189" s="169"/>
      <c r="BV189" s="169"/>
      <c r="BW189" s="105"/>
      <c r="BX189" s="105"/>
      <c r="BY189" s="105"/>
      <c r="BZ189" s="105"/>
      <c r="CA189" s="105"/>
      <c r="CB189" s="105"/>
    </row>
    <row r="190" spans="1:80" s="105" customFormat="1" ht="15.75" x14ac:dyDescent="0.25">
      <c r="A190" s="180" t="s">
        <v>583</v>
      </c>
      <c r="B190" s="181" t="s">
        <v>4823</v>
      </c>
      <c r="C190" s="181" t="s">
        <v>4073</v>
      </c>
      <c r="D190" s="181" t="s">
        <v>4074</v>
      </c>
      <c r="E190" s="181" t="s">
        <v>4824</v>
      </c>
      <c r="F190" s="181" t="s">
        <v>4825</v>
      </c>
      <c r="G190" s="183" t="s">
        <v>4761</v>
      </c>
      <c r="H190" s="184" t="s">
        <v>4762</v>
      </c>
      <c r="I190" s="169" t="str">
        <f t="shared" si="6"/>
        <v>02CD13E200</v>
      </c>
      <c r="J190" s="180">
        <v>6</v>
      </c>
      <c r="K190" s="181" t="s">
        <v>4726</v>
      </c>
      <c r="L190" s="180">
        <v>5</v>
      </c>
      <c r="M190" s="181" t="s">
        <v>4763</v>
      </c>
      <c r="N190" s="180">
        <v>1</v>
      </c>
      <c r="O190" s="181" t="s">
        <v>4764</v>
      </c>
      <c r="P190" s="180">
        <v>2</v>
      </c>
      <c r="Q190" s="181" t="s">
        <v>4765</v>
      </c>
      <c r="R190" s="180" t="s">
        <v>766</v>
      </c>
      <c r="S190" s="181" t="s">
        <v>4766</v>
      </c>
      <c r="T190" s="180" t="s">
        <v>765</v>
      </c>
      <c r="U190" s="181" t="s">
        <v>4048</v>
      </c>
      <c r="V190" s="180" t="s">
        <v>4017</v>
      </c>
      <c r="W190" s="181" t="s">
        <v>4018</v>
      </c>
      <c r="X190" s="180" t="s">
        <v>3292</v>
      </c>
      <c r="Y190" s="181" t="s">
        <v>3957</v>
      </c>
      <c r="Z190" s="174" t="str">
        <f t="shared" si="7"/>
        <v>16 Paz, justicia e instituciones solidas</v>
      </c>
      <c r="AA190" s="180">
        <v>16.100000000000001</v>
      </c>
      <c r="AB190" s="181" t="s">
        <v>3974</v>
      </c>
      <c r="AC190" s="193" t="str">
        <f t="shared" si="8"/>
        <v>16.1 Reducir significativamente todas las formas de violencia y las correspondientes tasas de mortalidad en todo el mundo</v>
      </c>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0"/>
      <c r="AY190" s="170"/>
      <c r="AZ190" s="170"/>
      <c r="BA190" s="170"/>
      <c r="BB190" s="170"/>
      <c r="BC190" s="170"/>
      <c r="BD190" s="170"/>
      <c r="BE190" s="170"/>
      <c r="BF190" s="170"/>
      <c r="BG190" s="170"/>
      <c r="BH190" s="170"/>
      <c r="BI190" s="170"/>
      <c r="BJ190" s="170"/>
      <c r="BK190" s="170"/>
      <c r="BL190" s="170"/>
      <c r="BM190" s="170"/>
      <c r="BN190" s="170"/>
      <c r="BO190" s="170"/>
      <c r="BP190" s="169"/>
      <c r="BQ190" s="169"/>
      <c r="BR190" s="169"/>
      <c r="BS190" s="169"/>
      <c r="BT190" s="169"/>
      <c r="BU190" s="169"/>
      <c r="BV190" s="169"/>
    </row>
    <row r="191" spans="1:80" s="105" customFormat="1" ht="15.75" x14ac:dyDescent="0.25">
      <c r="A191" s="180" t="s">
        <v>583</v>
      </c>
      <c r="B191" s="181" t="s">
        <v>4823</v>
      </c>
      <c r="C191" s="181" t="s">
        <v>4073</v>
      </c>
      <c r="D191" s="181" t="s">
        <v>4074</v>
      </c>
      <c r="E191" s="181" t="s">
        <v>4824</v>
      </c>
      <c r="F191" s="181" t="s">
        <v>4825</v>
      </c>
      <c r="G191" s="183" t="s">
        <v>3863</v>
      </c>
      <c r="H191" s="184" t="s">
        <v>4767</v>
      </c>
      <c r="I191" s="169" t="str">
        <f t="shared" si="6"/>
        <v>02CD13E187</v>
      </c>
      <c r="J191" s="183">
        <v>2</v>
      </c>
      <c r="K191" s="181" t="s">
        <v>3992</v>
      </c>
      <c r="L191" s="183">
        <v>2</v>
      </c>
      <c r="M191" s="181" t="s">
        <v>4019</v>
      </c>
      <c r="N191" s="183" t="s">
        <v>766</v>
      </c>
      <c r="O191" s="181" t="s">
        <v>4020</v>
      </c>
      <c r="P191" s="183">
        <v>2</v>
      </c>
      <c r="Q191" s="181" t="s">
        <v>4765</v>
      </c>
      <c r="R191" s="183" t="s">
        <v>766</v>
      </c>
      <c r="S191" s="181" t="s">
        <v>4766</v>
      </c>
      <c r="T191" s="183" t="s">
        <v>792</v>
      </c>
      <c r="U191" s="181" t="s">
        <v>4768</v>
      </c>
      <c r="V191" s="183" t="s">
        <v>2525</v>
      </c>
      <c r="W191" s="181" t="s">
        <v>4021</v>
      </c>
      <c r="X191" s="183" t="s">
        <v>2916</v>
      </c>
      <c r="Y191" s="181" t="s">
        <v>3967</v>
      </c>
      <c r="Z191" s="174" t="str">
        <f t="shared" si="7"/>
        <v>11 Ciudades y comunidades sostenibles</v>
      </c>
      <c r="AA191" s="183">
        <v>11.6</v>
      </c>
      <c r="AB191" s="181" t="s">
        <v>4022</v>
      </c>
      <c r="AC191" s="193" t="str">
        <f t="shared" si="8"/>
        <v>11.6 De aqui a 2030, reducir el impacto ambiental negativo per capita de las ciudades, incluso prestando especial atencion a la calidad del aire y la gestion de los desechos municipales y de otro tipo</v>
      </c>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0"/>
      <c r="AY191" s="170"/>
      <c r="AZ191" s="170"/>
      <c r="BA191" s="170"/>
      <c r="BB191" s="170"/>
      <c r="BC191" s="170"/>
      <c r="BD191" s="170"/>
      <c r="BE191" s="170"/>
      <c r="BF191" s="170"/>
      <c r="BG191" s="170"/>
      <c r="BH191" s="170"/>
      <c r="BI191" s="170"/>
      <c r="BJ191" s="170"/>
      <c r="BK191" s="170"/>
      <c r="BL191" s="170"/>
      <c r="BM191" s="170"/>
      <c r="BN191" s="170"/>
      <c r="BO191" s="170"/>
      <c r="BP191" s="169"/>
      <c r="BQ191" s="169"/>
      <c r="BR191" s="169"/>
      <c r="BS191" s="169"/>
      <c r="BT191" s="169"/>
      <c r="BU191"/>
      <c r="BV191"/>
      <c r="BW191"/>
      <c r="BX191"/>
      <c r="BY191"/>
      <c r="BZ191"/>
      <c r="CA191"/>
      <c r="CB191"/>
    </row>
    <row r="192" spans="1:80" s="105" customFormat="1" ht="15.75" x14ac:dyDescent="0.25">
      <c r="A192" s="180" t="s">
        <v>583</v>
      </c>
      <c r="B192" s="181" t="s">
        <v>4823</v>
      </c>
      <c r="C192" s="181" t="s">
        <v>4073</v>
      </c>
      <c r="D192" s="181" t="s">
        <v>4074</v>
      </c>
      <c r="E192" s="181" t="s">
        <v>4824</v>
      </c>
      <c r="F192" s="181" t="s">
        <v>4825</v>
      </c>
      <c r="G192" s="183" t="s">
        <v>3864</v>
      </c>
      <c r="H192" s="184" t="s">
        <v>4769</v>
      </c>
      <c r="I192" s="169" t="str">
        <f t="shared" si="6"/>
        <v>02CD13E188</v>
      </c>
      <c r="J192" s="183">
        <v>2</v>
      </c>
      <c r="K192" s="181" t="s">
        <v>3992</v>
      </c>
      <c r="L192" s="183">
        <v>1</v>
      </c>
      <c r="M192" s="181" t="s">
        <v>3993</v>
      </c>
      <c r="N192" s="183">
        <v>5</v>
      </c>
      <c r="O192" s="181" t="s">
        <v>4138</v>
      </c>
      <c r="P192" s="183">
        <v>2</v>
      </c>
      <c r="Q192" s="181" t="s">
        <v>4765</v>
      </c>
      <c r="R192" s="183" t="s">
        <v>767</v>
      </c>
      <c r="S192" s="181" t="s">
        <v>4770</v>
      </c>
      <c r="T192" s="183" t="s">
        <v>766</v>
      </c>
      <c r="U192" s="181" t="s">
        <v>4024</v>
      </c>
      <c r="V192" s="183" t="s">
        <v>4025</v>
      </c>
      <c r="W192" s="181" t="s">
        <v>4026</v>
      </c>
      <c r="X192" s="183" t="s">
        <v>2916</v>
      </c>
      <c r="Y192" s="181" t="s">
        <v>3967</v>
      </c>
      <c r="Z192" s="174" t="str">
        <f t="shared" si="7"/>
        <v>11 Ciudades y comunidades sostenibles</v>
      </c>
      <c r="AA192" s="183">
        <v>11.4</v>
      </c>
      <c r="AB192" s="181" t="s">
        <v>4027</v>
      </c>
      <c r="AC192" s="193" t="str">
        <f t="shared" si="8"/>
        <v>11.4 Redoblar los esfuerzos para proteger y salvaguardar el patrimonio cultural y natural del mundo</v>
      </c>
      <c r="AD192" s="170"/>
      <c r="AE192" s="170"/>
      <c r="AF192" s="170"/>
      <c r="AG192" s="170"/>
      <c r="AH192" s="170"/>
      <c r="AI192" s="170"/>
      <c r="AJ192" s="170"/>
      <c r="AK192" s="170"/>
      <c r="AL192" s="170"/>
      <c r="AM192" s="170"/>
      <c r="AN192" s="170"/>
      <c r="AO192" s="170"/>
      <c r="AP192" s="170"/>
      <c r="AQ192" s="170"/>
      <c r="AR192" s="170"/>
      <c r="AS192" s="170"/>
      <c r="AT192" s="170"/>
      <c r="AU192" s="170"/>
      <c r="AV192" s="170"/>
      <c r="AW192" s="170"/>
      <c r="AX192" s="170"/>
      <c r="AY192" s="170"/>
      <c r="AZ192" s="170"/>
      <c r="BA192" s="170"/>
      <c r="BB192" s="170"/>
      <c r="BC192" s="170"/>
      <c r="BD192" s="170"/>
      <c r="BE192" s="170"/>
      <c r="BF192" s="170"/>
      <c r="BG192" s="170"/>
      <c r="BH192" s="170"/>
      <c r="BI192" s="170"/>
      <c r="BJ192" s="170"/>
      <c r="BK192" s="170"/>
      <c r="BL192" s="170"/>
      <c r="BM192" s="170"/>
      <c r="BN192" s="170"/>
      <c r="BO192" s="170"/>
      <c r="BP192" s="169"/>
      <c r="BQ192" s="169"/>
      <c r="BR192" s="169"/>
      <c r="BS192" s="169"/>
      <c r="BT192" s="169"/>
      <c r="BU192" s="169"/>
      <c r="BV192" s="169"/>
    </row>
    <row r="193" spans="1:80" ht="15.75" x14ac:dyDescent="0.25">
      <c r="A193" s="180" t="s">
        <v>583</v>
      </c>
      <c r="B193" s="181" t="s">
        <v>4823</v>
      </c>
      <c r="C193" s="181" t="s">
        <v>4073</v>
      </c>
      <c r="D193" s="181" t="s">
        <v>4074</v>
      </c>
      <c r="E193" s="181" t="s">
        <v>4824</v>
      </c>
      <c r="F193" s="181" t="s">
        <v>4825</v>
      </c>
      <c r="G193" s="183" t="s">
        <v>3865</v>
      </c>
      <c r="H193" s="184" t="s">
        <v>4771</v>
      </c>
      <c r="I193" s="169" t="str">
        <f t="shared" si="6"/>
        <v>02CD13E189</v>
      </c>
      <c r="J193" s="183">
        <v>2</v>
      </c>
      <c r="K193" s="181" t="s">
        <v>3992</v>
      </c>
      <c r="L193" s="183">
        <v>1</v>
      </c>
      <c r="M193" s="181" t="s">
        <v>3993</v>
      </c>
      <c r="N193" s="183">
        <v>7</v>
      </c>
      <c r="O193" s="181" t="s">
        <v>4268</v>
      </c>
      <c r="P193" s="183">
        <v>2</v>
      </c>
      <c r="Q193" s="181" t="s">
        <v>4765</v>
      </c>
      <c r="R193" s="183" t="s">
        <v>774</v>
      </c>
      <c r="S193" s="181" t="s">
        <v>4030</v>
      </c>
      <c r="T193" s="183" t="s">
        <v>766</v>
      </c>
      <c r="U193" s="181" t="s">
        <v>4772</v>
      </c>
      <c r="V193" s="183" t="s">
        <v>4031</v>
      </c>
      <c r="W193" s="181" t="s">
        <v>4773</v>
      </c>
      <c r="X193" s="183" t="s">
        <v>2916</v>
      </c>
      <c r="Y193" s="181" t="s">
        <v>3967</v>
      </c>
      <c r="Z193" s="174" t="str">
        <f t="shared" si="7"/>
        <v>11 Ciudades y comunidades sostenibles</v>
      </c>
      <c r="AA193" s="183">
        <v>11.1</v>
      </c>
      <c r="AB193" s="181" t="s">
        <v>4130</v>
      </c>
      <c r="AC193" s="193" t="str">
        <f t="shared" si="8"/>
        <v>11.1 De aqui a 2030, asegurar el acceso de todas las personas a viviendas y servicios basicos adecuados, seguros y asequibles y mejorar los barrios marginales</v>
      </c>
      <c r="AD193" s="170"/>
      <c r="AE193" s="170"/>
      <c r="AF193" s="170"/>
      <c r="AG193" s="170"/>
      <c r="AH193" s="170"/>
      <c r="AI193" s="170"/>
      <c r="AJ193" s="170"/>
      <c r="AK193" s="170"/>
      <c r="AL193" s="170"/>
      <c r="AM193" s="170"/>
      <c r="AN193" s="170"/>
      <c r="AO193" s="170"/>
      <c r="AP193" s="170"/>
      <c r="AQ193" s="170"/>
      <c r="AR193" s="170"/>
      <c r="AS193" s="170"/>
      <c r="AT193" s="170"/>
      <c r="AU193" s="170"/>
      <c r="AV193" s="170"/>
      <c r="AW193" s="170"/>
      <c r="AX193" s="170"/>
      <c r="AY193" s="170"/>
      <c r="AZ193" s="170"/>
      <c r="BA193" s="170"/>
      <c r="BB193" s="170"/>
      <c r="BC193" s="170"/>
      <c r="BD193" s="170"/>
      <c r="BE193" s="170"/>
      <c r="BF193" s="170"/>
      <c r="BG193" s="170"/>
      <c r="BH193" s="170"/>
      <c r="BI193" s="170"/>
      <c r="BJ193" s="170"/>
      <c r="BK193" s="170"/>
      <c r="BL193" s="170"/>
      <c r="BM193" s="170"/>
      <c r="BN193" s="170"/>
      <c r="BO193" s="170"/>
      <c r="BP193" s="169"/>
      <c r="BQ193" s="169"/>
      <c r="BR193" s="169"/>
      <c r="BS193" s="169"/>
      <c r="BT193" s="169"/>
      <c r="BU193" s="169"/>
      <c r="BV193" s="169"/>
      <c r="BW193" s="105"/>
      <c r="BX193" s="105"/>
      <c r="BY193" s="105"/>
      <c r="BZ193" s="105"/>
      <c r="CA193" s="105"/>
      <c r="CB193" s="105"/>
    </row>
    <row r="194" spans="1:80" s="105" customFormat="1" ht="15.75" x14ac:dyDescent="0.25">
      <c r="A194" s="180" t="s">
        <v>583</v>
      </c>
      <c r="B194" s="181" t="s">
        <v>4823</v>
      </c>
      <c r="C194" s="181" t="s">
        <v>4073</v>
      </c>
      <c r="D194" s="181" t="s">
        <v>4074</v>
      </c>
      <c r="E194" s="181" t="s">
        <v>4824</v>
      </c>
      <c r="F194" s="181" t="s">
        <v>4825</v>
      </c>
      <c r="G194" s="183" t="s">
        <v>3866</v>
      </c>
      <c r="H194" s="184" t="s">
        <v>4774</v>
      </c>
      <c r="I194" s="169" t="str">
        <f t="shared" si="6"/>
        <v>02CD13E190</v>
      </c>
      <c r="J194" s="183">
        <v>2</v>
      </c>
      <c r="K194" s="181" t="s">
        <v>3992</v>
      </c>
      <c r="L194" s="183">
        <v>3</v>
      </c>
      <c r="M194" s="181" t="s">
        <v>4034</v>
      </c>
      <c r="N194" s="183" t="s">
        <v>767</v>
      </c>
      <c r="O194" s="181" t="s">
        <v>4775</v>
      </c>
      <c r="P194" s="183">
        <v>2</v>
      </c>
      <c r="Q194" s="181" t="s">
        <v>4765</v>
      </c>
      <c r="R194" s="183" t="s">
        <v>765</v>
      </c>
      <c r="S194" s="181" t="s">
        <v>4776</v>
      </c>
      <c r="T194" s="183" t="s">
        <v>792</v>
      </c>
      <c r="U194" s="181" t="s">
        <v>4777</v>
      </c>
      <c r="V194" s="183" t="s">
        <v>4035</v>
      </c>
      <c r="W194" s="181" t="s">
        <v>4036</v>
      </c>
      <c r="X194" s="183" t="s">
        <v>2629</v>
      </c>
      <c r="Y194" s="181" t="s">
        <v>4037</v>
      </c>
      <c r="Z194" s="174" t="str">
        <f t="shared" si="7"/>
        <v>15 Vida de ecosistemas terrestres</v>
      </c>
      <c r="AA194" s="183" t="s">
        <v>4038</v>
      </c>
      <c r="AB194" s="181" t="s">
        <v>4039</v>
      </c>
      <c r="AC194" s="193" t="str">
        <f t="shared" si="8"/>
        <v>15.a Movilizar y aumentar de manera significativa los recursos financieros procedentes de todas las fuentes para conservar y utilizar de forma sostenible la diversidad biologica y los ecosistemas</v>
      </c>
      <c r="AD194" s="170"/>
      <c r="AE194" s="170"/>
      <c r="AF194" s="170"/>
      <c r="AG194" s="170"/>
      <c r="AH194" s="170"/>
      <c r="AI194" s="170"/>
      <c r="AJ194" s="170"/>
      <c r="AK194" s="170"/>
      <c r="AL194" s="170"/>
      <c r="AM194" s="170"/>
      <c r="AN194" s="170"/>
      <c r="AO194" s="170"/>
      <c r="AP194" s="170"/>
      <c r="AQ194" s="170"/>
      <c r="AR194" s="170"/>
      <c r="AS194" s="170"/>
      <c r="AT194" s="170"/>
      <c r="AU194" s="170"/>
      <c r="AV194" s="170"/>
      <c r="AW194" s="170"/>
      <c r="AX194" s="170"/>
      <c r="AY194" s="170"/>
      <c r="AZ194" s="170"/>
      <c r="BA194" s="170"/>
      <c r="BB194" s="170"/>
      <c r="BC194" s="170"/>
      <c r="BD194" s="170"/>
      <c r="BE194" s="170"/>
      <c r="BF194" s="170"/>
      <c r="BG194" s="170"/>
      <c r="BH194" s="170"/>
      <c r="BI194" s="170"/>
      <c r="BJ194" s="170"/>
      <c r="BK194" s="170"/>
      <c r="BL194" s="170"/>
      <c r="BM194" s="170"/>
      <c r="BN194" s="170"/>
      <c r="BO194" s="170"/>
      <c r="BP194" s="169"/>
      <c r="BQ194" s="169"/>
      <c r="BR194" s="169"/>
      <c r="BS194" s="169"/>
      <c r="BT194" s="169"/>
      <c r="BU194" s="169"/>
      <c r="BV194" s="169"/>
    </row>
    <row r="195" spans="1:80" s="105" customFormat="1" ht="15.75" x14ac:dyDescent="0.25">
      <c r="A195" s="180" t="s">
        <v>583</v>
      </c>
      <c r="B195" s="181" t="s">
        <v>4823</v>
      </c>
      <c r="C195" s="181" t="s">
        <v>4073</v>
      </c>
      <c r="D195" s="181" t="s">
        <v>4074</v>
      </c>
      <c r="E195" s="181" t="s">
        <v>4824</v>
      </c>
      <c r="F195" s="181" t="s">
        <v>4825</v>
      </c>
      <c r="G195" s="183" t="s">
        <v>3874</v>
      </c>
      <c r="H195" s="184" t="s">
        <v>4778</v>
      </c>
      <c r="I195" s="169" t="str">
        <f t="shared" ref="I195:I258" si="9">A195&amp;G195</f>
        <v>02CD13E198</v>
      </c>
      <c r="J195" s="183">
        <v>2</v>
      </c>
      <c r="K195" s="181" t="s">
        <v>3992</v>
      </c>
      <c r="L195" s="183">
        <v>1</v>
      </c>
      <c r="M195" s="181" t="s">
        <v>3993</v>
      </c>
      <c r="N195" s="183">
        <v>7</v>
      </c>
      <c r="O195" s="181" t="s">
        <v>4268</v>
      </c>
      <c r="P195" s="183">
        <v>2</v>
      </c>
      <c r="Q195" s="181" t="s">
        <v>4765</v>
      </c>
      <c r="R195" s="183" t="s">
        <v>792</v>
      </c>
      <c r="S195" s="181" t="s">
        <v>4779</v>
      </c>
      <c r="T195" s="183" t="s">
        <v>774</v>
      </c>
      <c r="U195" s="181" t="s">
        <v>4780</v>
      </c>
      <c r="V195" s="183" t="s">
        <v>4042</v>
      </c>
      <c r="W195" s="181" t="s">
        <v>4043</v>
      </c>
      <c r="X195" s="183" t="s">
        <v>2916</v>
      </c>
      <c r="Y195" s="181" t="s">
        <v>3967</v>
      </c>
      <c r="Z195" s="174" t="str">
        <f t="shared" ref="Z195:Z258" si="10">X195&amp;" "&amp;Y195</f>
        <v>11 Ciudades y comunidades sostenibles</v>
      </c>
      <c r="AA195" s="183">
        <v>11.1</v>
      </c>
      <c r="AB195" s="181" t="s">
        <v>4130</v>
      </c>
      <c r="AC195" s="193" t="str">
        <f t="shared" ref="AC195:AC258" si="11">AA195&amp;" "&amp;AB195</f>
        <v>11.1 De aqui a 2030, asegurar el acceso de todas las personas a viviendas y servicios basicos adecuados, seguros y asequibles y mejorar los barrios marginales</v>
      </c>
      <c r="AD195" s="170"/>
      <c r="AE195" s="170"/>
      <c r="AF195" s="170"/>
      <c r="AG195" s="170"/>
      <c r="AH195" s="170"/>
      <c r="AI195" s="170"/>
      <c r="AJ195" s="170"/>
      <c r="AK195" s="170"/>
      <c r="AL195" s="170"/>
      <c r="AM195" s="170"/>
      <c r="AN195" s="170"/>
      <c r="AO195" s="170"/>
      <c r="AP195" s="170"/>
      <c r="AQ195" s="170"/>
      <c r="AR195" s="170"/>
      <c r="AS195" s="170"/>
      <c r="AT195" s="170"/>
      <c r="AU195" s="170"/>
      <c r="AV195" s="170"/>
      <c r="AW195" s="170"/>
      <c r="AX195" s="170"/>
      <c r="AY195" s="170"/>
      <c r="AZ195" s="170"/>
      <c r="BA195" s="170"/>
      <c r="BB195" s="170"/>
      <c r="BC195" s="170"/>
      <c r="BD195" s="170"/>
      <c r="BE195" s="170"/>
      <c r="BF195" s="170"/>
      <c r="BG195" s="170"/>
      <c r="BH195" s="170"/>
      <c r="BI195" s="170"/>
      <c r="BJ195" s="170"/>
      <c r="BK195" s="170"/>
      <c r="BL195" s="170"/>
      <c r="BM195" s="170"/>
      <c r="BN195" s="170"/>
      <c r="BO195" s="170"/>
      <c r="BP195" s="169"/>
      <c r="BQ195" s="169"/>
      <c r="BR195" s="169"/>
      <c r="BS195" s="169"/>
      <c r="BT195" s="169"/>
      <c r="BU195"/>
      <c r="BV195"/>
      <c r="BW195"/>
      <c r="BX195"/>
      <c r="BY195"/>
      <c r="BZ195"/>
      <c r="CA195"/>
      <c r="CB195"/>
    </row>
    <row r="196" spans="1:80" s="105" customFormat="1" ht="15.75" x14ac:dyDescent="0.25">
      <c r="A196" s="180" t="s">
        <v>583</v>
      </c>
      <c r="B196" s="181" t="s">
        <v>4823</v>
      </c>
      <c r="C196" s="181" t="s">
        <v>4073</v>
      </c>
      <c r="D196" s="181" t="s">
        <v>4074</v>
      </c>
      <c r="E196" s="181" t="s">
        <v>4824</v>
      </c>
      <c r="F196" s="181" t="s">
        <v>4825</v>
      </c>
      <c r="G196" s="183" t="s">
        <v>3877</v>
      </c>
      <c r="H196" s="184" t="s">
        <v>4781</v>
      </c>
      <c r="I196" s="169" t="str">
        <f t="shared" si="9"/>
        <v>02CD13F037</v>
      </c>
      <c r="J196" s="183">
        <v>2</v>
      </c>
      <c r="K196" s="181" t="s">
        <v>3992</v>
      </c>
      <c r="L196" s="183">
        <v>1</v>
      </c>
      <c r="M196" s="181" t="s">
        <v>3993</v>
      </c>
      <c r="N196" s="183" t="s">
        <v>774</v>
      </c>
      <c r="O196" s="181" t="s">
        <v>4045</v>
      </c>
      <c r="P196" s="183">
        <v>3</v>
      </c>
      <c r="Q196" s="181" t="s">
        <v>4746</v>
      </c>
      <c r="R196" s="183" t="s">
        <v>765</v>
      </c>
      <c r="S196" s="181" t="s">
        <v>4751</v>
      </c>
      <c r="T196" s="183" t="s">
        <v>765</v>
      </c>
      <c r="U196" s="181" t="s">
        <v>4752</v>
      </c>
      <c r="V196" s="183" t="s">
        <v>4046</v>
      </c>
      <c r="W196" s="181" t="s">
        <v>4047</v>
      </c>
      <c r="X196" s="183" t="s">
        <v>793</v>
      </c>
      <c r="Y196" s="181" t="s">
        <v>3996</v>
      </c>
      <c r="Z196" s="174" t="str">
        <f t="shared" si="10"/>
        <v>8 Trabajo decente y crecimiento economico</v>
      </c>
      <c r="AA196" s="183">
        <v>8.3000000000000007</v>
      </c>
      <c r="AB196" s="181" t="s">
        <v>3997</v>
      </c>
      <c r="AC196" s="193" t="str">
        <f t="shared" si="11"/>
        <v>8.3 Promover politicas orientadas al desarrollo que apoyen las actividades productivas, la creacion de puestos de trabajo decentes, el emprendimiento, la creatividad y la innovacion, y fomentar la formalizacion y el crecimiento de las microempresas y las pequeñas y medianas empresas, incluso mediante el acceso a servicios financieros</v>
      </c>
      <c r="AD196" s="170"/>
      <c r="AE196" s="170"/>
      <c r="AF196" s="170"/>
      <c r="AG196" s="170"/>
      <c r="AH196" s="170"/>
      <c r="AI196" s="170"/>
      <c r="AJ196" s="170"/>
      <c r="AK196" s="170"/>
      <c r="AL196" s="170"/>
      <c r="AM196" s="170"/>
      <c r="AN196" s="170"/>
      <c r="AO196" s="170"/>
      <c r="AP196" s="170"/>
      <c r="AQ196" s="170"/>
      <c r="AR196" s="170"/>
      <c r="AS196" s="170"/>
      <c r="AT196" s="170"/>
      <c r="AU196" s="170"/>
      <c r="AV196" s="170"/>
      <c r="AW196" s="170"/>
      <c r="AX196" s="170"/>
      <c r="AY196" s="170"/>
      <c r="AZ196" s="170"/>
      <c r="BA196" s="170"/>
      <c r="BB196" s="170"/>
      <c r="BC196" s="170"/>
      <c r="BD196" s="170"/>
      <c r="BE196" s="170"/>
      <c r="BF196" s="170"/>
      <c r="BG196" s="170"/>
      <c r="BH196" s="170"/>
      <c r="BI196" s="170"/>
      <c r="BJ196" s="170"/>
      <c r="BK196" s="170"/>
      <c r="BL196" s="170"/>
      <c r="BM196" s="170"/>
      <c r="BN196" s="170"/>
      <c r="BO196" s="170"/>
      <c r="BP196" s="169"/>
      <c r="BQ196" s="169"/>
      <c r="BR196" s="169"/>
      <c r="BS196" s="169"/>
      <c r="BT196" s="169"/>
      <c r="BU196" s="169"/>
      <c r="BV196" s="169"/>
    </row>
    <row r="197" spans="1:80" s="105" customFormat="1" ht="15.75" x14ac:dyDescent="0.25">
      <c r="A197" s="180" t="s">
        <v>583</v>
      </c>
      <c r="B197" s="181" t="s">
        <v>4823</v>
      </c>
      <c r="C197" s="181" t="s">
        <v>4073</v>
      </c>
      <c r="D197" s="181" t="s">
        <v>4074</v>
      </c>
      <c r="E197" s="181" t="s">
        <v>4824</v>
      </c>
      <c r="F197" s="181" t="s">
        <v>4825</v>
      </c>
      <c r="G197" s="183" t="s">
        <v>3886</v>
      </c>
      <c r="H197" s="184" t="s">
        <v>4782</v>
      </c>
      <c r="I197" s="169" t="str">
        <f t="shared" si="9"/>
        <v>02CD13K023</v>
      </c>
      <c r="J197" s="180">
        <v>6</v>
      </c>
      <c r="K197" s="181" t="s">
        <v>4726</v>
      </c>
      <c r="L197" s="180">
        <v>2</v>
      </c>
      <c r="M197" s="181" t="s">
        <v>4231</v>
      </c>
      <c r="N197" s="180">
        <v>4</v>
      </c>
      <c r="O197" s="181" t="s">
        <v>4783</v>
      </c>
      <c r="P197" s="180">
        <v>2</v>
      </c>
      <c r="Q197" s="181" t="s">
        <v>4765</v>
      </c>
      <c r="R197" s="180" t="s">
        <v>766</v>
      </c>
      <c r="S197" s="181" t="s">
        <v>4766</v>
      </c>
      <c r="T197" s="180" t="s">
        <v>765</v>
      </c>
      <c r="U197" s="181" t="s">
        <v>4048</v>
      </c>
      <c r="V197" s="180" t="s">
        <v>4049</v>
      </c>
      <c r="W197" s="181" t="s">
        <v>4050</v>
      </c>
      <c r="X197" s="180" t="s">
        <v>2916</v>
      </c>
      <c r="Y197" s="181" t="s">
        <v>3967</v>
      </c>
      <c r="Z197" s="174" t="str">
        <f t="shared" si="10"/>
        <v>11 Ciudades y comunidades sostenibles</v>
      </c>
      <c r="AA197" s="180">
        <v>11.3</v>
      </c>
      <c r="AB197" s="181" t="s">
        <v>4051</v>
      </c>
      <c r="AC197" s="193" t="str">
        <f t="shared" si="11"/>
        <v>11.3 De aqui a 2030, aumentar la urbanizacion inclusiva y sostenible y la capacidad para la planificacion y la gestion participativas, integradas y sostenibles de los asentamientos humanos en todos los paises</v>
      </c>
      <c r="AD197" s="170"/>
      <c r="AE197" s="170"/>
      <c r="AF197" s="170"/>
      <c r="AG197" s="170"/>
      <c r="AH197" s="170"/>
      <c r="AI197" s="170"/>
      <c r="AJ197" s="170"/>
      <c r="AK197" s="170"/>
      <c r="AL197" s="170"/>
      <c r="AM197" s="170"/>
      <c r="AN197" s="170"/>
      <c r="AO197" s="170"/>
      <c r="AP197" s="170"/>
      <c r="AQ197" s="170"/>
      <c r="AR197" s="170"/>
      <c r="AS197" s="170"/>
      <c r="AT197" s="170"/>
      <c r="AU197" s="170"/>
      <c r="AV197" s="170"/>
      <c r="AW197" s="170"/>
      <c r="AX197" s="170"/>
      <c r="AY197" s="170"/>
      <c r="AZ197" s="170"/>
      <c r="BA197" s="170"/>
      <c r="BB197" s="170"/>
      <c r="BC197" s="170"/>
      <c r="BD197" s="170"/>
      <c r="BE197" s="170"/>
      <c r="BF197" s="170"/>
      <c r="BG197" s="170"/>
      <c r="BH197" s="170"/>
      <c r="BI197" s="170"/>
      <c r="BJ197" s="170"/>
      <c r="BK197" s="170"/>
      <c r="BL197" s="170"/>
      <c r="BM197" s="170"/>
      <c r="BN197" s="170"/>
      <c r="BO197" s="170"/>
      <c r="BP197" s="169"/>
      <c r="BQ197" s="169"/>
      <c r="BR197" s="169"/>
      <c r="BS197" s="169"/>
      <c r="BT197" s="169"/>
      <c r="BU197" s="169"/>
      <c r="BV197" s="169"/>
    </row>
    <row r="198" spans="1:80" s="105" customFormat="1" ht="15.75" x14ac:dyDescent="0.25">
      <c r="A198" s="180" t="s">
        <v>583</v>
      </c>
      <c r="B198" s="181" t="s">
        <v>4823</v>
      </c>
      <c r="C198" s="181" t="s">
        <v>4073</v>
      </c>
      <c r="D198" s="181" t="s">
        <v>4074</v>
      </c>
      <c r="E198" s="181" t="s">
        <v>4824</v>
      </c>
      <c r="F198" s="181" t="s">
        <v>4825</v>
      </c>
      <c r="G198" s="183" t="s">
        <v>712</v>
      </c>
      <c r="H198" s="184" t="s">
        <v>4725</v>
      </c>
      <c r="I198" s="169" t="str">
        <f t="shared" si="9"/>
        <v>02CD13M001</v>
      </c>
      <c r="J198" s="183">
        <v>2</v>
      </c>
      <c r="K198" s="181" t="s">
        <v>3992</v>
      </c>
      <c r="L198" s="183">
        <v>2</v>
      </c>
      <c r="M198" s="181" t="s">
        <v>4019</v>
      </c>
      <c r="N198" s="183">
        <v>2</v>
      </c>
      <c r="O198" s="181" t="s">
        <v>4020</v>
      </c>
      <c r="P198" s="183">
        <v>2</v>
      </c>
      <c r="Q198" s="181" t="s">
        <v>4765</v>
      </c>
      <c r="R198" s="183" t="s">
        <v>766</v>
      </c>
      <c r="S198" s="181" t="s">
        <v>4766</v>
      </c>
      <c r="T198" s="183" t="s">
        <v>765</v>
      </c>
      <c r="U198" s="181" t="s">
        <v>4048</v>
      </c>
      <c r="V198" s="183" t="s">
        <v>3959</v>
      </c>
      <c r="W198" s="181" t="s">
        <v>3960</v>
      </c>
      <c r="X198" s="183" t="s">
        <v>2916</v>
      </c>
      <c r="Y198" s="181" t="s">
        <v>3967</v>
      </c>
      <c r="Z198" s="174" t="str">
        <f t="shared" si="10"/>
        <v>11 Ciudades y comunidades sostenibles</v>
      </c>
      <c r="AA198" s="183">
        <v>11.3</v>
      </c>
      <c r="AB198" s="181" t="s">
        <v>4051</v>
      </c>
      <c r="AC198" s="193" t="str">
        <f t="shared" si="11"/>
        <v>11.3 De aqui a 2030, aumentar la urbanizacion inclusiva y sostenible y la capacidad para la planificacion y la gestion participativas, integradas y sostenibles de los asentamientos humanos en todos los paises</v>
      </c>
      <c r="AD198" s="170"/>
      <c r="AE198" s="170"/>
      <c r="AF198" s="170"/>
      <c r="AG198" s="170"/>
      <c r="AH198" s="170"/>
      <c r="AI198" s="170"/>
      <c r="AJ198" s="170"/>
      <c r="AK198" s="170"/>
      <c r="AL198" s="170"/>
      <c r="AM198" s="170"/>
      <c r="AN198" s="170"/>
      <c r="AO198" s="170"/>
      <c r="AP198" s="170"/>
      <c r="AQ198" s="170"/>
      <c r="AR198" s="170"/>
      <c r="AS198" s="170"/>
      <c r="AT198" s="170"/>
      <c r="AU198" s="170"/>
      <c r="AV198" s="170"/>
      <c r="AW198" s="170"/>
      <c r="AX198" s="170"/>
      <c r="AY198" s="170"/>
      <c r="AZ198" s="170"/>
      <c r="BA198" s="170"/>
      <c r="BB198" s="170"/>
      <c r="BC198" s="170"/>
      <c r="BD198" s="170"/>
      <c r="BE198" s="170"/>
      <c r="BF198" s="170"/>
      <c r="BG198" s="170"/>
      <c r="BH198" s="170"/>
      <c r="BI198" s="170"/>
      <c r="BJ198" s="170"/>
      <c r="BK198" s="170"/>
      <c r="BL198" s="170"/>
      <c r="BM198" s="170"/>
      <c r="BN198" s="170"/>
      <c r="BO198" s="170"/>
      <c r="BP198" s="169"/>
      <c r="BQ198" s="169"/>
      <c r="BR198" s="169"/>
      <c r="BS198" s="169"/>
      <c r="BT198" s="169"/>
      <c r="BU198" s="169"/>
      <c r="BV198" s="169"/>
    </row>
    <row r="199" spans="1:80" s="105" customFormat="1" ht="15.75" x14ac:dyDescent="0.25">
      <c r="A199" s="180" t="s">
        <v>583</v>
      </c>
      <c r="B199" s="181" t="s">
        <v>4823</v>
      </c>
      <c r="C199" s="181" t="s">
        <v>4073</v>
      </c>
      <c r="D199" s="181" t="s">
        <v>4074</v>
      </c>
      <c r="E199" s="181" t="s">
        <v>4824</v>
      </c>
      <c r="F199" s="181" t="s">
        <v>4825</v>
      </c>
      <c r="G199" s="183" t="s">
        <v>3889</v>
      </c>
      <c r="H199" s="184" t="s">
        <v>4729</v>
      </c>
      <c r="I199" s="169" t="str">
        <f t="shared" si="9"/>
        <v>02CD13M002</v>
      </c>
      <c r="J199" s="183">
        <v>2</v>
      </c>
      <c r="K199" s="181" t="s">
        <v>3992</v>
      </c>
      <c r="L199" s="183">
        <v>1</v>
      </c>
      <c r="M199" s="181" t="s">
        <v>3993</v>
      </c>
      <c r="N199" s="183">
        <v>7</v>
      </c>
      <c r="O199" s="181" t="s">
        <v>4268</v>
      </c>
      <c r="P199" s="183">
        <v>1</v>
      </c>
      <c r="Q199" s="181" t="s">
        <v>3954</v>
      </c>
      <c r="R199" s="183" t="s">
        <v>793</v>
      </c>
      <c r="S199" s="181" t="s">
        <v>4749</v>
      </c>
      <c r="T199" s="183" t="s">
        <v>765</v>
      </c>
      <c r="U199" s="181" t="s">
        <v>4784</v>
      </c>
      <c r="V199" s="183" t="s">
        <v>3961</v>
      </c>
      <c r="W199" s="181" t="s">
        <v>3962</v>
      </c>
      <c r="X199" s="183" t="s">
        <v>2916</v>
      </c>
      <c r="Y199" s="181" t="s">
        <v>3967</v>
      </c>
      <c r="Z199" s="174" t="str">
        <f t="shared" si="10"/>
        <v>11 Ciudades y comunidades sostenibles</v>
      </c>
      <c r="AA199" s="183">
        <v>11.3</v>
      </c>
      <c r="AB199" s="181" t="s">
        <v>4051</v>
      </c>
      <c r="AC199" s="193" t="str">
        <f t="shared" si="11"/>
        <v>11.3 De aqui a 2030, aumentar la urbanizacion inclusiva y sostenible y la capacidad para la planificacion y la gestion participativas, integradas y sostenibles de los asentamientos humanos en todos los paises</v>
      </c>
      <c r="AD199" s="170"/>
      <c r="AE199" s="170"/>
      <c r="AF199" s="170"/>
      <c r="AG199" s="170"/>
      <c r="AH199" s="170"/>
      <c r="AI199" s="170"/>
      <c r="AJ199" s="170"/>
      <c r="AK199" s="170"/>
      <c r="AL199" s="170"/>
      <c r="AM199" s="170"/>
      <c r="AN199" s="170"/>
      <c r="AO199" s="170"/>
      <c r="AP199" s="170"/>
      <c r="AQ199" s="170"/>
      <c r="AR199" s="170"/>
      <c r="AS199" s="170"/>
      <c r="AT199" s="170"/>
      <c r="AU199" s="170"/>
      <c r="AV199" s="170"/>
      <c r="AW199" s="170"/>
      <c r="AX199" s="170"/>
      <c r="AY199" s="170"/>
      <c r="AZ199" s="170"/>
      <c r="BA199" s="170"/>
      <c r="BB199" s="170"/>
      <c r="BC199" s="170"/>
      <c r="BD199" s="170"/>
      <c r="BE199" s="170"/>
      <c r="BF199" s="170"/>
      <c r="BG199" s="170"/>
      <c r="BH199" s="170"/>
      <c r="BI199" s="170"/>
      <c r="BJ199" s="170"/>
      <c r="BK199" s="170"/>
      <c r="BL199" s="170"/>
      <c r="BM199" s="170"/>
      <c r="BN199" s="170"/>
      <c r="BO199" s="170"/>
      <c r="BP199" s="169"/>
      <c r="BQ199" s="169"/>
      <c r="BR199" s="169"/>
      <c r="BS199" s="169"/>
      <c r="BT199" s="169"/>
      <c r="BU199" s="169"/>
      <c r="BV199" s="169"/>
    </row>
    <row r="200" spans="1:80" s="105" customFormat="1" ht="15.75" x14ac:dyDescent="0.25">
      <c r="A200" s="180" t="s">
        <v>583</v>
      </c>
      <c r="B200" s="181" t="s">
        <v>4823</v>
      </c>
      <c r="C200" s="181" t="s">
        <v>4073</v>
      </c>
      <c r="D200" s="181" t="s">
        <v>4074</v>
      </c>
      <c r="E200" s="181" t="s">
        <v>4824</v>
      </c>
      <c r="F200" s="181" t="s">
        <v>4825</v>
      </c>
      <c r="G200" s="183" t="s">
        <v>713</v>
      </c>
      <c r="H200" s="184" t="s">
        <v>4730</v>
      </c>
      <c r="I200" s="169" t="str">
        <f t="shared" si="9"/>
        <v>02CD13N001</v>
      </c>
      <c r="J200" s="183">
        <v>5</v>
      </c>
      <c r="K200" s="181" t="s">
        <v>4731</v>
      </c>
      <c r="L200" s="183">
        <v>3</v>
      </c>
      <c r="M200" s="181" t="s">
        <v>4309</v>
      </c>
      <c r="N200" s="183" t="s">
        <v>774</v>
      </c>
      <c r="O200" s="181" t="s">
        <v>3964</v>
      </c>
      <c r="P200" s="183">
        <v>1</v>
      </c>
      <c r="Q200" s="181" t="s">
        <v>3954</v>
      </c>
      <c r="R200" s="183" t="s">
        <v>785</v>
      </c>
      <c r="S200" s="181" t="s">
        <v>4732</v>
      </c>
      <c r="T200" s="183" t="s">
        <v>766</v>
      </c>
      <c r="U200" s="181" t="s">
        <v>3963</v>
      </c>
      <c r="V200" s="183" t="s">
        <v>3965</v>
      </c>
      <c r="W200" s="181" t="s">
        <v>3966</v>
      </c>
      <c r="X200" s="183" t="s">
        <v>2916</v>
      </c>
      <c r="Y200" s="181" t="s">
        <v>3967</v>
      </c>
      <c r="Z200" s="174" t="str">
        <f t="shared" si="10"/>
        <v>11 Ciudades y comunidades sostenibles</v>
      </c>
      <c r="AA200" s="183">
        <v>11.5</v>
      </c>
      <c r="AB200" s="181" t="s">
        <v>3968</v>
      </c>
      <c r="AC200" s="193" t="str">
        <f t="shared" si="11"/>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200" s="170"/>
      <c r="AE200" s="170"/>
      <c r="AF200" s="170"/>
      <c r="AG200" s="170"/>
      <c r="AH200" s="168"/>
      <c r="AI200" s="169"/>
      <c r="AJ200" s="169"/>
      <c r="AK200" s="169"/>
      <c r="AL200" s="169"/>
      <c r="AM200" s="168"/>
      <c r="AN200" s="168"/>
      <c r="AO200" s="168"/>
      <c r="AP200" s="168"/>
      <c r="AQ200" s="170"/>
      <c r="AR200" s="169"/>
      <c r="AS200" s="170"/>
      <c r="AT200" s="169"/>
      <c r="AU200" s="169"/>
      <c r="AV200" s="170"/>
      <c r="AW200" s="169"/>
      <c r="AX200" s="169"/>
      <c r="AY200" s="170"/>
      <c r="AZ200" s="169"/>
      <c r="BA200" s="169"/>
      <c r="BB200" s="170"/>
      <c r="BC200" s="169"/>
      <c r="BD200" s="169"/>
      <c r="BE200" s="170"/>
      <c r="BF200" s="169"/>
      <c r="BG200" s="169"/>
      <c r="BH200" s="169"/>
      <c r="BI200" s="169"/>
      <c r="BJ200" s="169"/>
      <c r="BK200" s="169"/>
      <c r="BL200" s="169"/>
      <c r="BM200" s="169"/>
      <c r="BN200" s="169"/>
      <c r="BO200" s="169"/>
      <c r="BP200" s="169"/>
      <c r="BQ200" s="169"/>
      <c r="BR200" s="169"/>
      <c r="BS200" s="169"/>
      <c r="BT200" s="169"/>
      <c r="BU200" s="169"/>
      <c r="BV200" s="169"/>
    </row>
    <row r="201" spans="1:80" s="105" customFormat="1" ht="15.75" x14ac:dyDescent="0.25">
      <c r="A201" s="180" t="s">
        <v>583</v>
      </c>
      <c r="B201" s="181" t="s">
        <v>4823</v>
      </c>
      <c r="C201" s="181" t="s">
        <v>4073</v>
      </c>
      <c r="D201" s="181" t="s">
        <v>4074</v>
      </c>
      <c r="E201" s="181" t="s">
        <v>4824</v>
      </c>
      <c r="F201" s="181" t="s">
        <v>4825</v>
      </c>
      <c r="G201" s="183" t="s">
        <v>3899</v>
      </c>
      <c r="H201" s="184" t="s">
        <v>4785</v>
      </c>
      <c r="I201" s="169" t="str">
        <f t="shared" si="9"/>
        <v>02CD13R002</v>
      </c>
      <c r="J201" s="183">
        <v>2</v>
      </c>
      <c r="K201" s="181" t="s">
        <v>3992</v>
      </c>
      <c r="L201" s="183">
        <v>2</v>
      </c>
      <c r="M201" s="181" t="s">
        <v>4019</v>
      </c>
      <c r="N201" s="183">
        <v>2</v>
      </c>
      <c r="O201" s="181" t="s">
        <v>4020</v>
      </c>
      <c r="P201" s="183">
        <v>2</v>
      </c>
      <c r="Q201" s="181" t="s">
        <v>4765</v>
      </c>
      <c r="R201" s="183" t="s">
        <v>766</v>
      </c>
      <c r="S201" s="181" t="s">
        <v>4766</v>
      </c>
      <c r="T201" s="183" t="s">
        <v>766</v>
      </c>
      <c r="U201" s="181" t="s">
        <v>4786</v>
      </c>
      <c r="V201" s="183" t="s">
        <v>2563</v>
      </c>
      <c r="W201" s="181" t="s">
        <v>4785</v>
      </c>
      <c r="X201" s="183" t="s">
        <v>3292</v>
      </c>
      <c r="Y201" s="181" t="s">
        <v>3957</v>
      </c>
      <c r="Z201" s="174" t="str">
        <f t="shared" si="10"/>
        <v>16 Paz, justicia e instituciones solidas</v>
      </c>
      <c r="AA201" s="183">
        <v>16.7</v>
      </c>
      <c r="AB201" s="181" t="s">
        <v>4057</v>
      </c>
      <c r="AC201" s="193" t="str">
        <f t="shared" si="11"/>
        <v>16.7 Garantizar la adopcion en todos los niveles de decisiones inclusivas, participativas y representativas que respondan a las necesidades</v>
      </c>
      <c r="AD201" s="170"/>
      <c r="AE201" s="170"/>
      <c r="AF201" s="170"/>
      <c r="AG201" s="170"/>
      <c r="AH201" s="168"/>
      <c r="AI201" s="169"/>
      <c r="AJ201" s="169"/>
      <c r="AK201" s="169"/>
      <c r="AL201" s="169"/>
      <c r="AM201" s="168"/>
      <c r="AN201" s="168"/>
      <c r="AO201" s="168"/>
      <c r="AP201" s="168"/>
      <c r="AQ201" s="170"/>
      <c r="AR201" s="169"/>
      <c r="AS201" s="170"/>
      <c r="AT201" s="169"/>
      <c r="AU201" s="169"/>
      <c r="AV201" s="170"/>
      <c r="AW201" s="169"/>
      <c r="AX201" s="169"/>
      <c r="AY201" s="170"/>
      <c r="AZ201" s="169"/>
      <c r="BA201" s="169"/>
      <c r="BB201" s="170"/>
      <c r="BC201" s="169"/>
      <c r="BD201" s="169"/>
      <c r="BE201" s="170"/>
      <c r="BF201" s="169"/>
      <c r="BG201" s="169"/>
      <c r="BH201" s="169"/>
      <c r="BI201" s="169"/>
      <c r="BJ201" s="169"/>
      <c r="BK201" s="169"/>
      <c r="BL201" s="169"/>
      <c r="BM201" s="169"/>
      <c r="BN201" s="169"/>
      <c r="BO201" s="169"/>
      <c r="BP201" s="169"/>
      <c r="BQ201" s="169"/>
      <c r="BR201" s="169"/>
      <c r="BS201" s="169"/>
      <c r="BT201" s="169"/>
      <c r="BU201" s="169"/>
      <c r="BV201" s="169"/>
    </row>
    <row r="202" spans="1:80" s="105" customFormat="1" ht="15.75" x14ac:dyDescent="0.25">
      <c r="A202" s="180" t="s">
        <v>583</v>
      </c>
      <c r="B202" s="181" t="s">
        <v>4823</v>
      </c>
      <c r="C202" s="181" t="s">
        <v>4073</v>
      </c>
      <c r="D202" s="181" t="s">
        <v>4074</v>
      </c>
      <c r="E202" s="181" t="s">
        <v>4824</v>
      </c>
      <c r="F202" s="181" t="s">
        <v>4825</v>
      </c>
      <c r="G202" s="183" t="s">
        <v>3927</v>
      </c>
      <c r="H202" s="184" t="s">
        <v>4789</v>
      </c>
      <c r="I202" s="169" t="str">
        <f t="shared" si="9"/>
        <v>02CD13U048</v>
      </c>
      <c r="J202" s="183">
        <v>2</v>
      </c>
      <c r="K202" s="181" t="s">
        <v>3992</v>
      </c>
      <c r="L202" s="183">
        <v>1</v>
      </c>
      <c r="M202" s="181" t="s">
        <v>3993</v>
      </c>
      <c r="N202" s="183">
        <v>3</v>
      </c>
      <c r="O202" s="181" t="s">
        <v>4045</v>
      </c>
      <c r="P202" s="183">
        <v>2</v>
      </c>
      <c r="Q202" s="181" t="s">
        <v>4765</v>
      </c>
      <c r="R202" s="183" t="s">
        <v>785</v>
      </c>
      <c r="S202" s="181" t="s">
        <v>4790</v>
      </c>
      <c r="T202" s="183" t="s">
        <v>765</v>
      </c>
      <c r="U202" s="181" t="s">
        <v>4790</v>
      </c>
      <c r="V202" s="183" t="s">
        <v>4064</v>
      </c>
      <c r="W202" s="181" t="s">
        <v>4065</v>
      </c>
      <c r="X202" s="183" t="s">
        <v>2527</v>
      </c>
      <c r="Y202" s="181" t="s">
        <v>4062</v>
      </c>
      <c r="Z202" s="174" t="str">
        <f t="shared" si="10"/>
        <v>10 Reduccion de las desigualdades</v>
      </c>
      <c r="AA202" s="183">
        <v>10.199999999999999</v>
      </c>
      <c r="AB202" s="181" t="s">
        <v>4063</v>
      </c>
      <c r="AC202" s="193" t="str">
        <f t="shared" si="11"/>
        <v>10.2 De aqui a 2030, potenciar y promover la inclusion social, economica y politica de todas las personas, independientemente de su edad, sexo, discapacidad, raza, etnia, origen, religion o situacion economica u otra condicion</v>
      </c>
      <c r="AD202" s="170"/>
      <c r="AE202" s="170"/>
      <c r="AF202" s="170"/>
      <c r="AG202" s="170"/>
      <c r="AH202" s="168"/>
      <c r="AI202" s="169"/>
      <c r="AJ202" s="169"/>
      <c r="AK202" s="169"/>
      <c r="AL202" s="169"/>
      <c r="AM202" s="168"/>
      <c r="AN202" s="168"/>
      <c r="AO202" s="168"/>
      <c r="AP202" s="168"/>
      <c r="AQ202" s="170"/>
      <c r="AR202" s="169"/>
      <c r="AS202" s="170"/>
      <c r="AT202" s="169"/>
      <c r="AU202" s="169"/>
      <c r="AV202" s="170"/>
      <c r="AW202" s="169"/>
      <c r="AX202" s="169"/>
      <c r="AY202" s="170"/>
      <c r="AZ202" s="169"/>
      <c r="BA202" s="169"/>
      <c r="BB202" s="170"/>
      <c r="BC202" s="169"/>
      <c r="BD202" s="169"/>
      <c r="BE202" s="170"/>
      <c r="BF202" s="169"/>
      <c r="BG202" s="169"/>
      <c r="BH202" s="169"/>
      <c r="BI202" s="169"/>
      <c r="BJ202" s="169"/>
      <c r="BK202" s="169"/>
      <c r="BL202" s="169"/>
      <c r="BM202" s="169"/>
      <c r="BN202" s="169"/>
      <c r="BO202" s="169"/>
      <c r="BP202" s="169"/>
      <c r="BQ202" s="169"/>
      <c r="BR202" s="169"/>
      <c r="BS202" s="169"/>
      <c r="BT202" s="169"/>
      <c r="BU202" s="169"/>
      <c r="BV202" s="169"/>
    </row>
    <row r="203" spans="1:80" s="105" customFormat="1" ht="15.75" x14ac:dyDescent="0.25">
      <c r="A203" s="180" t="s">
        <v>585</v>
      </c>
      <c r="B203" s="181" t="s">
        <v>4826</v>
      </c>
      <c r="C203" s="181" t="s">
        <v>4075</v>
      </c>
      <c r="D203" s="181" t="s">
        <v>4076</v>
      </c>
      <c r="E203" s="181" t="s">
        <v>4827</v>
      </c>
      <c r="F203" s="181" t="s">
        <v>4077</v>
      </c>
      <c r="G203" s="183" t="s">
        <v>4761</v>
      </c>
      <c r="H203" s="184" t="s">
        <v>4762</v>
      </c>
      <c r="I203" s="169" t="str">
        <f t="shared" si="9"/>
        <v>02CD14E200</v>
      </c>
      <c r="J203" s="180">
        <v>6</v>
      </c>
      <c r="K203" s="181" t="s">
        <v>4726</v>
      </c>
      <c r="L203" s="180">
        <v>5</v>
      </c>
      <c r="M203" s="181" t="s">
        <v>4763</v>
      </c>
      <c r="N203" s="180">
        <v>1</v>
      </c>
      <c r="O203" s="181" t="s">
        <v>4764</v>
      </c>
      <c r="P203" s="180">
        <v>2</v>
      </c>
      <c r="Q203" s="181" t="s">
        <v>4765</v>
      </c>
      <c r="R203" s="180" t="s">
        <v>766</v>
      </c>
      <c r="S203" s="181" t="s">
        <v>4766</v>
      </c>
      <c r="T203" s="180" t="s">
        <v>765</v>
      </c>
      <c r="U203" s="181" t="s">
        <v>4048</v>
      </c>
      <c r="V203" s="180" t="s">
        <v>4017</v>
      </c>
      <c r="W203" s="181" t="s">
        <v>4018</v>
      </c>
      <c r="X203" s="180" t="s">
        <v>3292</v>
      </c>
      <c r="Y203" s="181" t="s">
        <v>3957</v>
      </c>
      <c r="Z203" s="174" t="str">
        <f t="shared" si="10"/>
        <v>16 Paz, justicia e instituciones solidas</v>
      </c>
      <c r="AA203" s="180">
        <v>16.100000000000001</v>
      </c>
      <c r="AB203" s="181" t="s">
        <v>3974</v>
      </c>
      <c r="AC203" s="193" t="str">
        <f t="shared" si="11"/>
        <v>16.1 Reducir significativamente todas las formas de violencia y las correspondientes tasas de mortalidad en todo el mundo</v>
      </c>
      <c r="AD203" s="170"/>
      <c r="AE203" s="170"/>
      <c r="AF203" s="170"/>
      <c r="AG203" s="170"/>
      <c r="AH203" s="168"/>
      <c r="AI203" s="169"/>
      <c r="AJ203" s="169"/>
      <c r="AK203" s="169"/>
      <c r="AL203" s="169"/>
      <c r="AM203" s="168"/>
      <c r="AN203" s="168"/>
      <c r="AO203" s="168"/>
      <c r="AP203" s="168"/>
      <c r="AQ203" s="170"/>
      <c r="AR203" s="169"/>
      <c r="AS203" s="170"/>
      <c r="AT203" s="169"/>
      <c r="AU203" s="169"/>
      <c r="AV203" s="170"/>
      <c r="AW203" s="169"/>
      <c r="AX203" s="169"/>
      <c r="AY203" s="170"/>
      <c r="AZ203" s="169"/>
      <c r="BA203" s="169"/>
      <c r="BB203" s="170"/>
      <c r="BC203" s="169"/>
      <c r="BD203" s="169"/>
      <c r="BE203" s="170"/>
      <c r="BF203" s="169"/>
      <c r="BG203" s="169"/>
      <c r="BH203" s="169"/>
      <c r="BI203" s="169"/>
      <c r="BJ203" s="169"/>
      <c r="BK203" s="169"/>
      <c r="BL203" s="169"/>
      <c r="BM203" s="169"/>
      <c r="BN203" s="169"/>
      <c r="BO203" s="169"/>
      <c r="BP203" s="169"/>
      <c r="BQ203" s="169"/>
      <c r="BR203" s="169"/>
      <c r="BS203" s="169"/>
      <c r="BT203" s="169"/>
      <c r="BU203" s="169"/>
      <c r="BV203" s="169"/>
    </row>
    <row r="204" spans="1:80" s="105" customFormat="1" ht="15.75" x14ac:dyDescent="0.25">
      <c r="A204" s="180" t="s">
        <v>585</v>
      </c>
      <c r="B204" s="181" t="s">
        <v>4826</v>
      </c>
      <c r="C204" s="181" t="s">
        <v>4075</v>
      </c>
      <c r="D204" s="181" t="s">
        <v>4076</v>
      </c>
      <c r="E204" s="181" t="s">
        <v>4827</v>
      </c>
      <c r="F204" s="181" t="s">
        <v>4077</v>
      </c>
      <c r="G204" s="183" t="s">
        <v>3863</v>
      </c>
      <c r="H204" s="184" t="s">
        <v>4767</v>
      </c>
      <c r="I204" s="169" t="str">
        <f t="shared" si="9"/>
        <v>02CD14E187</v>
      </c>
      <c r="J204" s="183">
        <v>2</v>
      </c>
      <c r="K204" s="181" t="s">
        <v>3992</v>
      </c>
      <c r="L204" s="183">
        <v>2</v>
      </c>
      <c r="M204" s="181" t="s">
        <v>4019</v>
      </c>
      <c r="N204" s="183" t="s">
        <v>766</v>
      </c>
      <c r="O204" s="181" t="s">
        <v>4020</v>
      </c>
      <c r="P204" s="183">
        <v>2</v>
      </c>
      <c r="Q204" s="181" t="s">
        <v>4765</v>
      </c>
      <c r="R204" s="183" t="s">
        <v>766</v>
      </c>
      <c r="S204" s="181" t="s">
        <v>4766</v>
      </c>
      <c r="T204" s="183" t="s">
        <v>792</v>
      </c>
      <c r="U204" s="181" t="s">
        <v>4768</v>
      </c>
      <c r="V204" s="183" t="s">
        <v>2525</v>
      </c>
      <c r="W204" s="181" t="s">
        <v>4021</v>
      </c>
      <c r="X204" s="183" t="s">
        <v>2916</v>
      </c>
      <c r="Y204" s="181" t="s">
        <v>3967</v>
      </c>
      <c r="Z204" s="174" t="str">
        <f t="shared" si="10"/>
        <v>11 Ciudades y comunidades sostenibles</v>
      </c>
      <c r="AA204" s="183">
        <v>11.6</v>
      </c>
      <c r="AB204" s="181" t="s">
        <v>4022</v>
      </c>
      <c r="AC204" s="193" t="str">
        <f t="shared" si="11"/>
        <v>11.6 De aqui a 2030, reducir el impacto ambiental negativo per capita de las ciudades, incluso prestando especial atencion a la calidad del aire y la gestion de los desechos municipales y de otro tipo</v>
      </c>
      <c r="AD204" s="170"/>
      <c r="AE204" s="170"/>
      <c r="AF204" s="170"/>
      <c r="AG204" s="170"/>
      <c r="AH204" s="168"/>
      <c r="AI204" s="169"/>
      <c r="AJ204" s="169"/>
      <c r="AK204" s="169"/>
      <c r="AL204" s="169"/>
      <c r="AM204" s="168"/>
      <c r="AN204" s="168"/>
      <c r="AO204" s="168"/>
      <c r="AP204" s="168"/>
      <c r="AQ204" s="170"/>
      <c r="AR204" s="169"/>
      <c r="AS204" s="170"/>
      <c r="AT204" s="169"/>
      <c r="AU204" s="169"/>
      <c r="AV204" s="170"/>
      <c r="AW204" s="169"/>
      <c r="AX204" s="169"/>
      <c r="AY204" s="170"/>
      <c r="AZ204" s="169"/>
      <c r="BA204" s="169"/>
      <c r="BB204" s="170"/>
      <c r="BC204" s="169"/>
      <c r="BD204" s="169"/>
      <c r="BE204" s="170"/>
      <c r="BF204" s="169"/>
      <c r="BG204" s="169"/>
      <c r="BH204" s="169"/>
      <c r="BI204" s="169"/>
      <c r="BJ204" s="169"/>
      <c r="BK204" s="169"/>
      <c r="BL204" s="169"/>
      <c r="BM204" s="169"/>
      <c r="BN204" s="169"/>
      <c r="BO204" s="169"/>
      <c r="BP204" s="169"/>
      <c r="BQ204" s="169"/>
      <c r="BR204" s="169"/>
      <c r="BS204" s="169"/>
      <c r="BT204" s="169"/>
      <c r="BU204" s="169"/>
      <c r="BV204" s="169"/>
    </row>
    <row r="205" spans="1:80" s="105" customFormat="1" ht="15.75" x14ac:dyDescent="0.25">
      <c r="A205" s="180" t="s">
        <v>585</v>
      </c>
      <c r="B205" s="181" t="s">
        <v>4826</v>
      </c>
      <c r="C205" s="181" t="s">
        <v>4075</v>
      </c>
      <c r="D205" s="181" t="s">
        <v>4076</v>
      </c>
      <c r="E205" s="181" t="s">
        <v>4827</v>
      </c>
      <c r="F205" s="181" t="s">
        <v>4077</v>
      </c>
      <c r="G205" s="183" t="s">
        <v>3864</v>
      </c>
      <c r="H205" s="184" t="s">
        <v>4769</v>
      </c>
      <c r="I205" s="169" t="str">
        <f t="shared" si="9"/>
        <v>02CD14E188</v>
      </c>
      <c r="J205" s="183">
        <v>2</v>
      </c>
      <c r="K205" s="181" t="s">
        <v>3992</v>
      </c>
      <c r="L205" s="183">
        <v>1</v>
      </c>
      <c r="M205" s="181" t="s">
        <v>3993</v>
      </c>
      <c r="N205" s="183">
        <v>5</v>
      </c>
      <c r="O205" s="181" t="s">
        <v>4138</v>
      </c>
      <c r="P205" s="183">
        <v>2</v>
      </c>
      <c r="Q205" s="181" t="s">
        <v>4765</v>
      </c>
      <c r="R205" s="183" t="s">
        <v>767</v>
      </c>
      <c r="S205" s="181" t="s">
        <v>4770</v>
      </c>
      <c r="T205" s="183" t="s">
        <v>766</v>
      </c>
      <c r="U205" s="181" t="s">
        <v>4024</v>
      </c>
      <c r="V205" s="183" t="s">
        <v>4025</v>
      </c>
      <c r="W205" s="181" t="s">
        <v>4026</v>
      </c>
      <c r="X205" s="183" t="s">
        <v>2916</v>
      </c>
      <c r="Y205" s="181" t="s">
        <v>3967</v>
      </c>
      <c r="Z205" s="174" t="str">
        <f t="shared" si="10"/>
        <v>11 Ciudades y comunidades sostenibles</v>
      </c>
      <c r="AA205" s="183">
        <v>11.4</v>
      </c>
      <c r="AB205" s="181" t="s">
        <v>4027</v>
      </c>
      <c r="AC205" s="193" t="str">
        <f t="shared" si="11"/>
        <v>11.4 Redoblar los esfuerzos para proteger y salvaguardar el patrimonio cultural y natural del mundo</v>
      </c>
      <c r="AD205" s="170"/>
      <c r="AE205" s="170"/>
      <c r="AF205" s="170"/>
      <c r="AG205" s="170"/>
      <c r="AH205" s="168"/>
      <c r="AI205" s="169"/>
      <c r="AJ205" s="169"/>
      <c r="AK205" s="169"/>
      <c r="AL205" s="169"/>
      <c r="AM205" s="168"/>
      <c r="AN205" s="168"/>
      <c r="AO205" s="168"/>
      <c r="AP205" s="168"/>
      <c r="AQ205" s="170"/>
      <c r="AR205" s="169"/>
      <c r="AS205" s="170"/>
      <c r="AT205" s="169"/>
      <c r="AU205" s="169"/>
      <c r="AV205" s="170"/>
      <c r="AW205" s="169"/>
      <c r="AX205" s="169"/>
      <c r="AY205" s="170"/>
      <c r="AZ205" s="169"/>
      <c r="BA205" s="169"/>
      <c r="BB205" s="170"/>
      <c r="BC205" s="169"/>
      <c r="BD205" s="169"/>
      <c r="BE205" s="170"/>
      <c r="BF205" s="169"/>
      <c r="BG205" s="169"/>
      <c r="BH205" s="169"/>
      <c r="BI205" s="169"/>
      <c r="BJ205" s="169"/>
      <c r="BK205" s="169"/>
      <c r="BL205" s="169"/>
      <c r="BM205" s="169"/>
      <c r="BN205" s="169"/>
      <c r="BO205" s="169"/>
      <c r="BP205" s="169"/>
      <c r="BQ205" s="169"/>
      <c r="BR205" s="169"/>
      <c r="BS205" s="169"/>
      <c r="BT205" s="169"/>
      <c r="BU205" s="169"/>
      <c r="BV205" s="169"/>
    </row>
    <row r="206" spans="1:80" s="105" customFormat="1" ht="15.75" x14ac:dyDescent="0.25">
      <c r="A206" s="180" t="s">
        <v>585</v>
      </c>
      <c r="B206" s="181" t="s">
        <v>4826</v>
      </c>
      <c r="C206" s="181" t="s">
        <v>4075</v>
      </c>
      <c r="D206" s="181" t="s">
        <v>4076</v>
      </c>
      <c r="E206" s="181" t="s">
        <v>4827</v>
      </c>
      <c r="F206" s="181" t="s">
        <v>4077</v>
      </c>
      <c r="G206" s="183" t="s">
        <v>3865</v>
      </c>
      <c r="H206" s="184" t="s">
        <v>4771</v>
      </c>
      <c r="I206" s="169" t="str">
        <f t="shared" si="9"/>
        <v>02CD14E189</v>
      </c>
      <c r="J206" s="183">
        <v>2</v>
      </c>
      <c r="K206" s="181" t="s">
        <v>3992</v>
      </c>
      <c r="L206" s="183">
        <v>1</v>
      </c>
      <c r="M206" s="181" t="s">
        <v>3993</v>
      </c>
      <c r="N206" s="183">
        <v>7</v>
      </c>
      <c r="O206" s="181" t="s">
        <v>4268</v>
      </c>
      <c r="P206" s="183">
        <v>2</v>
      </c>
      <c r="Q206" s="181" t="s">
        <v>4765</v>
      </c>
      <c r="R206" s="183" t="s">
        <v>774</v>
      </c>
      <c r="S206" s="181" t="s">
        <v>4030</v>
      </c>
      <c r="T206" s="183" t="s">
        <v>766</v>
      </c>
      <c r="U206" s="181" t="s">
        <v>4772</v>
      </c>
      <c r="V206" s="183" t="s">
        <v>4031</v>
      </c>
      <c r="W206" s="181" t="s">
        <v>4773</v>
      </c>
      <c r="X206" s="183" t="s">
        <v>2916</v>
      </c>
      <c r="Y206" s="181" t="s">
        <v>3967</v>
      </c>
      <c r="Z206" s="174" t="str">
        <f t="shared" si="10"/>
        <v>11 Ciudades y comunidades sostenibles</v>
      </c>
      <c r="AA206" s="183">
        <v>11.1</v>
      </c>
      <c r="AB206" s="181" t="s">
        <v>4130</v>
      </c>
      <c r="AC206" s="193" t="str">
        <f t="shared" si="11"/>
        <v>11.1 De aqui a 2030, asegurar el acceso de todas las personas a viviendas y servicios basicos adecuados, seguros y asequibles y mejorar los barrios marginales</v>
      </c>
      <c r="AD206" s="169"/>
      <c r="AE206" s="169"/>
      <c r="AF206" s="169"/>
      <c r="AG206" s="169"/>
      <c r="AH206" s="168"/>
      <c r="AI206" s="169"/>
      <c r="AJ206" s="169"/>
      <c r="AK206" s="169"/>
      <c r="AL206" s="169"/>
      <c r="AM206" s="168"/>
      <c r="AN206" s="168"/>
      <c r="AO206" s="168"/>
      <c r="AP206" s="168"/>
      <c r="AQ206" s="168"/>
      <c r="AR206" s="169"/>
      <c r="AS206" s="169"/>
      <c r="AT206" s="169"/>
      <c r="AU206" s="169"/>
      <c r="AV206" s="169"/>
      <c r="AW206" s="169"/>
      <c r="AX206" s="169"/>
      <c r="AY206" s="169"/>
      <c r="AZ206" s="169"/>
      <c r="BA206" s="169"/>
      <c r="BB206" s="169"/>
      <c r="BC206" s="169"/>
      <c r="BD206" s="169"/>
      <c r="BE206" s="169"/>
      <c r="BF206" s="169"/>
      <c r="BG206" s="169"/>
      <c r="BH206" s="169"/>
      <c r="BI206" s="169"/>
      <c r="BJ206" s="169"/>
      <c r="BK206" s="169"/>
      <c r="BL206" s="169"/>
      <c r="BM206" s="169"/>
      <c r="BN206" s="169"/>
      <c r="BO206" s="169"/>
      <c r="BP206" s="169"/>
      <c r="BQ206" s="169"/>
      <c r="BR206" s="169"/>
      <c r="BS206" s="169"/>
      <c r="BT206" s="169"/>
      <c r="BU206" s="169"/>
      <c r="BV206" s="169"/>
    </row>
    <row r="207" spans="1:80" s="105" customFormat="1" ht="15.75" x14ac:dyDescent="0.25">
      <c r="A207" s="180" t="s">
        <v>585</v>
      </c>
      <c r="B207" s="181" t="s">
        <v>4826</v>
      </c>
      <c r="C207" s="181" t="s">
        <v>4075</v>
      </c>
      <c r="D207" s="181" t="s">
        <v>4076</v>
      </c>
      <c r="E207" s="181" t="s">
        <v>4827</v>
      </c>
      <c r="F207" s="181" t="s">
        <v>4077</v>
      </c>
      <c r="G207" s="183" t="s">
        <v>3866</v>
      </c>
      <c r="H207" s="184" t="s">
        <v>4774</v>
      </c>
      <c r="I207" s="169" t="str">
        <f t="shared" si="9"/>
        <v>02CD14E190</v>
      </c>
      <c r="J207" s="183">
        <v>2</v>
      </c>
      <c r="K207" s="181" t="s">
        <v>3992</v>
      </c>
      <c r="L207" s="183">
        <v>3</v>
      </c>
      <c r="M207" s="181" t="s">
        <v>4034</v>
      </c>
      <c r="N207" s="183" t="s">
        <v>767</v>
      </c>
      <c r="O207" s="181" t="s">
        <v>4775</v>
      </c>
      <c r="P207" s="183">
        <v>2</v>
      </c>
      <c r="Q207" s="181" t="s">
        <v>4765</v>
      </c>
      <c r="R207" s="183" t="s">
        <v>765</v>
      </c>
      <c r="S207" s="181" t="s">
        <v>4776</v>
      </c>
      <c r="T207" s="183" t="s">
        <v>792</v>
      </c>
      <c r="U207" s="181" t="s">
        <v>4777</v>
      </c>
      <c r="V207" s="183" t="s">
        <v>4035</v>
      </c>
      <c r="W207" s="181" t="s">
        <v>4036</v>
      </c>
      <c r="X207" s="183" t="s">
        <v>2629</v>
      </c>
      <c r="Y207" s="181" t="s">
        <v>4037</v>
      </c>
      <c r="Z207" s="174" t="str">
        <f t="shared" si="10"/>
        <v>15 Vida de ecosistemas terrestres</v>
      </c>
      <c r="AA207" s="183" t="s">
        <v>4038</v>
      </c>
      <c r="AB207" s="181" t="s">
        <v>4039</v>
      </c>
      <c r="AC207" s="193" t="str">
        <f t="shared" si="11"/>
        <v>15.a Movilizar y aumentar de manera significativa los recursos financieros procedentes de todas las fuentes para conservar y utilizar de forma sostenible la diversidad biologica y los ecosistemas</v>
      </c>
      <c r="AD207" s="170"/>
      <c r="AE207" s="170"/>
      <c r="AF207" s="170"/>
      <c r="AG207" s="170"/>
      <c r="AH207" s="168"/>
      <c r="AI207" s="169"/>
      <c r="AJ207" s="169"/>
      <c r="AK207" s="169"/>
      <c r="AL207" s="169"/>
      <c r="AM207" s="168"/>
      <c r="AN207" s="168"/>
      <c r="AO207" s="168"/>
      <c r="AP207" s="168"/>
      <c r="AQ207" s="170"/>
      <c r="AR207" s="169"/>
      <c r="AS207" s="170"/>
      <c r="AT207" s="169"/>
      <c r="AU207" s="169"/>
      <c r="AV207" s="170"/>
      <c r="AW207" s="169"/>
      <c r="AX207" s="169"/>
      <c r="AY207" s="170"/>
      <c r="AZ207" s="169"/>
      <c r="BA207" s="169"/>
      <c r="BB207" s="170"/>
      <c r="BC207" s="169"/>
      <c r="BD207" s="169"/>
      <c r="BE207" s="170"/>
      <c r="BF207" s="169"/>
      <c r="BG207" s="169"/>
      <c r="BH207" s="169"/>
      <c r="BI207" s="169"/>
      <c r="BJ207" s="169"/>
      <c r="BK207" s="169"/>
      <c r="BL207" s="169"/>
      <c r="BM207" s="169"/>
      <c r="BN207" s="169"/>
      <c r="BO207" s="169"/>
      <c r="BP207" s="169"/>
      <c r="BQ207" s="169"/>
      <c r="BR207" s="169"/>
      <c r="BS207" s="169"/>
      <c r="BT207" s="169"/>
      <c r="BU207" s="169"/>
      <c r="BV207" s="169"/>
    </row>
    <row r="208" spans="1:80" s="105" customFormat="1" ht="15.75" x14ac:dyDescent="0.25">
      <c r="A208" s="180" t="s">
        <v>585</v>
      </c>
      <c r="B208" s="181" t="s">
        <v>4826</v>
      </c>
      <c r="C208" s="181" t="s">
        <v>4075</v>
      </c>
      <c r="D208" s="181" t="s">
        <v>4076</v>
      </c>
      <c r="E208" s="181" t="s">
        <v>4827</v>
      </c>
      <c r="F208" s="181" t="s">
        <v>4077</v>
      </c>
      <c r="G208" s="183" t="s">
        <v>3874</v>
      </c>
      <c r="H208" s="184" t="s">
        <v>4778</v>
      </c>
      <c r="I208" s="169" t="str">
        <f t="shared" si="9"/>
        <v>02CD14E198</v>
      </c>
      <c r="J208" s="183">
        <v>2</v>
      </c>
      <c r="K208" s="181" t="s">
        <v>3992</v>
      </c>
      <c r="L208" s="183">
        <v>1</v>
      </c>
      <c r="M208" s="181" t="s">
        <v>3993</v>
      </c>
      <c r="N208" s="183">
        <v>7</v>
      </c>
      <c r="O208" s="181" t="s">
        <v>4268</v>
      </c>
      <c r="P208" s="183">
        <v>2</v>
      </c>
      <c r="Q208" s="181" t="s">
        <v>4765</v>
      </c>
      <c r="R208" s="183" t="s">
        <v>792</v>
      </c>
      <c r="S208" s="181" t="s">
        <v>4779</v>
      </c>
      <c r="T208" s="183" t="s">
        <v>774</v>
      </c>
      <c r="U208" s="181" t="s">
        <v>4780</v>
      </c>
      <c r="V208" s="183" t="s">
        <v>4042</v>
      </c>
      <c r="W208" s="181" t="s">
        <v>4043</v>
      </c>
      <c r="X208" s="183" t="s">
        <v>2916</v>
      </c>
      <c r="Y208" s="181" t="s">
        <v>3967</v>
      </c>
      <c r="Z208" s="174" t="str">
        <f t="shared" si="10"/>
        <v>11 Ciudades y comunidades sostenibles</v>
      </c>
      <c r="AA208" s="183">
        <v>11.1</v>
      </c>
      <c r="AB208" s="181" t="s">
        <v>4130</v>
      </c>
      <c r="AC208" s="193" t="str">
        <f t="shared" si="11"/>
        <v>11.1 De aqui a 2030, asegurar el acceso de todas las personas a viviendas y servicios basicos adecuados, seguros y asequibles y mejorar los barrios marginales</v>
      </c>
      <c r="AD208" s="170"/>
      <c r="AE208" s="170"/>
      <c r="AF208" s="170"/>
      <c r="AG208" s="170"/>
      <c r="AH208" s="168"/>
      <c r="AI208" s="169"/>
      <c r="AJ208" s="169"/>
      <c r="AK208" s="169"/>
      <c r="AL208" s="169"/>
      <c r="AM208" s="168"/>
      <c r="AN208" s="168"/>
      <c r="AO208" s="168"/>
      <c r="AP208" s="168"/>
      <c r="AQ208" s="170"/>
      <c r="AR208" s="169"/>
      <c r="AS208" s="170"/>
      <c r="AT208" s="169"/>
      <c r="AU208" s="169"/>
      <c r="AV208" s="170"/>
      <c r="AW208" s="169"/>
      <c r="AX208" s="169"/>
      <c r="AY208" s="170"/>
      <c r="AZ208" s="169"/>
      <c r="BA208" s="169"/>
      <c r="BB208" s="170"/>
      <c r="BC208" s="169"/>
      <c r="BD208" s="169"/>
      <c r="BE208" s="170"/>
      <c r="BF208" s="169"/>
      <c r="BG208" s="169"/>
      <c r="BH208" s="169"/>
      <c r="BI208" s="169"/>
      <c r="BJ208" s="169"/>
      <c r="BK208" s="169"/>
      <c r="BL208" s="169"/>
      <c r="BM208" s="169"/>
      <c r="BN208" s="169"/>
      <c r="BO208" s="169"/>
      <c r="BP208" s="169"/>
      <c r="BQ208" s="169"/>
      <c r="BR208" s="169"/>
      <c r="BS208" s="169"/>
      <c r="BT208" s="169"/>
      <c r="BU208" s="169"/>
      <c r="BV208" s="169"/>
    </row>
    <row r="209" spans="1:74" s="105" customFormat="1" ht="15.75" x14ac:dyDescent="0.25">
      <c r="A209" s="180" t="s">
        <v>585</v>
      </c>
      <c r="B209" s="181" t="s">
        <v>4826</v>
      </c>
      <c r="C209" s="181" t="s">
        <v>4075</v>
      </c>
      <c r="D209" s="181" t="s">
        <v>4076</v>
      </c>
      <c r="E209" s="181" t="s">
        <v>4827</v>
      </c>
      <c r="F209" s="181" t="s">
        <v>4077</v>
      </c>
      <c r="G209" s="183" t="s">
        <v>3877</v>
      </c>
      <c r="H209" s="184" t="s">
        <v>4781</v>
      </c>
      <c r="I209" s="169" t="str">
        <f t="shared" si="9"/>
        <v>02CD14F037</v>
      </c>
      <c r="J209" s="183">
        <v>2</v>
      </c>
      <c r="K209" s="181" t="s">
        <v>3992</v>
      </c>
      <c r="L209" s="183">
        <v>1</v>
      </c>
      <c r="M209" s="181" t="s">
        <v>3993</v>
      </c>
      <c r="N209" s="183" t="s">
        <v>774</v>
      </c>
      <c r="O209" s="181" t="s">
        <v>4045</v>
      </c>
      <c r="P209" s="183">
        <v>3</v>
      </c>
      <c r="Q209" s="181" t="s">
        <v>4746</v>
      </c>
      <c r="R209" s="183" t="s">
        <v>765</v>
      </c>
      <c r="S209" s="181" t="s">
        <v>4751</v>
      </c>
      <c r="T209" s="183" t="s">
        <v>765</v>
      </c>
      <c r="U209" s="181" t="s">
        <v>4752</v>
      </c>
      <c r="V209" s="183" t="s">
        <v>4046</v>
      </c>
      <c r="W209" s="181" t="s">
        <v>4047</v>
      </c>
      <c r="X209" s="183" t="s">
        <v>793</v>
      </c>
      <c r="Y209" s="181" t="s">
        <v>3996</v>
      </c>
      <c r="Z209" s="174" t="str">
        <f t="shared" si="10"/>
        <v>8 Trabajo decente y crecimiento economico</v>
      </c>
      <c r="AA209" s="183">
        <v>8.3000000000000007</v>
      </c>
      <c r="AB209" s="181" t="s">
        <v>3997</v>
      </c>
      <c r="AC209" s="193" t="str">
        <f t="shared" si="11"/>
        <v>8.3 Promover politicas orientadas al desarrollo que apoyen las actividades productivas, la creacion de puestos de trabajo decentes, el emprendimiento, la creatividad y la innovacion, y fomentar la formalizacion y el crecimiento de las microempresas y las pequeñas y medianas empresas, incluso mediante el acceso a servicios financieros</v>
      </c>
      <c r="AD209" s="170"/>
      <c r="AE209" s="170"/>
      <c r="AF209" s="170"/>
      <c r="AG209" s="170"/>
      <c r="AH209" s="168"/>
      <c r="AI209" s="169"/>
      <c r="AJ209" s="169"/>
      <c r="AK209" s="169"/>
      <c r="AL209" s="169"/>
      <c r="AM209" s="168"/>
      <c r="AN209" s="168"/>
      <c r="AO209" s="168"/>
      <c r="AP209" s="168"/>
      <c r="AQ209" s="170"/>
      <c r="AR209" s="169"/>
      <c r="AS209" s="170"/>
      <c r="AT209" s="169"/>
      <c r="AU209" s="169"/>
      <c r="AV209" s="170"/>
      <c r="AW209" s="169"/>
      <c r="AX209" s="169"/>
      <c r="AY209" s="170"/>
      <c r="AZ209" s="169"/>
      <c r="BA209" s="169"/>
      <c r="BB209" s="170"/>
      <c r="BC209" s="169"/>
      <c r="BD209" s="169"/>
      <c r="BE209" s="170"/>
      <c r="BF209" s="169"/>
      <c r="BG209" s="169"/>
      <c r="BH209" s="169"/>
      <c r="BI209" s="169"/>
      <c r="BJ209" s="169"/>
      <c r="BK209" s="169"/>
      <c r="BL209" s="169"/>
      <c r="BM209" s="169"/>
      <c r="BN209" s="169"/>
      <c r="BO209" s="169"/>
      <c r="BP209" s="169"/>
      <c r="BQ209" s="169"/>
      <c r="BR209" s="169"/>
      <c r="BS209" s="169"/>
      <c r="BT209" s="169"/>
      <c r="BU209" s="169"/>
      <c r="BV209" s="169"/>
    </row>
    <row r="210" spans="1:74" s="105" customFormat="1" ht="15.75" x14ac:dyDescent="0.25">
      <c r="A210" s="180" t="s">
        <v>585</v>
      </c>
      <c r="B210" s="181" t="s">
        <v>4826</v>
      </c>
      <c r="C210" s="181" t="s">
        <v>4075</v>
      </c>
      <c r="D210" s="181" t="s">
        <v>4076</v>
      </c>
      <c r="E210" s="181" t="s">
        <v>4827</v>
      </c>
      <c r="F210" s="181" t="s">
        <v>4077</v>
      </c>
      <c r="G210" s="183" t="s">
        <v>3886</v>
      </c>
      <c r="H210" s="184" t="s">
        <v>4782</v>
      </c>
      <c r="I210" s="169" t="str">
        <f t="shared" si="9"/>
        <v>02CD14K023</v>
      </c>
      <c r="J210" s="180">
        <v>6</v>
      </c>
      <c r="K210" s="181" t="s">
        <v>4726</v>
      </c>
      <c r="L210" s="180">
        <v>2</v>
      </c>
      <c r="M210" s="181" t="s">
        <v>4231</v>
      </c>
      <c r="N210" s="180">
        <v>4</v>
      </c>
      <c r="O210" s="181" t="s">
        <v>4783</v>
      </c>
      <c r="P210" s="180">
        <v>2</v>
      </c>
      <c r="Q210" s="181" t="s">
        <v>4765</v>
      </c>
      <c r="R210" s="180" t="s">
        <v>766</v>
      </c>
      <c r="S210" s="181" t="s">
        <v>4766</v>
      </c>
      <c r="T210" s="180" t="s">
        <v>765</v>
      </c>
      <c r="U210" s="181" t="s">
        <v>4048</v>
      </c>
      <c r="V210" s="180" t="s">
        <v>4049</v>
      </c>
      <c r="W210" s="181" t="s">
        <v>4050</v>
      </c>
      <c r="X210" s="180" t="s">
        <v>2916</v>
      </c>
      <c r="Y210" s="181" t="s">
        <v>3967</v>
      </c>
      <c r="Z210" s="174" t="str">
        <f t="shared" si="10"/>
        <v>11 Ciudades y comunidades sostenibles</v>
      </c>
      <c r="AA210" s="180">
        <v>11.3</v>
      </c>
      <c r="AB210" s="181" t="s">
        <v>4051</v>
      </c>
      <c r="AC210" s="193" t="str">
        <f t="shared" si="11"/>
        <v>11.3 De aqui a 2030, aumentar la urbanizacion inclusiva y sostenible y la capacidad para la planificacion y la gestion participativas, integradas y sostenibles de los asentamientos humanos en todos los paises</v>
      </c>
      <c r="AD210" s="170"/>
      <c r="AE210" s="170"/>
      <c r="AF210" s="170"/>
      <c r="AG210" s="170"/>
      <c r="AH210" s="168"/>
      <c r="AI210" s="169"/>
      <c r="AJ210" s="169"/>
      <c r="AK210" s="169"/>
      <c r="AL210" s="169"/>
      <c r="AM210" s="168"/>
      <c r="AN210" s="168"/>
      <c r="AO210" s="168"/>
      <c r="AP210" s="168"/>
      <c r="AQ210" s="170"/>
      <c r="AR210" s="169"/>
      <c r="AS210" s="170"/>
      <c r="AT210" s="169"/>
      <c r="AU210" s="169"/>
      <c r="AV210" s="170"/>
      <c r="AW210" s="169"/>
      <c r="AX210" s="169"/>
      <c r="AY210" s="170"/>
      <c r="AZ210" s="169"/>
      <c r="BA210" s="169"/>
      <c r="BB210" s="170"/>
      <c r="BC210" s="169"/>
      <c r="BD210" s="169"/>
      <c r="BE210" s="170"/>
      <c r="BF210" s="169"/>
      <c r="BG210" s="169"/>
      <c r="BH210" s="169"/>
      <c r="BI210" s="169"/>
      <c r="BJ210" s="169"/>
      <c r="BK210" s="169"/>
      <c r="BL210" s="169"/>
      <c r="BM210" s="169"/>
      <c r="BN210" s="169"/>
      <c r="BO210" s="169"/>
      <c r="BP210" s="169"/>
      <c r="BQ210" s="169"/>
      <c r="BR210" s="169"/>
      <c r="BS210" s="169"/>
      <c r="BT210" s="169"/>
      <c r="BU210" s="169"/>
      <c r="BV210" s="169"/>
    </row>
    <row r="211" spans="1:74" s="105" customFormat="1" ht="15.75" x14ac:dyDescent="0.25">
      <c r="A211" s="180" t="s">
        <v>585</v>
      </c>
      <c r="B211" s="181" t="s">
        <v>4826</v>
      </c>
      <c r="C211" s="181" t="s">
        <v>4075</v>
      </c>
      <c r="D211" s="181" t="s">
        <v>4076</v>
      </c>
      <c r="E211" s="181" t="s">
        <v>4827</v>
      </c>
      <c r="F211" s="181" t="s">
        <v>4077</v>
      </c>
      <c r="G211" s="183" t="s">
        <v>712</v>
      </c>
      <c r="H211" s="184" t="s">
        <v>4725</v>
      </c>
      <c r="I211" s="169" t="str">
        <f t="shared" si="9"/>
        <v>02CD14M001</v>
      </c>
      <c r="J211" s="183">
        <v>2</v>
      </c>
      <c r="K211" s="181" t="s">
        <v>3992</v>
      </c>
      <c r="L211" s="183">
        <v>2</v>
      </c>
      <c r="M211" s="181" t="s">
        <v>4019</v>
      </c>
      <c r="N211" s="183">
        <v>2</v>
      </c>
      <c r="O211" s="181" t="s">
        <v>4020</v>
      </c>
      <c r="P211" s="183">
        <v>2</v>
      </c>
      <c r="Q211" s="181" t="s">
        <v>4765</v>
      </c>
      <c r="R211" s="183" t="s">
        <v>766</v>
      </c>
      <c r="S211" s="181" t="s">
        <v>4766</v>
      </c>
      <c r="T211" s="183" t="s">
        <v>765</v>
      </c>
      <c r="U211" s="181" t="s">
        <v>4048</v>
      </c>
      <c r="V211" s="183" t="s">
        <v>3959</v>
      </c>
      <c r="W211" s="181" t="s">
        <v>3960</v>
      </c>
      <c r="X211" s="183" t="s">
        <v>2916</v>
      </c>
      <c r="Y211" s="181" t="s">
        <v>3967</v>
      </c>
      <c r="Z211" s="174" t="str">
        <f t="shared" si="10"/>
        <v>11 Ciudades y comunidades sostenibles</v>
      </c>
      <c r="AA211" s="183">
        <v>11.3</v>
      </c>
      <c r="AB211" s="181" t="s">
        <v>4051</v>
      </c>
      <c r="AC211" s="193" t="str">
        <f t="shared" si="11"/>
        <v>11.3 De aqui a 2030, aumentar la urbanizacion inclusiva y sostenible y la capacidad para la planificacion y la gestion participativas, integradas y sostenibles de los asentamientos humanos en todos los paises</v>
      </c>
      <c r="AD211" s="170"/>
      <c r="AE211" s="170"/>
      <c r="AF211" s="170"/>
      <c r="AG211" s="170"/>
      <c r="AH211" s="168"/>
      <c r="AI211" s="169"/>
      <c r="AJ211" s="169"/>
      <c r="AK211" s="169"/>
      <c r="AL211" s="169"/>
      <c r="AM211" s="168"/>
      <c r="AN211" s="168"/>
      <c r="AO211" s="168"/>
      <c r="AP211" s="168"/>
      <c r="AQ211" s="170"/>
      <c r="AR211" s="169"/>
      <c r="AS211" s="170"/>
      <c r="AT211" s="169"/>
      <c r="AU211" s="169"/>
      <c r="AV211" s="170"/>
      <c r="AW211" s="169"/>
      <c r="AX211" s="169"/>
      <c r="AY211" s="170"/>
      <c r="AZ211" s="169"/>
      <c r="BA211" s="169"/>
      <c r="BB211" s="170"/>
      <c r="BC211" s="169"/>
      <c r="BD211" s="169"/>
      <c r="BE211" s="170"/>
      <c r="BF211" s="169"/>
      <c r="BG211" s="169"/>
      <c r="BH211" s="169"/>
      <c r="BI211" s="169"/>
      <c r="BJ211" s="169"/>
      <c r="BK211" s="169"/>
      <c r="BL211" s="169"/>
      <c r="BM211" s="169"/>
      <c r="BN211" s="169"/>
      <c r="BO211" s="169"/>
      <c r="BP211" s="169"/>
      <c r="BQ211" s="169"/>
      <c r="BR211" s="169"/>
      <c r="BS211" s="169"/>
      <c r="BT211" s="169"/>
      <c r="BU211" s="169"/>
      <c r="BV211" s="169"/>
    </row>
    <row r="212" spans="1:74" s="105" customFormat="1" ht="15.75" x14ac:dyDescent="0.25">
      <c r="A212" s="180" t="s">
        <v>585</v>
      </c>
      <c r="B212" s="181" t="s">
        <v>4826</v>
      </c>
      <c r="C212" s="181" t="s">
        <v>4075</v>
      </c>
      <c r="D212" s="181" t="s">
        <v>4076</v>
      </c>
      <c r="E212" s="181" t="s">
        <v>4827</v>
      </c>
      <c r="F212" s="181" t="s">
        <v>4077</v>
      </c>
      <c r="G212" s="183" t="s">
        <v>3889</v>
      </c>
      <c r="H212" s="184" t="s">
        <v>4729</v>
      </c>
      <c r="I212" s="169" t="str">
        <f t="shared" si="9"/>
        <v>02CD14M002</v>
      </c>
      <c r="J212" s="183">
        <v>2</v>
      </c>
      <c r="K212" s="181" t="s">
        <v>3992</v>
      </c>
      <c r="L212" s="183">
        <v>1</v>
      </c>
      <c r="M212" s="181" t="s">
        <v>3993</v>
      </c>
      <c r="N212" s="183">
        <v>7</v>
      </c>
      <c r="O212" s="181" t="s">
        <v>4268</v>
      </c>
      <c r="P212" s="183">
        <v>1</v>
      </c>
      <c r="Q212" s="181" t="s">
        <v>3954</v>
      </c>
      <c r="R212" s="183" t="s">
        <v>793</v>
      </c>
      <c r="S212" s="181" t="s">
        <v>4749</v>
      </c>
      <c r="T212" s="183" t="s">
        <v>765</v>
      </c>
      <c r="U212" s="181" t="s">
        <v>4784</v>
      </c>
      <c r="V212" s="183" t="s">
        <v>3961</v>
      </c>
      <c r="W212" s="181" t="s">
        <v>3962</v>
      </c>
      <c r="X212" s="183" t="s">
        <v>2916</v>
      </c>
      <c r="Y212" s="181" t="s">
        <v>3967</v>
      </c>
      <c r="Z212" s="174" t="str">
        <f t="shared" si="10"/>
        <v>11 Ciudades y comunidades sostenibles</v>
      </c>
      <c r="AA212" s="183">
        <v>11.3</v>
      </c>
      <c r="AB212" s="181" t="s">
        <v>4051</v>
      </c>
      <c r="AC212" s="193" t="str">
        <f t="shared" si="11"/>
        <v>11.3 De aqui a 2030, aumentar la urbanizacion inclusiva y sostenible y la capacidad para la planificacion y la gestion participativas, integradas y sostenibles de los asentamientos humanos en todos los paises</v>
      </c>
      <c r="AD212" s="170"/>
      <c r="AE212" s="170"/>
      <c r="AF212" s="170"/>
      <c r="AG212" s="170"/>
      <c r="AH212" s="168"/>
      <c r="AI212" s="169"/>
      <c r="AJ212" s="169"/>
      <c r="AK212" s="169"/>
      <c r="AL212" s="169"/>
      <c r="AM212" s="168"/>
      <c r="AN212" s="168"/>
      <c r="AO212" s="168"/>
      <c r="AP212" s="168"/>
      <c r="AQ212" s="170"/>
      <c r="AR212" s="169"/>
      <c r="AS212" s="170"/>
      <c r="AT212" s="169"/>
      <c r="AU212" s="169"/>
      <c r="AV212" s="170"/>
      <c r="AW212" s="169"/>
      <c r="AX212" s="169"/>
      <c r="AY212" s="170"/>
      <c r="AZ212" s="169"/>
      <c r="BA212" s="169"/>
      <c r="BB212" s="170"/>
      <c r="BC212" s="169"/>
      <c r="BD212" s="169"/>
      <c r="BE212" s="170"/>
      <c r="BF212" s="169"/>
      <c r="BG212" s="169"/>
      <c r="BH212" s="169"/>
      <c r="BI212" s="169"/>
      <c r="BJ212" s="169"/>
      <c r="BK212" s="169"/>
      <c r="BL212" s="169"/>
      <c r="BM212" s="169"/>
      <c r="BN212" s="169"/>
      <c r="BO212" s="169"/>
      <c r="BP212" s="169"/>
      <c r="BQ212" s="169"/>
      <c r="BR212" s="169"/>
      <c r="BS212" s="169"/>
      <c r="BT212" s="169"/>
      <c r="BU212" s="169"/>
      <c r="BV212" s="169"/>
    </row>
    <row r="213" spans="1:74" s="105" customFormat="1" ht="15.75" x14ac:dyDescent="0.25">
      <c r="A213" s="180" t="s">
        <v>585</v>
      </c>
      <c r="B213" s="181" t="s">
        <v>4826</v>
      </c>
      <c r="C213" s="181" t="s">
        <v>4075</v>
      </c>
      <c r="D213" s="181" t="s">
        <v>4076</v>
      </c>
      <c r="E213" s="181" t="s">
        <v>4827</v>
      </c>
      <c r="F213" s="181" t="s">
        <v>4077</v>
      </c>
      <c r="G213" s="183" t="s">
        <v>713</v>
      </c>
      <c r="H213" s="184" t="s">
        <v>4730</v>
      </c>
      <c r="I213" s="169" t="str">
        <f t="shared" si="9"/>
        <v>02CD14N001</v>
      </c>
      <c r="J213" s="183">
        <v>5</v>
      </c>
      <c r="K213" s="181" t="s">
        <v>4731</v>
      </c>
      <c r="L213" s="183">
        <v>3</v>
      </c>
      <c r="M213" s="181" t="s">
        <v>4309</v>
      </c>
      <c r="N213" s="183" t="s">
        <v>774</v>
      </c>
      <c r="O213" s="181" t="s">
        <v>3964</v>
      </c>
      <c r="P213" s="183">
        <v>1</v>
      </c>
      <c r="Q213" s="181" t="s">
        <v>3954</v>
      </c>
      <c r="R213" s="183" t="s">
        <v>785</v>
      </c>
      <c r="S213" s="181" t="s">
        <v>4732</v>
      </c>
      <c r="T213" s="183" t="s">
        <v>766</v>
      </c>
      <c r="U213" s="181" t="s">
        <v>3963</v>
      </c>
      <c r="V213" s="183" t="s">
        <v>3965</v>
      </c>
      <c r="W213" s="181" t="s">
        <v>3966</v>
      </c>
      <c r="X213" s="183" t="s">
        <v>2916</v>
      </c>
      <c r="Y213" s="181" t="s">
        <v>3967</v>
      </c>
      <c r="Z213" s="174" t="str">
        <f t="shared" si="10"/>
        <v>11 Ciudades y comunidades sostenibles</v>
      </c>
      <c r="AA213" s="183">
        <v>11.5</v>
      </c>
      <c r="AB213" s="181" t="s">
        <v>3968</v>
      </c>
      <c r="AC213" s="193" t="str">
        <f t="shared" si="11"/>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213" s="170"/>
      <c r="AE213" s="170"/>
      <c r="AF213" s="170"/>
      <c r="AG213" s="170"/>
      <c r="AH213" s="168"/>
      <c r="AI213" s="169"/>
      <c r="AJ213" s="169"/>
      <c r="AK213" s="169"/>
      <c r="AL213" s="169"/>
      <c r="AM213" s="168"/>
      <c r="AN213" s="168"/>
      <c r="AO213" s="168"/>
      <c r="AP213" s="168"/>
      <c r="AQ213" s="170"/>
      <c r="AR213" s="169"/>
      <c r="AS213" s="170"/>
      <c r="AT213" s="169"/>
      <c r="AU213" s="169"/>
      <c r="AV213" s="170"/>
      <c r="AW213" s="169"/>
      <c r="AX213" s="169"/>
      <c r="AY213" s="170"/>
      <c r="AZ213" s="169"/>
      <c r="BA213" s="169"/>
      <c r="BB213" s="170"/>
      <c r="BC213" s="169"/>
      <c r="BD213" s="169"/>
      <c r="BE213" s="170"/>
      <c r="BF213" s="169"/>
      <c r="BG213" s="169"/>
      <c r="BH213" s="169"/>
      <c r="BI213" s="169"/>
      <c r="BJ213" s="169"/>
      <c r="BK213" s="169"/>
      <c r="BL213" s="169"/>
      <c r="BM213" s="169"/>
      <c r="BN213" s="169"/>
      <c r="BO213" s="169"/>
      <c r="BP213" s="169"/>
      <c r="BQ213" s="169"/>
      <c r="BR213" s="169"/>
      <c r="BS213" s="169"/>
      <c r="BT213" s="169"/>
      <c r="BU213" s="169"/>
      <c r="BV213" s="169"/>
    </row>
    <row r="214" spans="1:74" s="105" customFormat="1" ht="15.75" x14ac:dyDescent="0.25">
      <c r="A214" s="180" t="s">
        <v>585</v>
      </c>
      <c r="B214" s="181" t="s">
        <v>4826</v>
      </c>
      <c r="C214" s="181" t="s">
        <v>4075</v>
      </c>
      <c r="D214" s="181" t="s">
        <v>4076</v>
      </c>
      <c r="E214" s="181" t="s">
        <v>4827</v>
      </c>
      <c r="F214" s="181" t="s">
        <v>4077</v>
      </c>
      <c r="G214" s="183" t="s">
        <v>3899</v>
      </c>
      <c r="H214" s="184" t="s">
        <v>4785</v>
      </c>
      <c r="I214" s="169" t="str">
        <f t="shared" si="9"/>
        <v>02CD14R002</v>
      </c>
      <c r="J214" s="183">
        <v>2</v>
      </c>
      <c r="K214" s="181" t="s">
        <v>3992</v>
      </c>
      <c r="L214" s="183">
        <v>2</v>
      </c>
      <c r="M214" s="181" t="s">
        <v>4019</v>
      </c>
      <c r="N214" s="183">
        <v>2</v>
      </c>
      <c r="O214" s="181" t="s">
        <v>4020</v>
      </c>
      <c r="P214" s="183">
        <v>2</v>
      </c>
      <c r="Q214" s="181" t="s">
        <v>4765</v>
      </c>
      <c r="R214" s="183" t="s">
        <v>766</v>
      </c>
      <c r="S214" s="181" t="s">
        <v>4766</v>
      </c>
      <c r="T214" s="183" t="s">
        <v>766</v>
      </c>
      <c r="U214" s="181" t="s">
        <v>4786</v>
      </c>
      <c r="V214" s="183" t="s">
        <v>2563</v>
      </c>
      <c r="W214" s="181" t="s">
        <v>4785</v>
      </c>
      <c r="X214" s="183" t="s">
        <v>3292</v>
      </c>
      <c r="Y214" s="181" t="s">
        <v>3957</v>
      </c>
      <c r="Z214" s="174" t="str">
        <f t="shared" si="10"/>
        <v>16 Paz, justicia e instituciones solidas</v>
      </c>
      <c r="AA214" s="183">
        <v>16.7</v>
      </c>
      <c r="AB214" s="181" t="s">
        <v>4057</v>
      </c>
      <c r="AC214" s="193" t="str">
        <f t="shared" si="11"/>
        <v>16.7 Garantizar la adopcion en todos los niveles de decisiones inclusivas, participativas y representativas que respondan a las necesidades</v>
      </c>
      <c r="AD214" s="170"/>
      <c r="AE214" s="170"/>
      <c r="AF214" s="170"/>
      <c r="AG214" s="170"/>
      <c r="AH214" s="168"/>
      <c r="AI214" s="169"/>
      <c r="AJ214" s="169"/>
      <c r="AK214" s="169"/>
      <c r="AL214" s="169"/>
      <c r="AM214" s="168"/>
      <c r="AN214" s="168"/>
      <c r="AO214" s="168"/>
      <c r="AP214" s="168"/>
      <c r="AQ214" s="170"/>
      <c r="AR214" s="169"/>
      <c r="AS214" s="170"/>
      <c r="AT214" s="169"/>
      <c r="AU214" s="169"/>
      <c r="AV214" s="170"/>
      <c r="AW214" s="169"/>
      <c r="AX214" s="169"/>
      <c r="AY214" s="170"/>
      <c r="AZ214" s="169"/>
      <c r="BA214" s="169"/>
      <c r="BB214" s="170"/>
      <c r="BC214" s="169"/>
      <c r="BD214" s="169"/>
      <c r="BE214" s="170"/>
      <c r="BF214" s="169"/>
      <c r="BG214" s="169"/>
      <c r="BH214" s="169"/>
      <c r="BI214" s="169"/>
      <c r="BJ214" s="169"/>
      <c r="BK214" s="169"/>
      <c r="BL214" s="169"/>
      <c r="BM214" s="169"/>
      <c r="BN214" s="169"/>
      <c r="BO214" s="169"/>
      <c r="BP214" s="169"/>
      <c r="BQ214" s="169"/>
      <c r="BR214" s="169"/>
      <c r="BS214" s="169"/>
      <c r="BT214" s="169"/>
      <c r="BU214" s="169"/>
      <c r="BV214" s="169"/>
    </row>
    <row r="215" spans="1:74" s="105" customFormat="1" ht="15.75" x14ac:dyDescent="0.25">
      <c r="A215" s="180" t="s">
        <v>585</v>
      </c>
      <c r="B215" s="181" t="s">
        <v>4826</v>
      </c>
      <c r="C215" s="181" t="s">
        <v>4075</v>
      </c>
      <c r="D215" s="181" t="s">
        <v>4076</v>
      </c>
      <c r="E215" s="181" t="s">
        <v>4827</v>
      </c>
      <c r="F215" s="181" t="s">
        <v>4077</v>
      </c>
      <c r="G215" s="183" t="s">
        <v>3909</v>
      </c>
      <c r="H215" s="184" t="s">
        <v>4787</v>
      </c>
      <c r="I215" s="169" t="str">
        <f t="shared" si="9"/>
        <v>02CD14S229</v>
      </c>
      <c r="J215" s="183">
        <v>2</v>
      </c>
      <c r="K215" s="181" t="s">
        <v>3992</v>
      </c>
      <c r="L215" s="183">
        <v>1</v>
      </c>
      <c r="M215" s="181" t="s">
        <v>3993</v>
      </c>
      <c r="N215" s="183">
        <v>3</v>
      </c>
      <c r="O215" s="181" t="s">
        <v>4045</v>
      </c>
      <c r="P215" s="183">
        <v>2</v>
      </c>
      <c r="Q215" s="181" t="s">
        <v>4765</v>
      </c>
      <c r="R215" s="183" t="s">
        <v>792</v>
      </c>
      <c r="S215" s="181" t="s">
        <v>4779</v>
      </c>
      <c r="T215" s="183" t="s">
        <v>793</v>
      </c>
      <c r="U215" s="181" t="s">
        <v>4788</v>
      </c>
      <c r="V215" s="183" t="s">
        <v>4069</v>
      </c>
      <c r="W215" s="181" t="s">
        <v>4070</v>
      </c>
      <c r="X215" s="183" t="s">
        <v>814</v>
      </c>
      <c r="Y215" s="181" t="s">
        <v>4071</v>
      </c>
      <c r="Z215" s="174" t="str">
        <f t="shared" si="10"/>
        <v>5 Igualdad de genero</v>
      </c>
      <c r="AA215" s="183">
        <v>5.0999999999999996</v>
      </c>
      <c r="AB215" s="181" t="s">
        <v>4072</v>
      </c>
      <c r="AC215" s="193" t="str">
        <f t="shared" si="11"/>
        <v>5.1 Poner fin a todas las formas de discriminacion contra todas las mujeres y las niñas en todo el mundo</v>
      </c>
      <c r="AD215" s="170"/>
      <c r="AE215" s="170"/>
      <c r="AF215" s="170"/>
      <c r="AG215" s="170"/>
      <c r="AH215" s="168"/>
      <c r="AI215" s="169"/>
      <c r="AJ215" s="169"/>
      <c r="AK215" s="169"/>
      <c r="AL215" s="169"/>
      <c r="AM215" s="168"/>
      <c r="AN215" s="168"/>
      <c r="AO215" s="168"/>
      <c r="AP215" s="168"/>
      <c r="AQ215" s="170"/>
      <c r="AR215" s="169"/>
      <c r="AS215" s="170"/>
      <c r="AT215" s="169"/>
      <c r="AU215" s="169"/>
      <c r="AV215" s="170"/>
      <c r="AW215" s="169"/>
      <c r="AX215" s="169"/>
      <c r="AY215" s="170"/>
      <c r="AZ215" s="169"/>
      <c r="BA215" s="169"/>
      <c r="BB215" s="170"/>
      <c r="BC215" s="169"/>
      <c r="BD215" s="169"/>
      <c r="BE215" s="170"/>
      <c r="BF215" s="169"/>
      <c r="BG215" s="169"/>
      <c r="BH215" s="169"/>
      <c r="BI215" s="169"/>
      <c r="BJ215" s="169"/>
      <c r="BK215" s="169"/>
      <c r="BL215" s="169"/>
      <c r="BM215" s="169"/>
      <c r="BN215" s="169"/>
      <c r="BO215" s="169"/>
      <c r="BP215" s="169"/>
      <c r="BQ215" s="169"/>
      <c r="BR215" s="169"/>
      <c r="BS215" s="169"/>
      <c r="BT215" s="169"/>
      <c r="BU215" s="169"/>
      <c r="BV215" s="169"/>
    </row>
    <row r="216" spans="1:74" s="105" customFormat="1" ht="15.75" x14ac:dyDescent="0.25">
      <c r="A216" s="180" t="s">
        <v>585</v>
      </c>
      <c r="B216" s="181" t="s">
        <v>4826</v>
      </c>
      <c r="C216" s="181" t="s">
        <v>4075</v>
      </c>
      <c r="D216" s="181" t="s">
        <v>4076</v>
      </c>
      <c r="E216" s="181" t="s">
        <v>4827</v>
      </c>
      <c r="F216" s="181" t="s">
        <v>4077</v>
      </c>
      <c r="G216" s="183" t="s">
        <v>3913</v>
      </c>
      <c r="H216" s="184" t="s">
        <v>4800</v>
      </c>
      <c r="I216" s="169" t="str">
        <f t="shared" si="9"/>
        <v>02CD14S234</v>
      </c>
      <c r="J216" s="180">
        <v>2</v>
      </c>
      <c r="K216" s="181" t="s">
        <v>3992</v>
      </c>
      <c r="L216" s="180">
        <v>1</v>
      </c>
      <c r="M216" s="181" t="s">
        <v>3993</v>
      </c>
      <c r="N216" s="180">
        <v>6</v>
      </c>
      <c r="O216" s="181" t="s">
        <v>4273</v>
      </c>
      <c r="P216" s="180">
        <v>2</v>
      </c>
      <c r="Q216" s="181" t="s">
        <v>4765</v>
      </c>
      <c r="R216" s="180" t="s">
        <v>792</v>
      </c>
      <c r="S216" s="181" t="s">
        <v>4779</v>
      </c>
      <c r="T216" s="180" t="s">
        <v>774</v>
      </c>
      <c r="U216" s="181" t="s">
        <v>4780</v>
      </c>
      <c r="V216" s="180" t="s">
        <v>4083</v>
      </c>
      <c r="W216" s="181" t="s">
        <v>4084</v>
      </c>
      <c r="X216" s="180" t="s">
        <v>2527</v>
      </c>
      <c r="Y216" s="181" t="s">
        <v>4062</v>
      </c>
      <c r="Z216" s="174" t="str">
        <f t="shared" si="10"/>
        <v>10 Reduccion de las desigualdades</v>
      </c>
      <c r="AA216" s="180">
        <v>10.199999999999999</v>
      </c>
      <c r="AB216" s="181" t="s">
        <v>4063</v>
      </c>
      <c r="AC216" s="193" t="str">
        <f t="shared" si="11"/>
        <v>10.2 De aqui a 2030, potenciar y promover la inclusion social, economica y politica de todas las personas, independientemente de su edad, sexo, discapacidad, raza, etnia, origen, religion o situacion economica u otra condicion</v>
      </c>
      <c r="AD216" s="170"/>
      <c r="AE216" s="170"/>
      <c r="AF216" s="170"/>
      <c r="AG216" s="170"/>
      <c r="AH216" s="168"/>
      <c r="AI216" s="169"/>
      <c r="AJ216" s="169"/>
      <c r="AK216" s="169"/>
      <c r="AL216" s="169"/>
      <c r="AM216" s="168"/>
      <c r="AN216" s="168"/>
      <c r="AO216" s="168"/>
      <c r="AP216" s="168"/>
      <c r="AQ216" s="170"/>
      <c r="AR216" s="169"/>
      <c r="AS216" s="170"/>
      <c r="AT216" s="169"/>
      <c r="AU216" s="169"/>
      <c r="AV216" s="170"/>
      <c r="AW216" s="169"/>
      <c r="AX216" s="169"/>
      <c r="AY216" s="170"/>
      <c r="AZ216" s="169"/>
      <c r="BA216" s="169"/>
      <c r="BB216" s="170"/>
      <c r="BC216" s="169"/>
      <c r="BD216" s="169"/>
      <c r="BE216" s="170"/>
      <c r="BF216" s="169"/>
      <c r="BG216" s="169"/>
      <c r="BH216" s="169"/>
      <c r="BI216" s="169"/>
      <c r="BJ216" s="169"/>
      <c r="BK216" s="169"/>
      <c r="BL216" s="169"/>
      <c r="BM216" s="169"/>
      <c r="BN216" s="169"/>
      <c r="BO216" s="169"/>
      <c r="BP216" s="169"/>
      <c r="BQ216" s="169"/>
      <c r="BR216" s="169"/>
      <c r="BS216" s="169"/>
      <c r="BT216" s="169"/>
      <c r="BU216" s="169"/>
      <c r="BV216" s="169"/>
    </row>
    <row r="217" spans="1:74" s="105" customFormat="1" ht="15.75" x14ac:dyDescent="0.25">
      <c r="A217" s="180" t="s">
        <v>585</v>
      </c>
      <c r="B217" s="181" t="s">
        <v>4826</v>
      </c>
      <c r="C217" s="181" t="s">
        <v>4075</v>
      </c>
      <c r="D217" s="181" t="s">
        <v>4076</v>
      </c>
      <c r="E217" s="181" t="s">
        <v>4827</v>
      </c>
      <c r="F217" s="181" t="s">
        <v>4077</v>
      </c>
      <c r="G217" s="183" t="s">
        <v>3927</v>
      </c>
      <c r="H217" s="184" t="s">
        <v>4789</v>
      </c>
      <c r="I217" s="169" t="str">
        <f t="shared" si="9"/>
        <v>02CD14U048</v>
      </c>
      <c r="J217" s="183">
        <v>2</v>
      </c>
      <c r="K217" s="181" t="s">
        <v>3992</v>
      </c>
      <c r="L217" s="183">
        <v>1</v>
      </c>
      <c r="M217" s="181" t="s">
        <v>3993</v>
      </c>
      <c r="N217" s="183">
        <v>3</v>
      </c>
      <c r="O217" s="181" t="s">
        <v>4045</v>
      </c>
      <c r="P217" s="183">
        <v>2</v>
      </c>
      <c r="Q217" s="181" t="s">
        <v>4765</v>
      </c>
      <c r="R217" s="183" t="s">
        <v>785</v>
      </c>
      <c r="S217" s="181" t="s">
        <v>4790</v>
      </c>
      <c r="T217" s="183" t="s">
        <v>765</v>
      </c>
      <c r="U217" s="181" t="s">
        <v>4790</v>
      </c>
      <c r="V217" s="183" t="s">
        <v>4064</v>
      </c>
      <c r="W217" s="181" t="s">
        <v>4065</v>
      </c>
      <c r="X217" s="183" t="s">
        <v>2527</v>
      </c>
      <c r="Y217" s="181" t="s">
        <v>4062</v>
      </c>
      <c r="Z217" s="174" t="str">
        <f t="shared" si="10"/>
        <v>10 Reduccion de las desigualdades</v>
      </c>
      <c r="AA217" s="183">
        <v>10.199999999999999</v>
      </c>
      <c r="AB217" s="181" t="s">
        <v>4063</v>
      </c>
      <c r="AC217" s="193" t="str">
        <f t="shared" si="11"/>
        <v>10.2 De aqui a 2030, potenciar y promover la inclusion social, economica y politica de todas las personas, independientemente de su edad, sexo, discapacidad, raza, etnia, origen, religion o situacion economica u otra condicion</v>
      </c>
      <c r="AD217" s="170"/>
      <c r="AE217" s="170"/>
      <c r="AF217" s="170"/>
      <c r="AG217" s="170"/>
      <c r="AH217" s="168"/>
      <c r="AI217" s="169"/>
      <c r="AJ217" s="169"/>
      <c r="AK217" s="169"/>
      <c r="AL217" s="169"/>
      <c r="AM217" s="168"/>
      <c r="AN217" s="168"/>
      <c r="AO217" s="168"/>
      <c r="AP217" s="168"/>
      <c r="AQ217" s="170"/>
      <c r="AR217" s="169"/>
      <c r="AS217" s="170"/>
      <c r="AT217" s="169"/>
      <c r="AU217" s="169"/>
      <c r="AV217" s="170"/>
      <c r="AW217" s="169"/>
      <c r="AX217" s="169"/>
      <c r="AY217" s="170"/>
      <c r="AZ217" s="169"/>
      <c r="BA217" s="169"/>
      <c r="BB217" s="170"/>
      <c r="BC217" s="169"/>
      <c r="BD217" s="169"/>
      <c r="BE217" s="170"/>
      <c r="BF217" s="169"/>
      <c r="BG217" s="169"/>
      <c r="BH217" s="169"/>
      <c r="BI217" s="169"/>
      <c r="BJ217" s="169"/>
      <c r="BK217" s="169"/>
      <c r="BL217" s="169"/>
      <c r="BM217" s="169"/>
      <c r="BN217" s="169"/>
      <c r="BO217" s="169"/>
      <c r="BP217" s="169"/>
      <c r="BQ217" s="169"/>
      <c r="BR217" s="169"/>
      <c r="BS217" s="169"/>
      <c r="BT217" s="169"/>
      <c r="BU217" s="169"/>
      <c r="BV217" s="169"/>
    </row>
    <row r="218" spans="1:74" s="105" customFormat="1" ht="15.75" x14ac:dyDescent="0.25">
      <c r="A218" s="180" t="s">
        <v>587</v>
      </c>
      <c r="B218" s="181" t="s">
        <v>4828</v>
      </c>
      <c r="C218" s="181" t="s">
        <v>4088</v>
      </c>
      <c r="D218" s="181" t="s">
        <v>4089</v>
      </c>
      <c r="E218" s="181" t="s">
        <v>4829</v>
      </c>
      <c r="F218" s="181" t="s">
        <v>4830</v>
      </c>
      <c r="G218" s="183" t="s">
        <v>4761</v>
      </c>
      <c r="H218" s="184" t="s">
        <v>4762</v>
      </c>
      <c r="I218" s="169" t="str">
        <f t="shared" si="9"/>
        <v>02CD15E200</v>
      </c>
      <c r="J218" s="180">
        <v>6</v>
      </c>
      <c r="K218" s="181" t="s">
        <v>4726</v>
      </c>
      <c r="L218" s="180">
        <v>5</v>
      </c>
      <c r="M218" s="181" t="s">
        <v>4763</v>
      </c>
      <c r="N218" s="180">
        <v>1</v>
      </c>
      <c r="O218" s="181" t="s">
        <v>4764</v>
      </c>
      <c r="P218" s="180">
        <v>2</v>
      </c>
      <c r="Q218" s="181" t="s">
        <v>4765</v>
      </c>
      <c r="R218" s="180" t="s">
        <v>766</v>
      </c>
      <c r="S218" s="181" t="s">
        <v>4766</v>
      </c>
      <c r="T218" s="180" t="s">
        <v>765</v>
      </c>
      <c r="U218" s="181" t="s">
        <v>4048</v>
      </c>
      <c r="V218" s="180" t="s">
        <v>4017</v>
      </c>
      <c r="W218" s="181" t="s">
        <v>4018</v>
      </c>
      <c r="X218" s="180" t="s">
        <v>3292</v>
      </c>
      <c r="Y218" s="181" t="s">
        <v>3957</v>
      </c>
      <c r="Z218" s="174" t="str">
        <f t="shared" si="10"/>
        <v>16 Paz, justicia e instituciones solidas</v>
      </c>
      <c r="AA218" s="180">
        <v>16.100000000000001</v>
      </c>
      <c r="AB218" s="181" t="s">
        <v>3974</v>
      </c>
      <c r="AC218" s="193" t="str">
        <f t="shared" si="11"/>
        <v>16.1 Reducir significativamente todas las formas de violencia y las correspondientes tasas de mortalidad en todo el mundo</v>
      </c>
      <c r="AD218" s="170"/>
      <c r="AE218" s="170"/>
      <c r="AF218" s="170"/>
      <c r="AG218" s="170"/>
      <c r="AH218" s="168"/>
      <c r="AI218" s="169"/>
      <c r="AJ218" s="169"/>
      <c r="AK218" s="169"/>
      <c r="AL218" s="169"/>
      <c r="AM218" s="168"/>
      <c r="AN218" s="168"/>
      <c r="AO218" s="168"/>
      <c r="AP218" s="168"/>
      <c r="AQ218" s="170"/>
      <c r="AR218" s="169"/>
      <c r="AS218" s="170"/>
      <c r="AT218" s="169"/>
      <c r="AU218" s="169"/>
      <c r="AV218" s="170"/>
      <c r="AW218" s="169"/>
      <c r="AX218" s="169"/>
      <c r="AY218" s="170"/>
      <c r="AZ218" s="169"/>
      <c r="BA218" s="169"/>
      <c r="BB218" s="170"/>
      <c r="BC218" s="169"/>
      <c r="BD218" s="169"/>
      <c r="BE218" s="170"/>
      <c r="BF218" s="169"/>
      <c r="BG218" s="169"/>
      <c r="BH218" s="169"/>
      <c r="BI218" s="169"/>
      <c r="BJ218" s="169"/>
      <c r="BK218" s="169"/>
      <c r="BL218" s="169"/>
      <c r="BM218" s="169"/>
      <c r="BN218" s="169"/>
      <c r="BO218" s="169"/>
      <c r="BP218" s="169"/>
      <c r="BQ218" s="169"/>
      <c r="BR218" s="169"/>
      <c r="BS218" s="169"/>
      <c r="BT218" s="169"/>
      <c r="BU218" s="169"/>
      <c r="BV218" s="169"/>
    </row>
    <row r="219" spans="1:74" s="105" customFormat="1" ht="15.75" x14ac:dyDescent="0.25">
      <c r="A219" s="180" t="s">
        <v>587</v>
      </c>
      <c r="B219" s="181" t="s">
        <v>4828</v>
      </c>
      <c r="C219" s="181" t="s">
        <v>4088</v>
      </c>
      <c r="D219" s="181" t="s">
        <v>4089</v>
      </c>
      <c r="E219" s="181" t="s">
        <v>4829</v>
      </c>
      <c r="F219" s="181" t="s">
        <v>4830</v>
      </c>
      <c r="G219" s="183" t="s">
        <v>3863</v>
      </c>
      <c r="H219" s="184" t="s">
        <v>4767</v>
      </c>
      <c r="I219" s="169" t="str">
        <f t="shared" si="9"/>
        <v>02CD15E187</v>
      </c>
      <c r="J219" s="183">
        <v>2</v>
      </c>
      <c r="K219" s="181" t="s">
        <v>3992</v>
      </c>
      <c r="L219" s="183">
        <v>2</v>
      </c>
      <c r="M219" s="181" t="s">
        <v>4019</v>
      </c>
      <c r="N219" s="183" t="s">
        <v>766</v>
      </c>
      <c r="O219" s="181" t="s">
        <v>4020</v>
      </c>
      <c r="P219" s="183">
        <v>2</v>
      </c>
      <c r="Q219" s="181" t="s">
        <v>4765</v>
      </c>
      <c r="R219" s="183" t="s">
        <v>766</v>
      </c>
      <c r="S219" s="181" t="s">
        <v>4766</v>
      </c>
      <c r="T219" s="183" t="s">
        <v>792</v>
      </c>
      <c r="U219" s="181" t="s">
        <v>4768</v>
      </c>
      <c r="V219" s="183" t="s">
        <v>2525</v>
      </c>
      <c r="W219" s="181" t="s">
        <v>4021</v>
      </c>
      <c r="X219" s="183" t="s">
        <v>2916</v>
      </c>
      <c r="Y219" s="181" t="s">
        <v>3967</v>
      </c>
      <c r="Z219" s="174" t="str">
        <f t="shared" si="10"/>
        <v>11 Ciudades y comunidades sostenibles</v>
      </c>
      <c r="AA219" s="183">
        <v>11.6</v>
      </c>
      <c r="AB219" s="181" t="s">
        <v>4022</v>
      </c>
      <c r="AC219" s="193" t="str">
        <f t="shared" si="11"/>
        <v>11.6 De aqui a 2030, reducir el impacto ambiental negativo per capita de las ciudades, incluso prestando especial atencion a la calidad del aire y la gestion de los desechos municipales y de otro tipo</v>
      </c>
      <c r="AD219" s="170"/>
      <c r="AE219" s="170"/>
      <c r="AF219" s="170"/>
      <c r="AG219" s="170"/>
      <c r="AH219" s="168"/>
      <c r="AI219" s="169"/>
      <c r="AJ219" s="169"/>
      <c r="AK219" s="169"/>
      <c r="AL219" s="169"/>
      <c r="AM219" s="168"/>
      <c r="AN219" s="168"/>
      <c r="AO219" s="168"/>
      <c r="AP219" s="168"/>
      <c r="AQ219" s="170"/>
      <c r="AR219" s="169"/>
      <c r="AS219" s="170"/>
      <c r="AT219" s="169"/>
      <c r="AU219" s="169"/>
      <c r="AV219" s="170"/>
      <c r="AW219" s="169"/>
      <c r="AX219" s="169"/>
      <c r="AY219" s="170"/>
      <c r="AZ219" s="169"/>
      <c r="BA219" s="169"/>
      <c r="BB219" s="170"/>
      <c r="BC219" s="169"/>
      <c r="BD219" s="169"/>
      <c r="BE219" s="170"/>
      <c r="BF219" s="169"/>
      <c r="BG219" s="169"/>
      <c r="BH219" s="169"/>
      <c r="BI219" s="169"/>
      <c r="BJ219" s="169"/>
      <c r="BK219" s="169"/>
      <c r="BL219" s="169"/>
      <c r="BM219" s="169"/>
      <c r="BN219" s="169"/>
      <c r="BO219" s="169"/>
      <c r="BP219" s="169"/>
      <c r="BQ219" s="169"/>
      <c r="BR219" s="169"/>
      <c r="BS219" s="169"/>
      <c r="BT219" s="169"/>
      <c r="BU219" s="169"/>
      <c r="BV219" s="169"/>
    </row>
    <row r="220" spans="1:74" s="105" customFormat="1" ht="15.75" x14ac:dyDescent="0.25">
      <c r="A220" s="180" t="s">
        <v>587</v>
      </c>
      <c r="B220" s="181" t="s">
        <v>4828</v>
      </c>
      <c r="C220" s="181" t="s">
        <v>4088</v>
      </c>
      <c r="D220" s="181" t="s">
        <v>4089</v>
      </c>
      <c r="E220" s="181" t="s">
        <v>4829</v>
      </c>
      <c r="F220" s="181" t="s">
        <v>4830</v>
      </c>
      <c r="G220" s="183" t="s">
        <v>3864</v>
      </c>
      <c r="H220" s="184" t="s">
        <v>4769</v>
      </c>
      <c r="I220" s="169" t="str">
        <f t="shared" si="9"/>
        <v>02CD15E188</v>
      </c>
      <c r="J220" s="183">
        <v>4</v>
      </c>
      <c r="K220" s="181" t="s">
        <v>4023</v>
      </c>
      <c r="L220" s="183">
        <v>1</v>
      </c>
      <c r="M220" s="181" t="s">
        <v>4794</v>
      </c>
      <c r="N220" s="183" t="s">
        <v>2465</v>
      </c>
      <c r="O220" s="181" t="s">
        <v>4794</v>
      </c>
      <c r="P220" s="183">
        <v>2</v>
      </c>
      <c r="Q220" s="181" t="s">
        <v>4765</v>
      </c>
      <c r="R220" s="183" t="s">
        <v>767</v>
      </c>
      <c r="S220" s="181" t="s">
        <v>4770</v>
      </c>
      <c r="T220" s="183" t="s">
        <v>766</v>
      </c>
      <c r="U220" s="181" t="s">
        <v>4024</v>
      </c>
      <c r="V220" s="183" t="s">
        <v>4025</v>
      </c>
      <c r="W220" s="181" t="s">
        <v>4026</v>
      </c>
      <c r="X220" s="183" t="s">
        <v>2916</v>
      </c>
      <c r="Y220" s="181" t="s">
        <v>3967</v>
      </c>
      <c r="Z220" s="174" t="str">
        <f t="shared" si="10"/>
        <v>11 Ciudades y comunidades sostenibles</v>
      </c>
      <c r="AA220" s="183">
        <v>11.4</v>
      </c>
      <c r="AB220" s="181" t="s">
        <v>4027</v>
      </c>
      <c r="AC220" s="193" t="str">
        <f t="shared" si="11"/>
        <v>11.4 Redoblar los esfuerzos para proteger y salvaguardar el patrimonio cultural y natural del mundo</v>
      </c>
      <c r="AD220" s="170"/>
      <c r="AE220" s="170"/>
      <c r="AF220" s="170"/>
      <c r="AG220" s="170"/>
      <c r="AH220" s="168"/>
      <c r="AI220" s="169"/>
      <c r="AJ220" s="169"/>
      <c r="AK220" s="169"/>
      <c r="AL220" s="169"/>
      <c r="AM220" s="168"/>
      <c r="AN220" s="168"/>
      <c r="AO220" s="168"/>
      <c r="AP220" s="168"/>
      <c r="AQ220" s="170"/>
      <c r="AR220" s="169"/>
      <c r="AS220" s="170"/>
      <c r="AT220" s="169"/>
      <c r="AU220" s="169"/>
      <c r="AV220" s="170"/>
      <c r="AW220" s="169"/>
      <c r="AX220" s="169"/>
      <c r="AY220" s="170"/>
      <c r="AZ220" s="169"/>
      <c r="BA220" s="169"/>
      <c r="BB220" s="170"/>
      <c r="BC220" s="169"/>
      <c r="BD220" s="169"/>
      <c r="BE220" s="170"/>
      <c r="BF220" s="169"/>
      <c r="BG220" s="169"/>
      <c r="BH220" s="169"/>
      <c r="BI220" s="169"/>
      <c r="BJ220" s="169"/>
      <c r="BK220" s="169"/>
      <c r="BL220" s="169"/>
      <c r="BM220" s="169"/>
      <c r="BN220" s="169"/>
      <c r="BO220" s="169"/>
      <c r="BP220" s="169"/>
      <c r="BQ220" s="169"/>
      <c r="BR220" s="169"/>
      <c r="BS220" s="169"/>
      <c r="BT220" s="169"/>
      <c r="BU220" s="169"/>
      <c r="BV220" s="169"/>
    </row>
    <row r="221" spans="1:74" s="105" customFormat="1" ht="15.75" x14ac:dyDescent="0.25">
      <c r="A221" s="180" t="s">
        <v>587</v>
      </c>
      <c r="B221" s="181" t="s">
        <v>4828</v>
      </c>
      <c r="C221" s="181" t="s">
        <v>4088</v>
      </c>
      <c r="D221" s="181" t="s">
        <v>4089</v>
      </c>
      <c r="E221" s="181" t="s">
        <v>4829</v>
      </c>
      <c r="F221" s="181" t="s">
        <v>4830</v>
      </c>
      <c r="G221" s="183" t="s">
        <v>3865</v>
      </c>
      <c r="H221" s="184" t="s">
        <v>4771</v>
      </c>
      <c r="I221" s="169" t="str">
        <f t="shared" si="9"/>
        <v>02CD15E189</v>
      </c>
      <c r="J221" s="183">
        <v>2</v>
      </c>
      <c r="K221" s="181" t="s">
        <v>3992</v>
      </c>
      <c r="L221" s="183">
        <v>1</v>
      </c>
      <c r="M221" s="181" t="s">
        <v>3993</v>
      </c>
      <c r="N221" s="183">
        <v>7</v>
      </c>
      <c r="O221" s="181" t="s">
        <v>4268</v>
      </c>
      <c r="P221" s="183">
        <v>2</v>
      </c>
      <c r="Q221" s="181" t="s">
        <v>4765</v>
      </c>
      <c r="R221" s="183" t="s">
        <v>774</v>
      </c>
      <c r="S221" s="181" t="s">
        <v>4030</v>
      </c>
      <c r="T221" s="183" t="s">
        <v>766</v>
      </c>
      <c r="U221" s="181" t="s">
        <v>4772</v>
      </c>
      <c r="V221" s="183" t="s">
        <v>4031</v>
      </c>
      <c r="W221" s="181" t="s">
        <v>4773</v>
      </c>
      <c r="X221" s="183" t="s">
        <v>2916</v>
      </c>
      <c r="Y221" s="181" t="s">
        <v>3967</v>
      </c>
      <c r="Z221" s="174" t="str">
        <f t="shared" si="10"/>
        <v>11 Ciudades y comunidades sostenibles</v>
      </c>
      <c r="AA221" s="183">
        <v>11.1</v>
      </c>
      <c r="AB221" s="181" t="s">
        <v>4130</v>
      </c>
      <c r="AC221" s="193" t="str">
        <f t="shared" si="11"/>
        <v>11.1 De aqui a 2030, asegurar el acceso de todas las personas a viviendas y servicios basicos adecuados, seguros y asequibles y mejorar los barrios marginales</v>
      </c>
      <c r="AD221" s="170"/>
      <c r="AE221" s="170"/>
      <c r="AF221" s="170"/>
      <c r="AG221" s="170"/>
      <c r="AH221" s="168"/>
      <c r="AI221" s="169"/>
      <c r="AJ221" s="169"/>
      <c r="AK221" s="169"/>
      <c r="AL221" s="169"/>
      <c r="AM221" s="168"/>
      <c r="AN221" s="168"/>
      <c r="AO221" s="168"/>
      <c r="AP221" s="168"/>
      <c r="AQ221" s="170"/>
      <c r="AR221" s="169"/>
      <c r="AS221" s="170"/>
      <c r="AT221" s="169"/>
      <c r="AU221" s="169"/>
      <c r="AV221" s="170"/>
      <c r="AW221" s="169"/>
      <c r="AX221" s="169"/>
      <c r="AY221" s="170"/>
      <c r="AZ221" s="169"/>
      <c r="BA221" s="169"/>
      <c r="BB221" s="170"/>
      <c r="BC221" s="169"/>
      <c r="BD221" s="169"/>
      <c r="BE221" s="170"/>
      <c r="BF221" s="169"/>
      <c r="BG221" s="169"/>
      <c r="BH221" s="169"/>
      <c r="BI221" s="169"/>
      <c r="BJ221" s="169"/>
      <c r="BK221" s="169"/>
      <c r="BL221" s="169"/>
      <c r="BM221" s="169"/>
      <c r="BN221" s="169"/>
      <c r="BO221" s="169"/>
      <c r="BP221" s="169"/>
      <c r="BQ221" s="169"/>
      <c r="BR221" s="169"/>
      <c r="BS221" s="169"/>
      <c r="BT221" s="169"/>
      <c r="BU221" s="169"/>
      <c r="BV221" s="169"/>
    </row>
    <row r="222" spans="1:74" s="105" customFormat="1" ht="15.75" x14ac:dyDescent="0.25">
      <c r="A222" s="180" t="s">
        <v>587</v>
      </c>
      <c r="B222" s="181" t="s">
        <v>4828</v>
      </c>
      <c r="C222" s="181" t="s">
        <v>4088</v>
      </c>
      <c r="D222" s="181" t="s">
        <v>4089</v>
      </c>
      <c r="E222" s="181" t="s">
        <v>4829</v>
      </c>
      <c r="F222" s="181" t="s">
        <v>4830</v>
      </c>
      <c r="G222" s="183" t="s">
        <v>3866</v>
      </c>
      <c r="H222" s="184" t="s">
        <v>4774</v>
      </c>
      <c r="I222" s="169" t="str">
        <f t="shared" si="9"/>
        <v>02CD15E190</v>
      </c>
      <c r="J222" s="183">
        <v>2</v>
      </c>
      <c r="K222" s="181" t="s">
        <v>3992</v>
      </c>
      <c r="L222" s="183">
        <v>3</v>
      </c>
      <c r="M222" s="181" t="s">
        <v>4034</v>
      </c>
      <c r="N222" s="183" t="s">
        <v>767</v>
      </c>
      <c r="O222" s="181" t="s">
        <v>4775</v>
      </c>
      <c r="P222" s="183">
        <v>2</v>
      </c>
      <c r="Q222" s="181" t="s">
        <v>4765</v>
      </c>
      <c r="R222" s="183" t="s">
        <v>765</v>
      </c>
      <c r="S222" s="181" t="s">
        <v>4776</v>
      </c>
      <c r="T222" s="183" t="s">
        <v>792</v>
      </c>
      <c r="U222" s="181" t="s">
        <v>4777</v>
      </c>
      <c r="V222" s="183" t="s">
        <v>4035</v>
      </c>
      <c r="W222" s="181" t="s">
        <v>4036</v>
      </c>
      <c r="X222" s="183" t="s">
        <v>2629</v>
      </c>
      <c r="Y222" s="181" t="s">
        <v>4037</v>
      </c>
      <c r="Z222" s="174" t="str">
        <f t="shared" si="10"/>
        <v>15 Vida de ecosistemas terrestres</v>
      </c>
      <c r="AA222" s="183" t="s">
        <v>4038</v>
      </c>
      <c r="AB222" s="181" t="s">
        <v>4039</v>
      </c>
      <c r="AC222" s="193" t="str">
        <f t="shared" si="11"/>
        <v>15.a Movilizar y aumentar de manera significativa los recursos financieros procedentes de todas las fuentes para conservar y utilizar de forma sostenible la diversidad biologica y los ecosistemas</v>
      </c>
      <c r="AD222" s="170"/>
      <c r="AE222" s="170"/>
      <c r="AF222" s="170"/>
      <c r="AG222" s="170"/>
      <c r="AH222" s="168"/>
      <c r="AI222" s="169"/>
      <c r="AJ222" s="169"/>
      <c r="AK222" s="169"/>
      <c r="AL222" s="169"/>
      <c r="AM222" s="168"/>
      <c r="AN222" s="168"/>
      <c r="AO222" s="168"/>
      <c r="AP222" s="168"/>
      <c r="AQ222" s="170"/>
      <c r="AR222" s="169"/>
      <c r="AS222" s="170"/>
      <c r="AT222" s="169"/>
      <c r="AU222" s="169"/>
      <c r="AV222" s="170"/>
      <c r="AW222" s="169"/>
      <c r="AX222" s="169"/>
      <c r="AY222" s="170"/>
      <c r="AZ222" s="169"/>
      <c r="BA222" s="169"/>
      <c r="BB222" s="170"/>
      <c r="BC222" s="169"/>
      <c r="BD222" s="169"/>
      <c r="BE222" s="170"/>
      <c r="BF222" s="169"/>
      <c r="BG222" s="169"/>
      <c r="BH222" s="169"/>
      <c r="BI222" s="169"/>
      <c r="BJ222" s="169"/>
      <c r="BK222" s="169"/>
      <c r="BL222" s="169"/>
      <c r="BM222" s="169"/>
      <c r="BN222" s="169"/>
      <c r="BO222" s="169"/>
      <c r="BP222" s="169"/>
      <c r="BQ222" s="169"/>
      <c r="BR222" s="169"/>
      <c r="BS222" s="169"/>
      <c r="BT222" s="169"/>
      <c r="BU222" s="169"/>
      <c r="BV222" s="169"/>
    </row>
    <row r="223" spans="1:74" s="105" customFormat="1" ht="15.75" x14ac:dyDescent="0.25">
      <c r="A223" s="180" t="s">
        <v>587</v>
      </c>
      <c r="B223" s="181" t="s">
        <v>4828</v>
      </c>
      <c r="C223" s="181" t="s">
        <v>4088</v>
      </c>
      <c r="D223" s="181" t="s">
        <v>4089</v>
      </c>
      <c r="E223" s="181" t="s">
        <v>4829</v>
      </c>
      <c r="F223" s="181" t="s">
        <v>4830</v>
      </c>
      <c r="G223" s="183" t="s">
        <v>3874</v>
      </c>
      <c r="H223" s="184" t="s">
        <v>4778</v>
      </c>
      <c r="I223" s="169" t="str">
        <f t="shared" si="9"/>
        <v>02CD15E198</v>
      </c>
      <c r="J223" s="183">
        <v>2</v>
      </c>
      <c r="K223" s="181" t="s">
        <v>3992</v>
      </c>
      <c r="L223" s="183">
        <v>1</v>
      </c>
      <c r="M223" s="181" t="s">
        <v>3993</v>
      </c>
      <c r="N223" s="183">
        <v>7</v>
      </c>
      <c r="O223" s="181" t="s">
        <v>4268</v>
      </c>
      <c r="P223" s="183">
        <v>2</v>
      </c>
      <c r="Q223" s="181" t="s">
        <v>4765</v>
      </c>
      <c r="R223" s="183" t="s">
        <v>792</v>
      </c>
      <c r="S223" s="181" t="s">
        <v>4779</v>
      </c>
      <c r="T223" s="183" t="s">
        <v>774</v>
      </c>
      <c r="U223" s="181" t="s">
        <v>4780</v>
      </c>
      <c r="V223" s="183" t="s">
        <v>4042</v>
      </c>
      <c r="W223" s="181" t="s">
        <v>4043</v>
      </c>
      <c r="X223" s="183" t="s">
        <v>2916</v>
      </c>
      <c r="Y223" s="181" t="s">
        <v>3967</v>
      </c>
      <c r="Z223" s="174" t="str">
        <f t="shared" si="10"/>
        <v>11 Ciudades y comunidades sostenibles</v>
      </c>
      <c r="AA223" s="183">
        <v>11.1</v>
      </c>
      <c r="AB223" s="181" t="s">
        <v>4130</v>
      </c>
      <c r="AC223" s="193" t="str">
        <f t="shared" si="11"/>
        <v>11.1 De aqui a 2030, asegurar el acceso de todas las personas a viviendas y servicios basicos adecuados, seguros y asequibles y mejorar los barrios marginales</v>
      </c>
      <c r="AD223" s="170"/>
      <c r="AE223" s="170"/>
      <c r="AF223" s="170"/>
      <c r="AG223" s="170"/>
      <c r="AH223" s="168"/>
      <c r="AI223" s="169"/>
      <c r="AJ223" s="169"/>
      <c r="AK223" s="169"/>
      <c r="AL223" s="169"/>
      <c r="AM223" s="168"/>
      <c r="AN223" s="168"/>
      <c r="AO223" s="168"/>
      <c r="AP223" s="168"/>
      <c r="AQ223" s="170"/>
      <c r="AR223" s="169"/>
      <c r="AS223" s="170"/>
      <c r="AT223" s="169"/>
      <c r="AU223" s="169"/>
      <c r="AV223" s="170"/>
      <c r="AW223" s="169"/>
      <c r="AX223" s="169"/>
      <c r="AY223" s="170"/>
      <c r="AZ223" s="169"/>
      <c r="BA223" s="169"/>
      <c r="BB223" s="170"/>
      <c r="BC223" s="169"/>
      <c r="BD223" s="169"/>
      <c r="BE223" s="170"/>
      <c r="BF223" s="169"/>
      <c r="BG223" s="169"/>
      <c r="BH223" s="169"/>
      <c r="BI223" s="169"/>
      <c r="BJ223" s="169"/>
      <c r="BK223" s="169"/>
      <c r="BL223" s="169"/>
      <c r="BM223" s="169"/>
      <c r="BN223" s="169"/>
      <c r="BO223" s="169"/>
      <c r="BP223" s="169"/>
      <c r="BQ223" s="169"/>
      <c r="BR223" s="169"/>
      <c r="BS223" s="169"/>
      <c r="BT223" s="169"/>
      <c r="BU223" s="169"/>
      <c r="BV223" s="169"/>
    </row>
    <row r="224" spans="1:74" s="105" customFormat="1" ht="15.75" x14ac:dyDescent="0.25">
      <c r="A224" s="180" t="s">
        <v>587</v>
      </c>
      <c r="B224" s="181" t="s">
        <v>4828</v>
      </c>
      <c r="C224" s="181" t="s">
        <v>4088</v>
      </c>
      <c r="D224" s="181" t="s">
        <v>4089</v>
      </c>
      <c r="E224" s="181" t="s">
        <v>4829</v>
      </c>
      <c r="F224" s="181" t="s">
        <v>4830</v>
      </c>
      <c r="G224" s="183" t="s">
        <v>3877</v>
      </c>
      <c r="H224" s="184" t="s">
        <v>4781</v>
      </c>
      <c r="I224" s="169" t="str">
        <f t="shared" si="9"/>
        <v>02CD15F037</v>
      </c>
      <c r="J224" s="183">
        <v>2</v>
      </c>
      <c r="K224" s="181" t="s">
        <v>3992</v>
      </c>
      <c r="L224" s="183">
        <v>1</v>
      </c>
      <c r="M224" s="181" t="s">
        <v>3993</v>
      </c>
      <c r="N224" s="183" t="s">
        <v>774</v>
      </c>
      <c r="O224" s="181" t="s">
        <v>4045</v>
      </c>
      <c r="P224" s="183">
        <v>3</v>
      </c>
      <c r="Q224" s="181" t="s">
        <v>4746</v>
      </c>
      <c r="R224" s="183" t="s">
        <v>765</v>
      </c>
      <c r="S224" s="181" t="s">
        <v>4751</v>
      </c>
      <c r="T224" s="183" t="s">
        <v>765</v>
      </c>
      <c r="U224" s="181" t="s">
        <v>4752</v>
      </c>
      <c r="V224" s="183" t="s">
        <v>4046</v>
      </c>
      <c r="W224" s="181" t="s">
        <v>4047</v>
      </c>
      <c r="X224" s="183" t="s">
        <v>793</v>
      </c>
      <c r="Y224" s="181" t="s">
        <v>3996</v>
      </c>
      <c r="Z224" s="174" t="str">
        <f t="shared" si="10"/>
        <v>8 Trabajo decente y crecimiento economico</v>
      </c>
      <c r="AA224" s="183">
        <v>8.3000000000000007</v>
      </c>
      <c r="AB224" s="181" t="s">
        <v>3997</v>
      </c>
      <c r="AC224" s="193" t="str">
        <f t="shared" si="11"/>
        <v>8.3 Promover politicas orientadas al desarrollo que apoyen las actividades productivas, la creacion de puestos de trabajo decentes, el emprendimiento, la creatividad y la innovacion, y fomentar la formalizacion y el crecimiento de las microempresas y las pequeñas y medianas empresas, incluso mediante el acceso a servicios financieros</v>
      </c>
      <c r="AD224" s="170"/>
      <c r="AE224" s="170"/>
      <c r="AF224" s="170"/>
      <c r="AG224" s="170"/>
      <c r="AH224" s="168"/>
      <c r="AI224" s="169"/>
      <c r="AJ224" s="169"/>
      <c r="AK224" s="169"/>
      <c r="AL224" s="169"/>
      <c r="AM224" s="168"/>
      <c r="AN224" s="168"/>
      <c r="AO224" s="168"/>
      <c r="AP224" s="168"/>
      <c r="AQ224" s="170"/>
      <c r="AR224" s="169"/>
      <c r="AS224" s="170"/>
      <c r="AT224" s="169"/>
      <c r="AU224" s="169"/>
      <c r="AV224" s="170"/>
      <c r="AW224" s="169"/>
      <c r="AX224" s="169"/>
      <c r="AY224" s="170"/>
      <c r="AZ224" s="169"/>
      <c r="BA224" s="169"/>
      <c r="BB224" s="170"/>
      <c r="BC224" s="169"/>
      <c r="BD224" s="169"/>
      <c r="BE224" s="170"/>
      <c r="BF224" s="169"/>
      <c r="BG224" s="169"/>
      <c r="BH224" s="169"/>
      <c r="BI224" s="169"/>
      <c r="BJ224" s="169"/>
      <c r="BK224" s="169"/>
      <c r="BL224" s="169"/>
      <c r="BM224" s="169"/>
      <c r="BN224" s="169"/>
      <c r="BO224" s="169"/>
      <c r="BP224" s="169"/>
      <c r="BQ224" s="169"/>
      <c r="BR224" s="169"/>
      <c r="BS224" s="169"/>
      <c r="BT224" s="169"/>
      <c r="BU224" s="169"/>
      <c r="BV224" s="169"/>
    </row>
    <row r="225" spans="1:74" s="105" customFormat="1" ht="15.75" x14ac:dyDescent="0.25">
      <c r="A225" s="180" t="s">
        <v>587</v>
      </c>
      <c r="B225" s="181" t="s">
        <v>4828</v>
      </c>
      <c r="C225" s="181" t="s">
        <v>4088</v>
      </c>
      <c r="D225" s="181" t="s">
        <v>4089</v>
      </c>
      <c r="E225" s="181" t="s">
        <v>4829</v>
      </c>
      <c r="F225" s="181" t="s">
        <v>4830</v>
      </c>
      <c r="G225" s="183" t="s">
        <v>3886</v>
      </c>
      <c r="H225" s="184" t="s">
        <v>4782</v>
      </c>
      <c r="I225" s="169" t="str">
        <f t="shared" si="9"/>
        <v>02CD15K023</v>
      </c>
      <c r="J225" s="180">
        <v>6</v>
      </c>
      <c r="K225" s="181" t="s">
        <v>4726</v>
      </c>
      <c r="L225" s="180">
        <v>2</v>
      </c>
      <c r="M225" s="181" t="s">
        <v>4231</v>
      </c>
      <c r="N225" s="180">
        <v>4</v>
      </c>
      <c r="O225" s="181" t="s">
        <v>4783</v>
      </c>
      <c r="P225" s="180">
        <v>2</v>
      </c>
      <c r="Q225" s="181" t="s">
        <v>4765</v>
      </c>
      <c r="R225" s="180" t="s">
        <v>766</v>
      </c>
      <c r="S225" s="181" t="s">
        <v>4766</v>
      </c>
      <c r="T225" s="180" t="s">
        <v>765</v>
      </c>
      <c r="U225" s="181" t="s">
        <v>4048</v>
      </c>
      <c r="V225" s="180" t="s">
        <v>4049</v>
      </c>
      <c r="W225" s="181" t="s">
        <v>4050</v>
      </c>
      <c r="X225" s="180" t="s">
        <v>2916</v>
      </c>
      <c r="Y225" s="181" t="s">
        <v>3967</v>
      </c>
      <c r="Z225" s="174" t="str">
        <f t="shared" si="10"/>
        <v>11 Ciudades y comunidades sostenibles</v>
      </c>
      <c r="AA225" s="180">
        <v>11.3</v>
      </c>
      <c r="AB225" s="181" t="s">
        <v>4051</v>
      </c>
      <c r="AC225" s="193" t="str">
        <f t="shared" si="11"/>
        <v>11.3 De aqui a 2030, aumentar la urbanizacion inclusiva y sostenible y la capacidad para la planificacion y la gestion participativas, integradas y sostenibles de los asentamientos humanos en todos los paises</v>
      </c>
      <c r="AD225" s="170"/>
      <c r="AE225" s="170"/>
      <c r="AF225" s="170"/>
      <c r="AG225" s="170"/>
      <c r="AH225" s="168"/>
      <c r="AI225" s="169"/>
      <c r="AJ225" s="169"/>
      <c r="AK225" s="169"/>
      <c r="AL225" s="169"/>
      <c r="AM225" s="168"/>
      <c r="AN225" s="168"/>
      <c r="AO225" s="168"/>
      <c r="AP225" s="168"/>
      <c r="AQ225" s="170"/>
      <c r="AR225" s="169"/>
      <c r="AS225" s="170"/>
      <c r="AT225" s="169"/>
      <c r="AU225" s="169"/>
      <c r="AV225" s="170"/>
      <c r="AW225" s="169"/>
      <c r="AX225" s="169"/>
      <c r="AY225" s="170"/>
      <c r="AZ225" s="169"/>
      <c r="BA225" s="169"/>
      <c r="BB225" s="170"/>
      <c r="BC225" s="169"/>
      <c r="BD225" s="169"/>
      <c r="BE225" s="170"/>
      <c r="BF225" s="169"/>
      <c r="BG225" s="169"/>
      <c r="BH225" s="169"/>
      <c r="BI225" s="169"/>
      <c r="BJ225" s="169"/>
      <c r="BK225" s="169"/>
      <c r="BL225" s="169"/>
      <c r="BM225" s="169"/>
      <c r="BN225" s="169"/>
      <c r="BO225" s="169"/>
      <c r="BP225" s="169"/>
      <c r="BQ225" s="169"/>
      <c r="BR225" s="169"/>
      <c r="BS225" s="169"/>
      <c r="BT225" s="169"/>
      <c r="BU225" s="169"/>
      <c r="BV225" s="169"/>
    </row>
    <row r="226" spans="1:74" s="105" customFormat="1" ht="15.75" x14ac:dyDescent="0.25">
      <c r="A226" s="180" t="s">
        <v>587</v>
      </c>
      <c r="B226" s="181" t="s">
        <v>4828</v>
      </c>
      <c r="C226" s="181" t="s">
        <v>4088</v>
      </c>
      <c r="D226" s="181" t="s">
        <v>4089</v>
      </c>
      <c r="E226" s="181" t="s">
        <v>4829</v>
      </c>
      <c r="F226" s="181" t="s">
        <v>4830</v>
      </c>
      <c r="G226" s="183" t="s">
        <v>712</v>
      </c>
      <c r="H226" s="184" t="s">
        <v>4725</v>
      </c>
      <c r="I226" s="169" t="str">
        <f t="shared" si="9"/>
        <v>02CD15M001</v>
      </c>
      <c r="J226" s="183">
        <v>2</v>
      </c>
      <c r="K226" s="181" t="s">
        <v>3992</v>
      </c>
      <c r="L226" s="183">
        <v>2</v>
      </c>
      <c r="M226" s="181" t="s">
        <v>4019</v>
      </c>
      <c r="N226" s="183">
        <v>2</v>
      </c>
      <c r="O226" s="181" t="s">
        <v>4020</v>
      </c>
      <c r="P226" s="183">
        <v>2</v>
      </c>
      <c r="Q226" s="181" t="s">
        <v>4765</v>
      </c>
      <c r="R226" s="183" t="s">
        <v>766</v>
      </c>
      <c r="S226" s="181" t="s">
        <v>4766</v>
      </c>
      <c r="T226" s="183" t="s">
        <v>765</v>
      </c>
      <c r="U226" s="181" t="s">
        <v>4048</v>
      </c>
      <c r="V226" s="183" t="s">
        <v>3959</v>
      </c>
      <c r="W226" s="181" t="s">
        <v>3960</v>
      </c>
      <c r="X226" s="183" t="s">
        <v>2916</v>
      </c>
      <c r="Y226" s="181" t="s">
        <v>3967</v>
      </c>
      <c r="Z226" s="174" t="str">
        <f t="shared" si="10"/>
        <v>11 Ciudades y comunidades sostenibles</v>
      </c>
      <c r="AA226" s="183">
        <v>11.3</v>
      </c>
      <c r="AB226" s="181" t="s">
        <v>4051</v>
      </c>
      <c r="AC226" s="193" t="str">
        <f t="shared" si="11"/>
        <v>11.3 De aqui a 2030, aumentar la urbanizacion inclusiva y sostenible y la capacidad para la planificacion y la gestion participativas, integradas y sostenibles de los asentamientos humanos en todos los paises</v>
      </c>
      <c r="AD226" s="170"/>
      <c r="AE226" s="170"/>
      <c r="AF226" s="170"/>
      <c r="AG226" s="170"/>
      <c r="AH226" s="168"/>
      <c r="AI226" s="169"/>
      <c r="AJ226" s="169"/>
      <c r="AK226" s="169"/>
      <c r="AL226" s="169"/>
      <c r="AM226" s="168"/>
      <c r="AN226" s="168"/>
      <c r="AO226" s="168"/>
      <c r="AP226" s="168"/>
      <c r="AQ226" s="170"/>
      <c r="AR226" s="169"/>
      <c r="AS226" s="170"/>
      <c r="AT226" s="169"/>
      <c r="AU226" s="169"/>
      <c r="AV226" s="170"/>
      <c r="AW226" s="169"/>
      <c r="AX226" s="169"/>
      <c r="AY226" s="170"/>
      <c r="AZ226" s="169"/>
      <c r="BA226" s="169"/>
      <c r="BB226" s="170"/>
      <c r="BC226" s="169"/>
      <c r="BD226" s="169"/>
      <c r="BE226" s="170"/>
      <c r="BF226" s="169"/>
      <c r="BG226" s="169"/>
      <c r="BH226" s="169"/>
      <c r="BI226" s="169"/>
      <c r="BJ226" s="169"/>
      <c r="BK226" s="169"/>
      <c r="BL226" s="169"/>
      <c r="BM226" s="169"/>
      <c r="BN226" s="169"/>
      <c r="BO226" s="169"/>
      <c r="BP226" s="169"/>
      <c r="BQ226" s="169"/>
      <c r="BR226" s="169"/>
      <c r="BS226" s="169"/>
      <c r="BT226" s="169"/>
      <c r="BU226" s="169"/>
      <c r="BV226" s="169"/>
    </row>
    <row r="227" spans="1:74" s="105" customFormat="1" ht="15.75" x14ac:dyDescent="0.25">
      <c r="A227" s="180" t="s">
        <v>587</v>
      </c>
      <c r="B227" s="181" t="s">
        <v>4828</v>
      </c>
      <c r="C227" s="181" t="s">
        <v>4088</v>
      </c>
      <c r="D227" s="181" t="s">
        <v>4089</v>
      </c>
      <c r="E227" s="181" t="s">
        <v>4829</v>
      </c>
      <c r="F227" s="181" t="s">
        <v>4830</v>
      </c>
      <c r="G227" s="183" t="s">
        <v>3889</v>
      </c>
      <c r="H227" s="184" t="s">
        <v>4729</v>
      </c>
      <c r="I227" s="169" t="str">
        <f t="shared" si="9"/>
        <v>02CD15M002</v>
      </c>
      <c r="J227" s="183">
        <v>2</v>
      </c>
      <c r="K227" s="181" t="s">
        <v>3992</v>
      </c>
      <c r="L227" s="183">
        <v>1</v>
      </c>
      <c r="M227" s="181" t="s">
        <v>3993</v>
      </c>
      <c r="N227" s="183">
        <v>7</v>
      </c>
      <c r="O227" s="181" t="s">
        <v>4268</v>
      </c>
      <c r="P227" s="183">
        <v>1</v>
      </c>
      <c r="Q227" s="181" t="s">
        <v>3954</v>
      </c>
      <c r="R227" s="183" t="s">
        <v>793</v>
      </c>
      <c r="S227" s="181" t="s">
        <v>4749</v>
      </c>
      <c r="T227" s="183" t="s">
        <v>765</v>
      </c>
      <c r="U227" s="181" t="s">
        <v>4784</v>
      </c>
      <c r="V227" s="183" t="s">
        <v>3961</v>
      </c>
      <c r="W227" s="181" t="s">
        <v>3962</v>
      </c>
      <c r="X227" s="183" t="s">
        <v>2916</v>
      </c>
      <c r="Y227" s="181" t="s">
        <v>3967</v>
      </c>
      <c r="Z227" s="174" t="str">
        <f t="shared" si="10"/>
        <v>11 Ciudades y comunidades sostenibles</v>
      </c>
      <c r="AA227" s="183">
        <v>11.3</v>
      </c>
      <c r="AB227" s="181" t="s">
        <v>4051</v>
      </c>
      <c r="AC227" s="193" t="str">
        <f t="shared" si="11"/>
        <v>11.3 De aqui a 2030, aumentar la urbanizacion inclusiva y sostenible y la capacidad para la planificacion y la gestion participativas, integradas y sostenibles de los asentamientos humanos en todos los paises</v>
      </c>
      <c r="AD227" s="170"/>
      <c r="AE227" s="170"/>
      <c r="AF227" s="170"/>
      <c r="AG227" s="170"/>
      <c r="AH227" s="168"/>
      <c r="AI227" s="169"/>
      <c r="AJ227" s="169"/>
      <c r="AK227" s="169"/>
      <c r="AL227" s="169"/>
      <c r="AM227" s="168"/>
      <c r="AN227" s="168"/>
      <c r="AO227" s="168"/>
      <c r="AP227" s="168"/>
      <c r="AQ227" s="170"/>
      <c r="AR227" s="169"/>
      <c r="AS227" s="170"/>
      <c r="AT227" s="169"/>
      <c r="AU227" s="169"/>
      <c r="AV227" s="170"/>
      <c r="AW227" s="169"/>
      <c r="AX227" s="169"/>
      <c r="AY227" s="170"/>
      <c r="AZ227" s="169"/>
      <c r="BA227" s="169"/>
      <c r="BB227" s="170"/>
      <c r="BC227" s="169"/>
      <c r="BD227" s="169"/>
      <c r="BE227" s="170"/>
      <c r="BF227" s="169"/>
      <c r="BG227" s="169"/>
      <c r="BH227" s="169"/>
      <c r="BI227" s="169"/>
      <c r="BJ227" s="169"/>
      <c r="BK227" s="169"/>
      <c r="BL227" s="169"/>
      <c r="BM227" s="169"/>
      <c r="BN227" s="169"/>
      <c r="BO227" s="169"/>
      <c r="BP227" s="169"/>
      <c r="BQ227" s="169"/>
      <c r="BR227" s="169"/>
      <c r="BS227" s="169"/>
      <c r="BT227" s="169"/>
      <c r="BU227" s="169"/>
      <c r="BV227" s="169"/>
    </row>
    <row r="228" spans="1:74" s="105" customFormat="1" ht="15.75" x14ac:dyDescent="0.25">
      <c r="A228" s="180" t="s">
        <v>587</v>
      </c>
      <c r="B228" s="181" t="s">
        <v>4828</v>
      </c>
      <c r="C228" s="181" t="s">
        <v>4088</v>
      </c>
      <c r="D228" s="181" t="s">
        <v>4089</v>
      </c>
      <c r="E228" s="181" t="s">
        <v>4829</v>
      </c>
      <c r="F228" s="181" t="s">
        <v>4830</v>
      </c>
      <c r="G228" s="183" t="s">
        <v>713</v>
      </c>
      <c r="H228" s="184" t="s">
        <v>4730</v>
      </c>
      <c r="I228" s="169" t="str">
        <f t="shared" si="9"/>
        <v>02CD15N001</v>
      </c>
      <c r="J228" s="183">
        <v>5</v>
      </c>
      <c r="K228" s="181" t="s">
        <v>4731</v>
      </c>
      <c r="L228" s="183">
        <v>3</v>
      </c>
      <c r="M228" s="181" t="s">
        <v>4309</v>
      </c>
      <c r="N228" s="183" t="s">
        <v>774</v>
      </c>
      <c r="O228" s="181" t="s">
        <v>3964</v>
      </c>
      <c r="P228" s="183">
        <v>1</v>
      </c>
      <c r="Q228" s="181" t="s">
        <v>3954</v>
      </c>
      <c r="R228" s="183" t="s">
        <v>785</v>
      </c>
      <c r="S228" s="181" t="s">
        <v>4732</v>
      </c>
      <c r="T228" s="183" t="s">
        <v>766</v>
      </c>
      <c r="U228" s="181" t="s">
        <v>3963</v>
      </c>
      <c r="V228" s="183" t="s">
        <v>3965</v>
      </c>
      <c r="W228" s="181" t="s">
        <v>3966</v>
      </c>
      <c r="X228" s="183" t="s">
        <v>2916</v>
      </c>
      <c r="Y228" s="181" t="s">
        <v>3967</v>
      </c>
      <c r="Z228" s="174" t="str">
        <f t="shared" si="10"/>
        <v>11 Ciudades y comunidades sostenibles</v>
      </c>
      <c r="AA228" s="183">
        <v>11.5</v>
      </c>
      <c r="AB228" s="181" t="s">
        <v>3968</v>
      </c>
      <c r="AC228" s="193" t="str">
        <f t="shared" si="11"/>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228" s="170"/>
      <c r="AE228" s="170"/>
      <c r="AF228" s="170"/>
      <c r="AG228" s="170"/>
      <c r="AH228" s="168"/>
      <c r="AI228" s="169"/>
      <c r="AJ228" s="169"/>
      <c r="AK228" s="169"/>
      <c r="AL228" s="169"/>
      <c r="AM228" s="168"/>
      <c r="AN228" s="168"/>
      <c r="AO228" s="168"/>
      <c r="AP228" s="168"/>
      <c r="AQ228" s="170"/>
      <c r="AR228" s="169"/>
      <c r="AS228" s="170"/>
      <c r="AT228" s="169"/>
      <c r="AU228" s="169"/>
      <c r="AV228" s="170"/>
      <c r="AW228" s="169"/>
      <c r="AX228" s="169"/>
      <c r="AY228" s="170"/>
      <c r="AZ228" s="169"/>
      <c r="BA228" s="169"/>
      <c r="BB228" s="170"/>
      <c r="BC228" s="169"/>
      <c r="BD228" s="169"/>
      <c r="BE228" s="170"/>
      <c r="BF228" s="169"/>
      <c r="BG228" s="169"/>
      <c r="BH228" s="169"/>
      <c r="BI228" s="169"/>
      <c r="BJ228" s="169"/>
      <c r="BK228" s="169"/>
      <c r="BL228" s="169"/>
      <c r="BM228" s="169"/>
      <c r="BN228" s="169"/>
      <c r="BO228" s="169"/>
      <c r="BP228" s="169"/>
      <c r="BQ228" s="169"/>
      <c r="BR228" s="169"/>
      <c r="BS228" s="169"/>
      <c r="BT228" s="169"/>
      <c r="BU228" s="169"/>
      <c r="BV228" s="169"/>
    </row>
    <row r="229" spans="1:74" s="105" customFormat="1" ht="15.75" x14ac:dyDescent="0.25">
      <c r="A229" s="180" t="s">
        <v>587</v>
      </c>
      <c r="B229" s="181" t="s">
        <v>4828</v>
      </c>
      <c r="C229" s="181" t="s">
        <v>4088</v>
      </c>
      <c r="D229" s="181" t="s">
        <v>4089</v>
      </c>
      <c r="E229" s="181" t="s">
        <v>4829</v>
      </c>
      <c r="F229" s="181" t="s">
        <v>4830</v>
      </c>
      <c r="G229" s="183" t="s">
        <v>3899</v>
      </c>
      <c r="H229" s="184" t="s">
        <v>4785</v>
      </c>
      <c r="I229" s="169" t="str">
        <f t="shared" si="9"/>
        <v>02CD15R002</v>
      </c>
      <c r="J229" s="183">
        <v>2</v>
      </c>
      <c r="K229" s="181" t="s">
        <v>3992</v>
      </c>
      <c r="L229" s="183">
        <v>2</v>
      </c>
      <c r="M229" s="181" t="s">
        <v>4019</v>
      </c>
      <c r="N229" s="183">
        <v>2</v>
      </c>
      <c r="O229" s="181" t="s">
        <v>4020</v>
      </c>
      <c r="P229" s="183">
        <v>2</v>
      </c>
      <c r="Q229" s="181" t="s">
        <v>4765</v>
      </c>
      <c r="R229" s="183" t="s">
        <v>766</v>
      </c>
      <c r="S229" s="181" t="s">
        <v>4766</v>
      </c>
      <c r="T229" s="183" t="s">
        <v>766</v>
      </c>
      <c r="U229" s="181" t="s">
        <v>4786</v>
      </c>
      <c r="V229" s="183" t="s">
        <v>2563</v>
      </c>
      <c r="W229" s="181" t="s">
        <v>4785</v>
      </c>
      <c r="X229" s="183" t="s">
        <v>3292</v>
      </c>
      <c r="Y229" s="181" t="s">
        <v>3957</v>
      </c>
      <c r="Z229" s="174" t="str">
        <f t="shared" si="10"/>
        <v>16 Paz, justicia e instituciones solidas</v>
      </c>
      <c r="AA229" s="183">
        <v>16.7</v>
      </c>
      <c r="AB229" s="181" t="s">
        <v>4057</v>
      </c>
      <c r="AC229" s="193" t="str">
        <f t="shared" si="11"/>
        <v>16.7 Garantizar la adopcion en todos los niveles de decisiones inclusivas, participativas y representativas que respondan a las necesidades</v>
      </c>
      <c r="AD229" s="170"/>
      <c r="AE229" s="170"/>
      <c r="AF229" s="170"/>
      <c r="AG229" s="170"/>
      <c r="AH229" s="168"/>
      <c r="AI229" s="169"/>
      <c r="AJ229" s="169"/>
      <c r="AK229" s="169"/>
      <c r="AL229" s="169"/>
      <c r="AM229" s="168"/>
      <c r="AN229" s="168"/>
      <c r="AO229" s="168"/>
      <c r="AP229" s="168"/>
      <c r="AQ229" s="170"/>
      <c r="AR229" s="169"/>
      <c r="AS229" s="170"/>
      <c r="AT229" s="169"/>
      <c r="AU229" s="169"/>
      <c r="AV229" s="170"/>
      <c r="AW229" s="169"/>
      <c r="AX229" s="169"/>
      <c r="AY229" s="170"/>
      <c r="AZ229" s="169"/>
      <c r="BA229" s="169"/>
      <c r="BB229" s="170"/>
      <c r="BC229" s="169"/>
      <c r="BD229" s="169"/>
      <c r="BE229" s="170"/>
      <c r="BF229" s="169"/>
      <c r="BG229" s="169"/>
      <c r="BH229" s="169"/>
      <c r="BI229" s="169"/>
      <c r="BJ229" s="169"/>
      <c r="BK229" s="169"/>
      <c r="BL229" s="169"/>
      <c r="BM229" s="169"/>
      <c r="BN229" s="169"/>
      <c r="BO229" s="169"/>
      <c r="BP229" s="169"/>
      <c r="BQ229" s="169"/>
      <c r="BR229" s="169"/>
      <c r="BS229" s="169"/>
      <c r="BT229" s="169"/>
      <c r="BU229" s="169"/>
      <c r="BV229" s="169"/>
    </row>
    <row r="230" spans="1:74" s="105" customFormat="1" ht="15.75" x14ac:dyDescent="0.25">
      <c r="A230" s="180" t="s">
        <v>587</v>
      </c>
      <c r="B230" s="181" t="s">
        <v>4828</v>
      </c>
      <c r="C230" s="181" t="s">
        <v>4088</v>
      </c>
      <c r="D230" s="181" t="s">
        <v>4089</v>
      </c>
      <c r="E230" s="181" t="s">
        <v>4829</v>
      </c>
      <c r="F230" s="181" t="s">
        <v>4830</v>
      </c>
      <c r="G230" s="183" t="s">
        <v>3909</v>
      </c>
      <c r="H230" s="184" t="s">
        <v>4787</v>
      </c>
      <c r="I230" s="169" t="str">
        <f t="shared" si="9"/>
        <v>02CD15S229</v>
      </c>
      <c r="J230" s="183">
        <v>2</v>
      </c>
      <c r="K230" s="181" t="s">
        <v>3992</v>
      </c>
      <c r="L230" s="183">
        <v>1</v>
      </c>
      <c r="M230" s="181" t="s">
        <v>3993</v>
      </c>
      <c r="N230" s="183">
        <v>3</v>
      </c>
      <c r="O230" s="181" t="s">
        <v>4045</v>
      </c>
      <c r="P230" s="183">
        <v>2</v>
      </c>
      <c r="Q230" s="181" t="s">
        <v>4765</v>
      </c>
      <c r="R230" s="183" t="s">
        <v>792</v>
      </c>
      <c r="S230" s="181" t="s">
        <v>4779</v>
      </c>
      <c r="T230" s="183" t="s">
        <v>793</v>
      </c>
      <c r="U230" s="181" t="s">
        <v>4788</v>
      </c>
      <c r="V230" s="183" t="s">
        <v>4069</v>
      </c>
      <c r="W230" s="181" t="s">
        <v>4070</v>
      </c>
      <c r="X230" s="183" t="s">
        <v>814</v>
      </c>
      <c r="Y230" s="181" t="s">
        <v>4071</v>
      </c>
      <c r="Z230" s="174" t="str">
        <f t="shared" si="10"/>
        <v>5 Igualdad de genero</v>
      </c>
      <c r="AA230" s="183">
        <v>5.0999999999999996</v>
      </c>
      <c r="AB230" s="181" t="s">
        <v>4072</v>
      </c>
      <c r="AC230" s="193" t="str">
        <f t="shared" si="11"/>
        <v>5.1 Poner fin a todas las formas de discriminacion contra todas las mujeres y las niñas en todo el mundo</v>
      </c>
      <c r="AD230" s="170"/>
      <c r="AE230" s="170"/>
      <c r="AF230" s="170"/>
      <c r="AG230" s="170"/>
      <c r="AH230" s="168"/>
      <c r="AI230" s="169"/>
      <c r="AJ230" s="169"/>
      <c r="AK230" s="169"/>
      <c r="AL230" s="169"/>
      <c r="AM230" s="168"/>
      <c r="AN230" s="168"/>
      <c r="AO230" s="168"/>
      <c r="AP230" s="168"/>
      <c r="AQ230" s="170"/>
      <c r="AR230" s="169"/>
      <c r="AS230" s="170"/>
      <c r="AT230" s="169"/>
      <c r="AU230" s="169"/>
      <c r="AV230" s="170"/>
      <c r="AW230" s="169"/>
      <c r="AX230" s="169"/>
      <c r="AY230" s="170"/>
      <c r="AZ230" s="169"/>
      <c r="BA230" s="169"/>
      <c r="BB230" s="170"/>
      <c r="BC230" s="169"/>
      <c r="BD230" s="169"/>
      <c r="BE230" s="170"/>
      <c r="BF230" s="169"/>
      <c r="BG230" s="169"/>
      <c r="BH230" s="169"/>
      <c r="BI230" s="169"/>
      <c r="BJ230" s="169"/>
      <c r="BK230" s="169"/>
      <c r="BL230" s="169"/>
      <c r="BM230" s="169"/>
      <c r="BN230" s="169"/>
      <c r="BO230" s="169"/>
      <c r="BP230" s="169"/>
      <c r="BQ230" s="169"/>
      <c r="BR230" s="169"/>
      <c r="BS230" s="169"/>
      <c r="BT230" s="169"/>
      <c r="BU230" s="169"/>
      <c r="BV230" s="169"/>
    </row>
    <row r="231" spans="1:74" s="105" customFormat="1" ht="15.75" x14ac:dyDescent="0.25">
      <c r="A231" s="180" t="s">
        <v>587</v>
      </c>
      <c r="B231" s="181" t="s">
        <v>4828</v>
      </c>
      <c r="C231" s="181" t="s">
        <v>4088</v>
      </c>
      <c r="D231" s="181" t="s">
        <v>4089</v>
      </c>
      <c r="E231" s="181" t="s">
        <v>4829</v>
      </c>
      <c r="F231" s="181" t="s">
        <v>4830</v>
      </c>
      <c r="G231" s="183" t="s">
        <v>3911</v>
      </c>
      <c r="H231" s="184" t="s">
        <v>4805</v>
      </c>
      <c r="I231" s="169" t="str">
        <f t="shared" si="9"/>
        <v>02CD15S232</v>
      </c>
      <c r="J231" s="183">
        <v>2</v>
      </c>
      <c r="K231" s="181" t="s">
        <v>3992</v>
      </c>
      <c r="L231" s="183">
        <v>1</v>
      </c>
      <c r="M231" s="181" t="s">
        <v>3993</v>
      </c>
      <c r="N231" s="183">
        <v>3</v>
      </c>
      <c r="O231" s="181" t="s">
        <v>4045</v>
      </c>
      <c r="P231" s="183">
        <v>2</v>
      </c>
      <c r="Q231" s="181" t="s">
        <v>4765</v>
      </c>
      <c r="R231" s="183" t="s">
        <v>792</v>
      </c>
      <c r="S231" s="181" t="s">
        <v>4779</v>
      </c>
      <c r="T231" s="183" t="s">
        <v>793</v>
      </c>
      <c r="U231" s="181" t="s">
        <v>4788</v>
      </c>
      <c r="V231" s="183" t="s">
        <v>4060</v>
      </c>
      <c r="W231" s="181" t="s">
        <v>4061</v>
      </c>
      <c r="X231" s="183" t="s">
        <v>2527</v>
      </c>
      <c r="Y231" s="181" t="s">
        <v>4062</v>
      </c>
      <c r="Z231" s="174" t="str">
        <f t="shared" si="10"/>
        <v>10 Reduccion de las desigualdades</v>
      </c>
      <c r="AA231" s="183">
        <v>10.199999999999999</v>
      </c>
      <c r="AB231" s="181" t="s">
        <v>4063</v>
      </c>
      <c r="AC231" s="193" t="str">
        <f t="shared" si="11"/>
        <v>10.2 De aqui a 2030, potenciar y promover la inclusion social, economica y politica de todas las personas, independientemente de su edad, sexo, discapacidad, raza, etnia, origen, religion o situacion economica u otra condicion</v>
      </c>
      <c r="AD231" s="170"/>
      <c r="AE231" s="170"/>
      <c r="AF231" s="170"/>
      <c r="AG231" s="170"/>
      <c r="AH231" s="168"/>
      <c r="AI231" s="169"/>
      <c r="AJ231" s="169"/>
      <c r="AK231" s="169"/>
      <c r="AL231" s="169"/>
      <c r="AM231" s="168"/>
      <c r="AN231" s="168"/>
      <c r="AO231" s="168"/>
      <c r="AP231" s="168"/>
      <c r="AQ231" s="170"/>
      <c r="AR231" s="169"/>
      <c r="AS231" s="170"/>
      <c r="AT231" s="169"/>
      <c r="AU231" s="169"/>
      <c r="AV231" s="170"/>
      <c r="AW231" s="169"/>
      <c r="AX231" s="169"/>
      <c r="AY231" s="170"/>
      <c r="AZ231" s="169"/>
      <c r="BA231" s="169"/>
      <c r="BB231" s="170"/>
      <c r="BC231" s="169"/>
      <c r="BD231" s="169"/>
      <c r="BE231" s="170"/>
      <c r="BF231" s="169"/>
      <c r="BG231" s="169"/>
      <c r="BH231" s="169"/>
      <c r="BI231" s="169"/>
      <c r="BJ231" s="169"/>
      <c r="BK231" s="169"/>
      <c r="BL231" s="169"/>
      <c r="BM231" s="169"/>
      <c r="BN231" s="169"/>
      <c r="BO231" s="169"/>
      <c r="BP231" s="169"/>
      <c r="BQ231" s="169"/>
      <c r="BR231" s="169"/>
      <c r="BS231" s="169"/>
      <c r="BT231" s="169"/>
      <c r="BU231" s="169"/>
      <c r="BV231" s="169"/>
    </row>
    <row r="232" spans="1:74" s="105" customFormat="1" ht="15.75" x14ac:dyDescent="0.25">
      <c r="A232" s="180" t="s">
        <v>587</v>
      </c>
      <c r="B232" s="181" t="s">
        <v>4828</v>
      </c>
      <c r="C232" s="181" t="s">
        <v>4088</v>
      </c>
      <c r="D232" s="181" t="s">
        <v>4089</v>
      </c>
      <c r="E232" s="181" t="s">
        <v>4829</v>
      </c>
      <c r="F232" s="181" t="s">
        <v>4830</v>
      </c>
      <c r="G232" s="183" t="s">
        <v>3912</v>
      </c>
      <c r="H232" s="184" t="s">
        <v>4819</v>
      </c>
      <c r="I232" s="169" t="str">
        <f t="shared" si="9"/>
        <v>02CD15S233</v>
      </c>
      <c r="J232" s="183">
        <v>2</v>
      </c>
      <c r="K232" s="181" t="s">
        <v>3992</v>
      </c>
      <c r="L232" s="183">
        <v>1</v>
      </c>
      <c r="M232" s="181" t="s">
        <v>3993</v>
      </c>
      <c r="N232" s="183">
        <v>6</v>
      </c>
      <c r="O232" s="181" t="s">
        <v>4273</v>
      </c>
      <c r="P232" s="183">
        <v>2</v>
      </c>
      <c r="Q232" s="181" t="s">
        <v>4765</v>
      </c>
      <c r="R232" s="183" t="s">
        <v>792</v>
      </c>
      <c r="S232" s="181" t="s">
        <v>4779</v>
      </c>
      <c r="T232" s="183" t="s">
        <v>793</v>
      </c>
      <c r="U232" s="181" t="s">
        <v>4788</v>
      </c>
      <c r="V232" s="183" t="s">
        <v>4080</v>
      </c>
      <c r="W232" s="181" t="s">
        <v>4081</v>
      </c>
      <c r="X232" s="183" t="s">
        <v>766</v>
      </c>
      <c r="Y232" s="181" t="s">
        <v>4079</v>
      </c>
      <c r="Z232" s="174" t="str">
        <f t="shared" si="10"/>
        <v>2 Hambre cero</v>
      </c>
      <c r="AA232" s="183">
        <v>2.1</v>
      </c>
      <c r="AB232" s="181" t="s">
        <v>4082</v>
      </c>
      <c r="AC232" s="193" t="str">
        <f t="shared" si="11"/>
        <v>2.1 Para 2030, poner fin al hambre y asegurar el acceso de todas las personas, en particular los pobres y las personas en situaciones vulnerables, incluidos los lactantes, a una alimentacion sana, nutritiva y suficiente durante todo el año</v>
      </c>
      <c r="AD232" s="170"/>
      <c r="AE232" s="170"/>
      <c r="AF232" s="170"/>
      <c r="AG232" s="170"/>
      <c r="AH232" s="168"/>
      <c r="AI232" s="169"/>
      <c r="AJ232" s="169"/>
      <c r="AK232" s="169"/>
      <c r="AL232" s="169"/>
      <c r="AM232" s="168"/>
      <c r="AN232" s="168"/>
      <c r="AO232" s="168"/>
      <c r="AP232" s="168"/>
      <c r="AQ232" s="170"/>
      <c r="AR232" s="169"/>
      <c r="AS232" s="170"/>
      <c r="AT232" s="169"/>
      <c r="AU232" s="169"/>
      <c r="AV232" s="170"/>
      <c r="AW232" s="169"/>
      <c r="AX232" s="169"/>
      <c r="AY232" s="170"/>
      <c r="AZ232" s="169"/>
      <c r="BA232" s="169"/>
      <c r="BB232" s="170"/>
      <c r="BC232" s="169"/>
      <c r="BD232" s="169"/>
      <c r="BE232" s="170"/>
      <c r="BF232" s="169"/>
      <c r="BG232" s="169"/>
      <c r="BH232" s="169"/>
      <c r="BI232" s="169"/>
      <c r="BJ232" s="169"/>
      <c r="BK232" s="169"/>
      <c r="BL232" s="169"/>
      <c r="BM232" s="169"/>
      <c r="BN232" s="169"/>
      <c r="BO232" s="169"/>
      <c r="BP232" s="169"/>
      <c r="BQ232" s="169"/>
      <c r="BR232" s="169"/>
      <c r="BS232" s="169"/>
      <c r="BT232" s="169"/>
      <c r="BU232" s="169"/>
      <c r="BV232" s="169"/>
    </row>
    <row r="233" spans="1:74" s="105" customFormat="1" ht="15.75" x14ac:dyDescent="0.25">
      <c r="A233" s="180" t="s">
        <v>587</v>
      </c>
      <c r="B233" s="181" t="s">
        <v>4828</v>
      </c>
      <c r="C233" s="181" t="s">
        <v>4088</v>
      </c>
      <c r="D233" s="181" t="s">
        <v>4089</v>
      </c>
      <c r="E233" s="181" t="s">
        <v>4829</v>
      </c>
      <c r="F233" s="181" t="s">
        <v>4830</v>
      </c>
      <c r="G233" s="183" t="s">
        <v>3914</v>
      </c>
      <c r="H233" s="184" t="s">
        <v>4831</v>
      </c>
      <c r="I233" s="169" t="str">
        <f t="shared" si="9"/>
        <v>02CD15S235</v>
      </c>
      <c r="J233" s="183">
        <v>2</v>
      </c>
      <c r="K233" s="181" t="s">
        <v>3992</v>
      </c>
      <c r="L233" s="183">
        <v>1</v>
      </c>
      <c r="M233" s="181" t="s">
        <v>3993</v>
      </c>
      <c r="N233" s="183">
        <v>6</v>
      </c>
      <c r="O233" s="181" t="s">
        <v>4273</v>
      </c>
      <c r="P233" s="183">
        <v>2</v>
      </c>
      <c r="Q233" s="181" t="s">
        <v>4765</v>
      </c>
      <c r="R233" s="183" t="s">
        <v>792</v>
      </c>
      <c r="S233" s="181" t="s">
        <v>4779</v>
      </c>
      <c r="T233" s="183" t="s">
        <v>766</v>
      </c>
      <c r="U233" s="181" t="s">
        <v>4832</v>
      </c>
      <c r="V233" s="183" t="s">
        <v>4086</v>
      </c>
      <c r="W233" s="181" t="s">
        <v>4087</v>
      </c>
      <c r="X233" s="183" t="s">
        <v>2527</v>
      </c>
      <c r="Y233" s="181" t="s">
        <v>4062</v>
      </c>
      <c r="Z233" s="174" t="str">
        <f t="shared" si="10"/>
        <v>10 Reduccion de las desigualdades</v>
      </c>
      <c r="AA233" s="183">
        <v>10.199999999999999</v>
      </c>
      <c r="AB233" s="181" t="s">
        <v>4063</v>
      </c>
      <c r="AC233" s="193" t="str">
        <f t="shared" si="11"/>
        <v>10.2 De aqui a 2030, potenciar y promover la inclusion social, economica y politica de todas las personas, independientemente de su edad, sexo, discapacidad, raza, etnia, origen, religion o situacion economica u otra condicion</v>
      </c>
      <c r="AD233" s="170"/>
      <c r="AE233" s="170"/>
      <c r="AF233" s="170"/>
      <c r="AG233" s="170"/>
      <c r="AH233" s="168"/>
      <c r="AI233" s="169"/>
      <c r="AJ233" s="169"/>
      <c r="AK233" s="169"/>
      <c r="AL233" s="169"/>
      <c r="AM233" s="168"/>
      <c r="AN233" s="168"/>
      <c r="AO233" s="168"/>
      <c r="AP233" s="168"/>
      <c r="AQ233" s="170"/>
      <c r="AR233" s="169"/>
      <c r="AS233" s="170"/>
      <c r="AT233" s="169"/>
      <c r="AU233" s="169"/>
      <c r="AV233" s="170"/>
      <c r="AW233" s="169"/>
      <c r="AX233" s="169"/>
      <c r="AY233" s="170"/>
      <c r="AZ233" s="169"/>
      <c r="BA233" s="169"/>
      <c r="BB233" s="170"/>
      <c r="BC233" s="169"/>
      <c r="BD233" s="169"/>
      <c r="BE233" s="170"/>
      <c r="BF233" s="169"/>
      <c r="BG233" s="169"/>
      <c r="BH233" s="169"/>
      <c r="BI233" s="169"/>
      <c r="BJ233" s="169"/>
      <c r="BK233" s="169"/>
      <c r="BL233" s="169"/>
      <c r="BM233" s="169"/>
      <c r="BN233" s="169"/>
      <c r="BO233" s="169"/>
      <c r="BP233" s="169"/>
      <c r="BQ233" s="169"/>
      <c r="BR233" s="169"/>
      <c r="BS233" s="169"/>
      <c r="BT233" s="169"/>
      <c r="BU233" s="169"/>
      <c r="BV233" s="169"/>
    </row>
    <row r="234" spans="1:74" s="105" customFormat="1" ht="15.75" x14ac:dyDescent="0.25">
      <c r="A234" s="180" t="s">
        <v>587</v>
      </c>
      <c r="B234" s="181" t="s">
        <v>4828</v>
      </c>
      <c r="C234" s="181" t="s">
        <v>4088</v>
      </c>
      <c r="D234" s="181" t="s">
        <v>4089</v>
      </c>
      <c r="E234" s="181" t="s">
        <v>4829</v>
      </c>
      <c r="F234" s="181" t="s">
        <v>4830</v>
      </c>
      <c r="G234" s="183" t="s">
        <v>3927</v>
      </c>
      <c r="H234" s="184" t="s">
        <v>4789</v>
      </c>
      <c r="I234" s="169" t="str">
        <f t="shared" si="9"/>
        <v>02CD15U048</v>
      </c>
      <c r="J234" s="183">
        <v>2</v>
      </c>
      <c r="K234" s="181" t="s">
        <v>3992</v>
      </c>
      <c r="L234" s="183">
        <v>1</v>
      </c>
      <c r="M234" s="181" t="s">
        <v>3993</v>
      </c>
      <c r="N234" s="183">
        <v>3</v>
      </c>
      <c r="O234" s="181" t="s">
        <v>4045</v>
      </c>
      <c r="P234" s="183">
        <v>2</v>
      </c>
      <c r="Q234" s="181" t="s">
        <v>4765</v>
      </c>
      <c r="R234" s="183" t="s">
        <v>785</v>
      </c>
      <c r="S234" s="181" t="s">
        <v>4790</v>
      </c>
      <c r="T234" s="183" t="s">
        <v>765</v>
      </c>
      <c r="U234" s="181" t="s">
        <v>4790</v>
      </c>
      <c r="V234" s="183" t="s">
        <v>4064</v>
      </c>
      <c r="W234" s="181" t="s">
        <v>4065</v>
      </c>
      <c r="X234" s="183" t="s">
        <v>2527</v>
      </c>
      <c r="Y234" s="181" t="s">
        <v>4062</v>
      </c>
      <c r="Z234" s="174" t="str">
        <f t="shared" si="10"/>
        <v>10 Reduccion de las desigualdades</v>
      </c>
      <c r="AA234" s="183">
        <v>10.199999999999999</v>
      </c>
      <c r="AB234" s="181" t="s">
        <v>4063</v>
      </c>
      <c r="AC234" s="193" t="str">
        <f t="shared" si="11"/>
        <v>10.2 De aqui a 2030, potenciar y promover la inclusion social, economica y politica de todas las personas, independientemente de su edad, sexo, discapacidad, raza, etnia, origen, religion o situacion economica u otra condicion</v>
      </c>
      <c r="AD234" s="170"/>
      <c r="AE234" s="170"/>
      <c r="AF234" s="170"/>
      <c r="AG234" s="170"/>
      <c r="AH234" s="168"/>
      <c r="AI234" s="169"/>
      <c r="AJ234" s="169"/>
      <c r="AK234" s="169"/>
      <c r="AL234" s="169"/>
      <c r="AM234" s="168"/>
      <c r="AN234" s="168"/>
      <c r="AO234" s="168"/>
      <c r="AP234" s="168"/>
      <c r="AQ234" s="170"/>
      <c r="AR234" s="169"/>
      <c r="AS234" s="170"/>
      <c r="AT234" s="169"/>
      <c r="AU234" s="169"/>
      <c r="AV234" s="170"/>
      <c r="AW234" s="169"/>
      <c r="AX234" s="169"/>
      <c r="AY234" s="170"/>
      <c r="AZ234" s="169"/>
      <c r="BA234" s="169"/>
      <c r="BB234" s="170"/>
      <c r="BC234" s="169"/>
      <c r="BD234" s="169"/>
      <c r="BE234" s="170"/>
      <c r="BF234" s="169"/>
      <c r="BG234" s="169"/>
      <c r="BH234" s="169"/>
      <c r="BI234" s="169"/>
      <c r="BJ234" s="169"/>
      <c r="BK234" s="169"/>
      <c r="BL234" s="169"/>
      <c r="BM234" s="169"/>
      <c r="BN234" s="169"/>
      <c r="BO234" s="169"/>
      <c r="BP234" s="169"/>
      <c r="BQ234" s="169"/>
      <c r="BR234" s="169"/>
      <c r="BS234" s="169"/>
      <c r="BT234" s="169"/>
      <c r="BU234" s="169"/>
      <c r="BV234" s="169"/>
    </row>
    <row r="235" spans="1:74" s="105" customFormat="1" ht="15.75" x14ac:dyDescent="0.25">
      <c r="A235" s="180" t="s">
        <v>589</v>
      </c>
      <c r="B235" s="181" t="s">
        <v>4833</v>
      </c>
      <c r="C235" s="181" t="s">
        <v>4090</v>
      </c>
      <c r="D235" s="181" t="s">
        <v>4834</v>
      </c>
      <c r="E235" s="181" t="s">
        <v>4091</v>
      </c>
      <c r="F235" s="181" t="s">
        <v>4092</v>
      </c>
      <c r="G235" s="183" t="s">
        <v>4761</v>
      </c>
      <c r="H235" s="184" t="s">
        <v>4762</v>
      </c>
      <c r="I235" s="169" t="str">
        <f t="shared" si="9"/>
        <v>02CD16E200</v>
      </c>
      <c r="J235" s="183">
        <v>6</v>
      </c>
      <c r="K235" s="181" t="s">
        <v>4726</v>
      </c>
      <c r="L235" s="183">
        <v>5</v>
      </c>
      <c r="M235" s="181" t="s">
        <v>4763</v>
      </c>
      <c r="N235" s="183">
        <v>1</v>
      </c>
      <c r="O235" s="181" t="s">
        <v>4764</v>
      </c>
      <c r="P235" s="183">
        <v>2</v>
      </c>
      <c r="Q235" s="181" t="s">
        <v>4765</v>
      </c>
      <c r="R235" s="183" t="s">
        <v>766</v>
      </c>
      <c r="S235" s="181" t="s">
        <v>4766</v>
      </c>
      <c r="T235" s="183" t="s">
        <v>765</v>
      </c>
      <c r="U235" s="181" t="s">
        <v>4048</v>
      </c>
      <c r="V235" s="183" t="s">
        <v>4017</v>
      </c>
      <c r="W235" s="181" t="s">
        <v>4018</v>
      </c>
      <c r="X235" s="183" t="s">
        <v>3292</v>
      </c>
      <c r="Y235" s="181" t="s">
        <v>3957</v>
      </c>
      <c r="Z235" s="174" t="str">
        <f t="shared" si="10"/>
        <v>16 Paz, justicia e instituciones solidas</v>
      </c>
      <c r="AA235" s="183">
        <v>16.100000000000001</v>
      </c>
      <c r="AB235" s="181" t="s">
        <v>3974</v>
      </c>
      <c r="AC235" s="193" t="str">
        <f t="shared" si="11"/>
        <v>16.1 Reducir significativamente todas las formas de violencia y las correspondientes tasas de mortalidad en todo el mundo</v>
      </c>
      <c r="AD235" s="170"/>
      <c r="AE235" s="170"/>
      <c r="AF235" s="170"/>
      <c r="AG235" s="170"/>
      <c r="AH235" s="168"/>
      <c r="AI235" s="169"/>
      <c r="AJ235" s="169"/>
      <c r="AK235" s="169"/>
      <c r="AL235" s="169"/>
      <c r="AM235" s="168"/>
      <c r="AN235" s="168"/>
      <c r="AO235" s="168"/>
      <c r="AP235" s="168"/>
      <c r="AQ235" s="170"/>
      <c r="AR235" s="169"/>
      <c r="AS235" s="170"/>
      <c r="AT235" s="169"/>
      <c r="AU235" s="169"/>
      <c r="AV235" s="170"/>
      <c r="AW235" s="169"/>
      <c r="AX235" s="169"/>
      <c r="AY235" s="170"/>
      <c r="AZ235" s="169"/>
      <c r="BA235" s="169"/>
      <c r="BB235" s="170"/>
      <c r="BC235" s="169"/>
      <c r="BD235" s="169"/>
      <c r="BE235" s="170"/>
      <c r="BF235" s="169"/>
      <c r="BG235" s="169"/>
      <c r="BH235" s="169"/>
      <c r="BI235" s="169"/>
      <c r="BJ235" s="169"/>
      <c r="BK235" s="169"/>
      <c r="BL235" s="169"/>
      <c r="BM235" s="169"/>
      <c r="BN235" s="169"/>
      <c r="BO235" s="169"/>
      <c r="BP235" s="169"/>
      <c r="BQ235" s="169"/>
      <c r="BR235" s="169"/>
      <c r="BS235" s="169"/>
      <c r="BT235" s="169"/>
      <c r="BU235" s="169"/>
      <c r="BV235" s="169"/>
    </row>
    <row r="236" spans="1:74" s="105" customFormat="1" ht="15.75" x14ac:dyDescent="0.25">
      <c r="A236" s="180" t="s">
        <v>589</v>
      </c>
      <c r="B236" s="181" t="s">
        <v>4833</v>
      </c>
      <c r="C236" s="181" t="s">
        <v>4090</v>
      </c>
      <c r="D236" s="181" t="s">
        <v>4834</v>
      </c>
      <c r="E236" s="181" t="s">
        <v>4091</v>
      </c>
      <c r="F236" s="181" t="s">
        <v>4092</v>
      </c>
      <c r="G236" s="180" t="s">
        <v>3863</v>
      </c>
      <c r="H236" s="182" t="s">
        <v>4767</v>
      </c>
      <c r="I236" s="169" t="str">
        <f t="shared" si="9"/>
        <v>02CD16E187</v>
      </c>
      <c r="J236" s="183">
        <v>2</v>
      </c>
      <c r="K236" s="181" t="s">
        <v>3992</v>
      </c>
      <c r="L236" s="183">
        <v>2</v>
      </c>
      <c r="M236" s="181" t="s">
        <v>4019</v>
      </c>
      <c r="N236" s="183" t="s">
        <v>766</v>
      </c>
      <c r="O236" s="181" t="s">
        <v>4020</v>
      </c>
      <c r="P236" s="183">
        <v>2</v>
      </c>
      <c r="Q236" s="181" t="s">
        <v>4765</v>
      </c>
      <c r="R236" s="183" t="s">
        <v>766</v>
      </c>
      <c r="S236" s="181" t="s">
        <v>4766</v>
      </c>
      <c r="T236" s="183" t="s">
        <v>792</v>
      </c>
      <c r="U236" s="181" t="s">
        <v>4768</v>
      </c>
      <c r="V236" s="183" t="s">
        <v>2525</v>
      </c>
      <c r="W236" s="181" t="s">
        <v>4021</v>
      </c>
      <c r="X236" s="183" t="s">
        <v>2916</v>
      </c>
      <c r="Y236" s="181" t="s">
        <v>3967</v>
      </c>
      <c r="Z236" s="174" t="str">
        <f t="shared" si="10"/>
        <v>11 Ciudades y comunidades sostenibles</v>
      </c>
      <c r="AA236" s="183">
        <v>11.6</v>
      </c>
      <c r="AB236" s="181" t="s">
        <v>4022</v>
      </c>
      <c r="AC236" s="193" t="str">
        <f t="shared" si="11"/>
        <v>11.6 De aqui a 2030, reducir el impacto ambiental negativo per capita de las ciudades, incluso prestando especial atencion a la calidad del aire y la gestion de los desechos municipales y de otro tipo</v>
      </c>
      <c r="AD236" s="170"/>
      <c r="AE236" s="170"/>
      <c r="AF236" s="170"/>
      <c r="AG236" s="170"/>
      <c r="AH236" s="168"/>
      <c r="AI236" s="169"/>
      <c r="AJ236" s="169"/>
      <c r="AK236" s="169"/>
      <c r="AL236" s="169"/>
      <c r="AM236" s="168"/>
      <c r="AN236" s="168"/>
      <c r="AO236" s="168"/>
      <c r="AP236" s="168"/>
      <c r="AQ236" s="170"/>
      <c r="AR236" s="169"/>
      <c r="AS236" s="170"/>
      <c r="AT236" s="169"/>
      <c r="AU236" s="169"/>
      <c r="AV236" s="170"/>
      <c r="AW236" s="169"/>
      <c r="AX236" s="169"/>
      <c r="AY236" s="170"/>
      <c r="AZ236" s="169"/>
      <c r="BA236" s="169"/>
      <c r="BB236" s="170"/>
      <c r="BC236" s="169"/>
      <c r="BD236" s="169"/>
      <c r="BE236" s="170"/>
      <c r="BF236" s="169"/>
      <c r="BG236" s="169"/>
      <c r="BH236" s="169"/>
      <c r="BI236" s="169"/>
      <c r="BJ236" s="169"/>
      <c r="BK236" s="169"/>
      <c r="BL236" s="169"/>
      <c r="BM236" s="169"/>
      <c r="BN236" s="169"/>
      <c r="BO236" s="169"/>
      <c r="BP236" s="169"/>
      <c r="BQ236" s="169"/>
      <c r="BR236" s="169"/>
      <c r="BS236" s="169"/>
      <c r="BT236" s="169"/>
      <c r="BU236" s="169"/>
      <c r="BV236" s="169"/>
    </row>
    <row r="237" spans="1:74" s="105" customFormat="1" ht="15.75" x14ac:dyDescent="0.25">
      <c r="A237" s="180" t="s">
        <v>589</v>
      </c>
      <c r="B237" s="181" t="s">
        <v>4833</v>
      </c>
      <c r="C237" s="181" t="s">
        <v>4090</v>
      </c>
      <c r="D237" s="181" t="s">
        <v>4834</v>
      </c>
      <c r="E237" s="181" t="s">
        <v>4091</v>
      </c>
      <c r="F237" s="181" t="s">
        <v>4092</v>
      </c>
      <c r="G237" s="180" t="s">
        <v>3864</v>
      </c>
      <c r="H237" s="182" t="s">
        <v>4769</v>
      </c>
      <c r="I237" s="169" t="str">
        <f t="shared" si="9"/>
        <v>02CD16E188</v>
      </c>
      <c r="J237" s="183">
        <v>2</v>
      </c>
      <c r="K237" s="181" t="s">
        <v>3992</v>
      </c>
      <c r="L237" s="183">
        <v>1</v>
      </c>
      <c r="M237" s="181" t="s">
        <v>3993</v>
      </c>
      <c r="N237" s="183">
        <v>5</v>
      </c>
      <c r="O237" s="181" t="s">
        <v>4138</v>
      </c>
      <c r="P237" s="183">
        <v>2</v>
      </c>
      <c r="Q237" s="181" t="s">
        <v>4765</v>
      </c>
      <c r="R237" s="183" t="s">
        <v>767</v>
      </c>
      <c r="S237" s="181" t="s">
        <v>4770</v>
      </c>
      <c r="T237" s="183" t="s">
        <v>766</v>
      </c>
      <c r="U237" s="181" t="s">
        <v>4024</v>
      </c>
      <c r="V237" s="183" t="s">
        <v>4025</v>
      </c>
      <c r="W237" s="181" t="s">
        <v>4026</v>
      </c>
      <c r="X237" s="183" t="s">
        <v>2916</v>
      </c>
      <c r="Y237" s="181" t="s">
        <v>3967</v>
      </c>
      <c r="Z237" s="174" t="str">
        <f t="shared" si="10"/>
        <v>11 Ciudades y comunidades sostenibles</v>
      </c>
      <c r="AA237" s="183">
        <v>11.4</v>
      </c>
      <c r="AB237" s="181" t="s">
        <v>4027</v>
      </c>
      <c r="AC237" s="193" t="str">
        <f t="shared" si="11"/>
        <v>11.4 Redoblar los esfuerzos para proteger y salvaguardar el patrimonio cultural y natural del mundo</v>
      </c>
      <c r="AD237" s="170"/>
      <c r="AE237" s="170"/>
      <c r="AF237" s="170"/>
      <c r="AG237" s="170"/>
      <c r="AH237" s="168"/>
      <c r="AI237" s="169"/>
      <c r="AJ237" s="169"/>
      <c r="AK237" s="169"/>
      <c r="AL237" s="169"/>
      <c r="AM237" s="168"/>
      <c r="AN237" s="168"/>
      <c r="AO237" s="168"/>
      <c r="AP237" s="168"/>
      <c r="AQ237" s="170"/>
      <c r="AR237" s="169"/>
      <c r="AS237" s="170"/>
      <c r="AT237" s="169"/>
      <c r="AU237" s="169"/>
      <c r="AV237" s="170"/>
      <c r="AW237" s="169"/>
      <c r="AX237" s="169"/>
      <c r="AY237" s="170"/>
      <c r="AZ237" s="169"/>
      <c r="BA237" s="169"/>
      <c r="BB237" s="170"/>
      <c r="BC237" s="169"/>
      <c r="BD237" s="169"/>
      <c r="BE237" s="170"/>
      <c r="BF237" s="169"/>
      <c r="BG237" s="169"/>
      <c r="BH237" s="169"/>
      <c r="BI237" s="169"/>
      <c r="BJ237" s="169"/>
      <c r="BK237" s="169"/>
      <c r="BL237" s="169"/>
      <c r="BM237" s="169"/>
      <c r="BN237" s="169"/>
      <c r="BO237" s="169"/>
      <c r="BP237" s="169"/>
      <c r="BQ237" s="169"/>
      <c r="BR237" s="169"/>
      <c r="BS237" s="169"/>
      <c r="BT237" s="169"/>
      <c r="BU237" s="169"/>
      <c r="BV237" s="169"/>
    </row>
    <row r="238" spans="1:74" s="105" customFormat="1" ht="15.75" x14ac:dyDescent="0.25">
      <c r="A238" s="180" t="s">
        <v>589</v>
      </c>
      <c r="B238" s="181" t="s">
        <v>4833</v>
      </c>
      <c r="C238" s="181" t="s">
        <v>4090</v>
      </c>
      <c r="D238" s="181" t="s">
        <v>4834</v>
      </c>
      <c r="E238" s="181" t="s">
        <v>4091</v>
      </c>
      <c r="F238" s="181" t="s">
        <v>4092</v>
      </c>
      <c r="G238" s="180" t="s">
        <v>3865</v>
      </c>
      <c r="H238" s="182" t="s">
        <v>4771</v>
      </c>
      <c r="I238" s="169" t="str">
        <f t="shared" si="9"/>
        <v>02CD16E189</v>
      </c>
      <c r="J238" s="183">
        <v>2</v>
      </c>
      <c r="K238" s="181" t="s">
        <v>3992</v>
      </c>
      <c r="L238" s="183">
        <v>1</v>
      </c>
      <c r="M238" s="181" t="s">
        <v>3993</v>
      </c>
      <c r="N238" s="183">
        <v>7</v>
      </c>
      <c r="O238" s="181" t="s">
        <v>4268</v>
      </c>
      <c r="P238" s="183">
        <v>2</v>
      </c>
      <c r="Q238" s="181" t="s">
        <v>4765</v>
      </c>
      <c r="R238" s="183" t="s">
        <v>774</v>
      </c>
      <c r="S238" s="181" t="s">
        <v>4030</v>
      </c>
      <c r="T238" s="183" t="s">
        <v>766</v>
      </c>
      <c r="U238" s="181" t="s">
        <v>4772</v>
      </c>
      <c r="V238" s="183" t="s">
        <v>4031</v>
      </c>
      <c r="W238" s="181" t="s">
        <v>4773</v>
      </c>
      <c r="X238" s="183" t="s">
        <v>2916</v>
      </c>
      <c r="Y238" s="181" t="s">
        <v>3967</v>
      </c>
      <c r="Z238" s="174" t="str">
        <f t="shared" si="10"/>
        <v>11 Ciudades y comunidades sostenibles</v>
      </c>
      <c r="AA238" s="183">
        <v>11.1</v>
      </c>
      <c r="AB238" s="181" t="s">
        <v>4130</v>
      </c>
      <c r="AC238" s="193" t="str">
        <f t="shared" si="11"/>
        <v>11.1 De aqui a 2030, asegurar el acceso de todas las personas a viviendas y servicios basicos adecuados, seguros y asequibles y mejorar los barrios marginales</v>
      </c>
      <c r="AD238" s="170"/>
      <c r="AE238" s="170"/>
      <c r="AF238" s="170"/>
      <c r="AG238" s="170"/>
      <c r="AH238" s="168"/>
      <c r="AI238" s="169"/>
      <c r="AJ238" s="169"/>
      <c r="AK238" s="169"/>
      <c r="AL238" s="169"/>
      <c r="AM238" s="168"/>
      <c r="AN238" s="168"/>
      <c r="AO238" s="168"/>
      <c r="AP238" s="168"/>
      <c r="AQ238" s="170"/>
      <c r="AR238" s="169"/>
      <c r="AS238" s="170"/>
      <c r="AT238" s="169"/>
      <c r="AU238" s="169"/>
      <c r="AV238" s="170"/>
      <c r="AW238" s="169"/>
      <c r="AX238" s="169"/>
      <c r="AY238" s="170"/>
      <c r="AZ238" s="169"/>
      <c r="BA238" s="169"/>
      <c r="BB238" s="170"/>
      <c r="BC238" s="169"/>
      <c r="BD238" s="169"/>
      <c r="BE238" s="170"/>
      <c r="BF238" s="169"/>
      <c r="BG238" s="169"/>
      <c r="BH238" s="169"/>
      <c r="BI238" s="169"/>
      <c r="BJ238" s="169"/>
      <c r="BK238" s="169"/>
      <c r="BL238" s="169"/>
      <c r="BM238" s="169"/>
      <c r="BN238" s="169"/>
      <c r="BO238" s="169"/>
      <c r="BP238" s="169"/>
      <c r="BQ238" s="169"/>
      <c r="BR238" s="169"/>
      <c r="BS238" s="169"/>
      <c r="BT238" s="169"/>
      <c r="BU238" s="169"/>
      <c r="BV238" s="169"/>
    </row>
    <row r="239" spans="1:74" s="105" customFormat="1" ht="15.75" x14ac:dyDescent="0.25">
      <c r="A239" s="180" t="s">
        <v>589</v>
      </c>
      <c r="B239" s="181" t="s">
        <v>4833</v>
      </c>
      <c r="C239" s="181" t="s">
        <v>4090</v>
      </c>
      <c r="D239" s="181" t="s">
        <v>4834</v>
      </c>
      <c r="E239" s="181" t="s">
        <v>4091</v>
      </c>
      <c r="F239" s="181" t="s">
        <v>4092</v>
      </c>
      <c r="G239" s="180" t="s">
        <v>3866</v>
      </c>
      <c r="H239" s="182" t="s">
        <v>4774</v>
      </c>
      <c r="I239" s="169" t="str">
        <f t="shared" si="9"/>
        <v>02CD16E190</v>
      </c>
      <c r="J239" s="183">
        <v>2</v>
      </c>
      <c r="K239" s="181" t="s">
        <v>3992</v>
      </c>
      <c r="L239" s="183">
        <v>3</v>
      </c>
      <c r="M239" s="181" t="s">
        <v>4034</v>
      </c>
      <c r="N239" s="183" t="s">
        <v>767</v>
      </c>
      <c r="O239" s="181" t="s">
        <v>4775</v>
      </c>
      <c r="P239" s="183">
        <v>2</v>
      </c>
      <c r="Q239" s="181" t="s">
        <v>4765</v>
      </c>
      <c r="R239" s="183" t="s">
        <v>765</v>
      </c>
      <c r="S239" s="181" t="s">
        <v>4776</v>
      </c>
      <c r="T239" s="183" t="s">
        <v>792</v>
      </c>
      <c r="U239" s="181" t="s">
        <v>4777</v>
      </c>
      <c r="V239" s="183" t="s">
        <v>4035</v>
      </c>
      <c r="W239" s="181" t="s">
        <v>4036</v>
      </c>
      <c r="X239" s="183" t="s">
        <v>2629</v>
      </c>
      <c r="Y239" s="181" t="s">
        <v>4037</v>
      </c>
      <c r="Z239" s="174" t="str">
        <f t="shared" si="10"/>
        <v>15 Vida de ecosistemas terrestres</v>
      </c>
      <c r="AA239" s="183" t="s">
        <v>4038</v>
      </c>
      <c r="AB239" s="181" t="s">
        <v>4039</v>
      </c>
      <c r="AC239" s="193" t="str">
        <f t="shared" si="11"/>
        <v>15.a Movilizar y aumentar de manera significativa los recursos financieros procedentes de todas las fuentes para conservar y utilizar de forma sostenible la diversidad biologica y los ecosistemas</v>
      </c>
      <c r="AD239" s="170"/>
      <c r="AE239" s="170"/>
      <c r="AF239" s="170"/>
      <c r="AG239" s="170"/>
      <c r="AH239" s="168"/>
      <c r="AI239" s="169"/>
      <c r="AJ239" s="169"/>
      <c r="AK239" s="169"/>
      <c r="AL239" s="169"/>
      <c r="AM239" s="168"/>
      <c r="AN239" s="168"/>
      <c r="AO239" s="168"/>
      <c r="AP239" s="168"/>
      <c r="AQ239" s="170"/>
      <c r="AR239" s="169"/>
      <c r="AS239" s="170"/>
      <c r="AT239" s="169"/>
      <c r="AU239" s="169"/>
      <c r="AV239" s="170"/>
      <c r="AW239" s="169"/>
      <c r="AX239" s="169"/>
      <c r="AY239" s="170"/>
      <c r="AZ239" s="169"/>
      <c r="BA239" s="169"/>
      <c r="BB239" s="170"/>
      <c r="BC239" s="169"/>
      <c r="BD239" s="169"/>
      <c r="BE239" s="170"/>
      <c r="BF239" s="169"/>
      <c r="BG239" s="169"/>
      <c r="BH239" s="169"/>
      <c r="BI239" s="169"/>
      <c r="BJ239" s="169"/>
      <c r="BK239" s="169"/>
      <c r="BL239" s="169"/>
      <c r="BM239" s="169"/>
      <c r="BN239" s="169"/>
      <c r="BO239" s="169"/>
      <c r="BP239" s="169"/>
      <c r="BQ239" s="169"/>
      <c r="BR239" s="169"/>
      <c r="BS239" s="169"/>
      <c r="BT239" s="169"/>
      <c r="BU239" s="169"/>
      <c r="BV239" s="169"/>
    </row>
    <row r="240" spans="1:74" s="105" customFormat="1" ht="15.75" x14ac:dyDescent="0.25">
      <c r="A240" s="180" t="s">
        <v>589</v>
      </c>
      <c r="B240" s="181" t="s">
        <v>4833</v>
      </c>
      <c r="C240" s="181" t="s">
        <v>4090</v>
      </c>
      <c r="D240" s="181" t="s">
        <v>4834</v>
      </c>
      <c r="E240" s="181" t="s">
        <v>4091</v>
      </c>
      <c r="F240" s="181" t="s">
        <v>4092</v>
      </c>
      <c r="G240" s="180" t="s">
        <v>3874</v>
      </c>
      <c r="H240" s="182" t="s">
        <v>4778</v>
      </c>
      <c r="I240" s="169" t="str">
        <f t="shared" si="9"/>
        <v>02CD16E198</v>
      </c>
      <c r="J240" s="183">
        <v>2</v>
      </c>
      <c r="K240" s="181" t="s">
        <v>3992</v>
      </c>
      <c r="L240" s="183">
        <v>1</v>
      </c>
      <c r="M240" s="181" t="s">
        <v>3993</v>
      </c>
      <c r="N240" s="183">
        <v>7</v>
      </c>
      <c r="O240" s="181" t="s">
        <v>4268</v>
      </c>
      <c r="P240" s="183">
        <v>2</v>
      </c>
      <c r="Q240" s="181" t="s">
        <v>4765</v>
      </c>
      <c r="R240" s="183" t="s">
        <v>792</v>
      </c>
      <c r="S240" s="181" t="s">
        <v>4779</v>
      </c>
      <c r="T240" s="183" t="s">
        <v>774</v>
      </c>
      <c r="U240" s="181" t="s">
        <v>4780</v>
      </c>
      <c r="V240" s="183" t="s">
        <v>4042</v>
      </c>
      <c r="W240" s="181" t="s">
        <v>4043</v>
      </c>
      <c r="X240" s="183" t="s">
        <v>2916</v>
      </c>
      <c r="Y240" s="181" t="s">
        <v>3967</v>
      </c>
      <c r="Z240" s="174" t="str">
        <f t="shared" si="10"/>
        <v>11 Ciudades y comunidades sostenibles</v>
      </c>
      <c r="AA240" s="183">
        <v>11.1</v>
      </c>
      <c r="AB240" s="181" t="s">
        <v>4130</v>
      </c>
      <c r="AC240" s="193" t="str">
        <f t="shared" si="11"/>
        <v>11.1 De aqui a 2030, asegurar el acceso de todas las personas a viviendas y servicios basicos adecuados, seguros y asequibles y mejorar los barrios marginales</v>
      </c>
      <c r="AD240" s="170"/>
      <c r="AE240" s="170"/>
      <c r="AF240" s="170"/>
      <c r="AG240" s="170"/>
      <c r="AH240" s="168"/>
      <c r="AI240" s="169"/>
      <c r="AJ240" s="169"/>
      <c r="AK240" s="169"/>
      <c r="AL240" s="169"/>
      <c r="AM240" s="168"/>
      <c r="AN240" s="168"/>
      <c r="AO240" s="168"/>
      <c r="AP240" s="168"/>
      <c r="AQ240" s="170"/>
      <c r="AR240" s="169"/>
      <c r="AS240" s="170"/>
      <c r="AT240" s="169"/>
      <c r="AU240" s="169"/>
      <c r="AV240" s="170"/>
      <c r="AW240" s="169"/>
      <c r="AX240" s="169"/>
      <c r="AY240" s="170"/>
      <c r="AZ240" s="169"/>
      <c r="BA240" s="169"/>
      <c r="BB240" s="170"/>
      <c r="BC240" s="169"/>
      <c r="BD240" s="169"/>
      <c r="BE240" s="170"/>
      <c r="BF240" s="169"/>
      <c r="BG240" s="169"/>
      <c r="BH240" s="169"/>
      <c r="BI240" s="169"/>
      <c r="BJ240" s="169"/>
      <c r="BK240" s="169"/>
      <c r="BL240" s="169"/>
      <c r="BM240" s="169"/>
      <c r="BN240" s="169"/>
      <c r="BO240" s="169"/>
      <c r="BP240" s="169"/>
      <c r="BQ240" s="169"/>
      <c r="BR240" s="169"/>
      <c r="BS240" s="169"/>
      <c r="BT240" s="169"/>
      <c r="BU240" s="169"/>
      <c r="BV240" s="169"/>
    </row>
    <row r="241" spans="1:74" s="105" customFormat="1" ht="15.75" x14ac:dyDescent="0.25">
      <c r="A241" s="180" t="s">
        <v>589</v>
      </c>
      <c r="B241" s="181" t="s">
        <v>4833</v>
      </c>
      <c r="C241" s="181" t="s">
        <v>4090</v>
      </c>
      <c r="D241" s="181" t="s">
        <v>4834</v>
      </c>
      <c r="E241" s="181" t="s">
        <v>4091</v>
      </c>
      <c r="F241" s="181" t="s">
        <v>4092</v>
      </c>
      <c r="G241" s="180" t="s">
        <v>3877</v>
      </c>
      <c r="H241" s="182" t="s">
        <v>4781</v>
      </c>
      <c r="I241" s="169" t="str">
        <f t="shared" si="9"/>
        <v>02CD16F037</v>
      </c>
      <c r="J241" s="183">
        <v>2</v>
      </c>
      <c r="K241" s="181" t="s">
        <v>3992</v>
      </c>
      <c r="L241" s="183">
        <v>1</v>
      </c>
      <c r="M241" s="181" t="s">
        <v>3993</v>
      </c>
      <c r="N241" s="183" t="s">
        <v>774</v>
      </c>
      <c r="O241" s="181" t="s">
        <v>4045</v>
      </c>
      <c r="P241" s="183">
        <v>3</v>
      </c>
      <c r="Q241" s="181" t="s">
        <v>4746</v>
      </c>
      <c r="R241" s="183" t="s">
        <v>765</v>
      </c>
      <c r="S241" s="181" t="s">
        <v>4751</v>
      </c>
      <c r="T241" s="183" t="s">
        <v>765</v>
      </c>
      <c r="U241" s="181" t="s">
        <v>4752</v>
      </c>
      <c r="V241" s="183" t="s">
        <v>4046</v>
      </c>
      <c r="W241" s="181" t="s">
        <v>4047</v>
      </c>
      <c r="X241" s="183" t="s">
        <v>793</v>
      </c>
      <c r="Y241" s="181" t="s">
        <v>3996</v>
      </c>
      <c r="Z241" s="174" t="str">
        <f t="shared" si="10"/>
        <v>8 Trabajo decente y crecimiento economico</v>
      </c>
      <c r="AA241" s="183">
        <v>8.3000000000000007</v>
      </c>
      <c r="AB241" s="181" t="s">
        <v>3997</v>
      </c>
      <c r="AC241" s="193" t="str">
        <f t="shared" si="11"/>
        <v>8.3 Promover politicas orientadas al desarrollo que apoyen las actividades productivas, la creacion de puestos de trabajo decentes, el emprendimiento, la creatividad y la innovacion, y fomentar la formalizacion y el crecimiento de las microempresas y las pequeñas y medianas empresas, incluso mediante el acceso a servicios financieros</v>
      </c>
      <c r="AD241" s="170"/>
      <c r="AE241" s="170"/>
      <c r="AF241" s="170"/>
      <c r="AG241" s="170"/>
      <c r="AH241" s="168"/>
      <c r="AI241" s="169"/>
      <c r="AJ241" s="169"/>
      <c r="AK241" s="169"/>
      <c r="AL241" s="169"/>
      <c r="AM241" s="168"/>
      <c r="AN241" s="168"/>
      <c r="AO241" s="168"/>
      <c r="AP241" s="168"/>
      <c r="AQ241" s="170"/>
      <c r="AR241" s="169"/>
      <c r="AS241" s="170"/>
      <c r="AT241" s="169"/>
      <c r="AU241" s="169"/>
      <c r="AV241" s="170"/>
      <c r="AW241" s="169"/>
      <c r="AX241" s="169"/>
      <c r="AY241" s="170"/>
      <c r="AZ241" s="169"/>
      <c r="BA241" s="169"/>
      <c r="BB241" s="170"/>
      <c r="BC241" s="169"/>
      <c r="BD241" s="169"/>
      <c r="BE241" s="170"/>
      <c r="BF241" s="169"/>
      <c r="BG241" s="169"/>
      <c r="BH241" s="169"/>
      <c r="BI241" s="169"/>
      <c r="BJ241" s="169"/>
      <c r="BK241" s="169"/>
      <c r="BL241" s="169"/>
      <c r="BM241" s="169"/>
      <c r="BN241" s="169"/>
      <c r="BO241" s="169"/>
      <c r="BP241" s="169"/>
      <c r="BQ241" s="169"/>
      <c r="BR241" s="169"/>
      <c r="BS241" s="169"/>
      <c r="BT241" s="169"/>
      <c r="BU241" s="169"/>
      <c r="BV241" s="169"/>
    </row>
    <row r="242" spans="1:74" s="105" customFormat="1" ht="15.75" x14ac:dyDescent="0.25">
      <c r="A242" s="180" t="s">
        <v>589</v>
      </c>
      <c r="B242" s="181" t="s">
        <v>4833</v>
      </c>
      <c r="C242" s="181" t="s">
        <v>4090</v>
      </c>
      <c r="D242" s="181" t="s">
        <v>4834</v>
      </c>
      <c r="E242" s="181" t="s">
        <v>4091</v>
      </c>
      <c r="F242" s="181" t="s">
        <v>4092</v>
      </c>
      <c r="G242" s="180" t="s">
        <v>3886</v>
      </c>
      <c r="H242" s="182" t="s">
        <v>4782</v>
      </c>
      <c r="I242" s="169" t="str">
        <f t="shared" si="9"/>
        <v>02CD16K023</v>
      </c>
      <c r="J242" s="183">
        <v>3</v>
      </c>
      <c r="K242" s="181" t="s">
        <v>4795</v>
      </c>
      <c r="L242" s="183">
        <v>3</v>
      </c>
      <c r="M242" s="181" t="s">
        <v>4154</v>
      </c>
      <c r="N242" s="183">
        <v>1</v>
      </c>
      <c r="O242" s="181" t="s">
        <v>4155</v>
      </c>
      <c r="P242" s="183">
        <v>2</v>
      </c>
      <c r="Q242" s="181" t="s">
        <v>4765</v>
      </c>
      <c r="R242" s="183" t="s">
        <v>766</v>
      </c>
      <c r="S242" s="181" t="s">
        <v>4766</v>
      </c>
      <c r="T242" s="183" t="s">
        <v>765</v>
      </c>
      <c r="U242" s="181" t="s">
        <v>4048</v>
      </c>
      <c r="V242" s="183" t="s">
        <v>4049</v>
      </c>
      <c r="W242" s="181" t="s">
        <v>4050</v>
      </c>
      <c r="X242" s="183" t="s">
        <v>2916</v>
      </c>
      <c r="Y242" s="181" t="s">
        <v>3967</v>
      </c>
      <c r="Z242" s="174" t="str">
        <f t="shared" si="10"/>
        <v>11 Ciudades y comunidades sostenibles</v>
      </c>
      <c r="AA242" s="183">
        <v>11.3</v>
      </c>
      <c r="AB242" s="181" t="s">
        <v>4051</v>
      </c>
      <c r="AC242" s="193" t="str">
        <f t="shared" si="11"/>
        <v>11.3 De aqui a 2030, aumentar la urbanizacion inclusiva y sostenible y la capacidad para la planificacion y la gestion participativas, integradas y sostenibles de los asentamientos humanos en todos los paises</v>
      </c>
      <c r="AD242" s="170"/>
      <c r="AE242" s="170"/>
      <c r="AF242" s="170"/>
      <c r="AG242" s="170"/>
      <c r="AH242" s="168"/>
      <c r="AI242" s="169"/>
      <c r="AJ242" s="169"/>
      <c r="AK242" s="169"/>
      <c r="AL242" s="169"/>
      <c r="AM242" s="168"/>
      <c r="AN242" s="168"/>
      <c r="AO242" s="168"/>
      <c r="AP242" s="168"/>
      <c r="AQ242" s="170"/>
      <c r="AR242" s="169"/>
      <c r="AS242" s="170"/>
      <c r="AT242" s="169"/>
      <c r="AU242" s="169"/>
      <c r="AV242" s="170"/>
      <c r="AW242" s="169"/>
      <c r="AX242" s="169"/>
      <c r="AY242" s="170"/>
      <c r="AZ242" s="169"/>
      <c r="BA242" s="169"/>
      <c r="BB242" s="170"/>
      <c r="BC242" s="169"/>
      <c r="BD242" s="169"/>
      <c r="BE242" s="170"/>
      <c r="BF242" s="169"/>
      <c r="BG242" s="169"/>
      <c r="BH242" s="169"/>
      <c r="BI242" s="169"/>
      <c r="BJ242" s="169"/>
      <c r="BK242" s="169"/>
      <c r="BL242" s="169"/>
      <c r="BM242" s="169"/>
      <c r="BN242" s="169"/>
      <c r="BO242" s="169"/>
      <c r="BP242" s="169"/>
      <c r="BQ242" s="169"/>
      <c r="BR242" s="169"/>
      <c r="BS242" s="169"/>
      <c r="BT242" s="169"/>
      <c r="BU242" s="169"/>
      <c r="BV242" s="169"/>
    </row>
    <row r="243" spans="1:74" s="105" customFormat="1" ht="15.75" x14ac:dyDescent="0.25">
      <c r="A243" s="180" t="s">
        <v>589</v>
      </c>
      <c r="B243" s="181" t="s">
        <v>4833</v>
      </c>
      <c r="C243" s="181" t="s">
        <v>4090</v>
      </c>
      <c r="D243" s="181" t="s">
        <v>4834</v>
      </c>
      <c r="E243" s="181" t="s">
        <v>4091</v>
      </c>
      <c r="F243" s="181" t="s">
        <v>4092</v>
      </c>
      <c r="G243" s="180" t="s">
        <v>712</v>
      </c>
      <c r="H243" s="182" t="s">
        <v>4725</v>
      </c>
      <c r="I243" s="169" t="str">
        <f t="shared" si="9"/>
        <v>02CD16M001</v>
      </c>
      <c r="J243" s="183">
        <v>2</v>
      </c>
      <c r="K243" s="181" t="s">
        <v>3992</v>
      </c>
      <c r="L243" s="183">
        <v>2</v>
      </c>
      <c r="M243" s="181" t="s">
        <v>4019</v>
      </c>
      <c r="N243" s="183">
        <v>2</v>
      </c>
      <c r="O243" s="181" t="s">
        <v>4020</v>
      </c>
      <c r="P243" s="183">
        <v>2</v>
      </c>
      <c r="Q243" s="181" t="s">
        <v>4765</v>
      </c>
      <c r="R243" s="183" t="s">
        <v>766</v>
      </c>
      <c r="S243" s="181" t="s">
        <v>4766</v>
      </c>
      <c r="T243" s="183" t="s">
        <v>765</v>
      </c>
      <c r="U243" s="181" t="s">
        <v>4048</v>
      </c>
      <c r="V243" s="183" t="s">
        <v>3959</v>
      </c>
      <c r="W243" s="181" t="s">
        <v>3960</v>
      </c>
      <c r="X243" s="183" t="s">
        <v>2916</v>
      </c>
      <c r="Y243" s="181" t="s">
        <v>3967</v>
      </c>
      <c r="Z243" s="174" t="str">
        <f t="shared" si="10"/>
        <v>11 Ciudades y comunidades sostenibles</v>
      </c>
      <c r="AA243" s="183">
        <v>11.3</v>
      </c>
      <c r="AB243" s="181" t="s">
        <v>4051</v>
      </c>
      <c r="AC243" s="193" t="str">
        <f t="shared" si="11"/>
        <v>11.3 De aqui a 2030, aumentar la urbanizacion inclusiva y sostenible y la capacidad para la planificacion y la gestion participativas, integradas y sostenibles de los asentamientos humanos en todos los paises</v>
      </c>
      <c r="AD243" s="170"/>
      <c r="AE243" s="170"/>
      <c r="AF243" s="170"/>
      <c r="AG243" s="170"/>
      <c r="AH243" s="168"/>
      <c r="AI243" s="169"/>
      <c r="AJ243" s="169"/>
      <c r="AK243" s="169"/>
      <c r="AL243" s="169"/>
      <c r="AM243" s="168"/>
      <c r="AN243" s="168"/>
      <c r="AO243" s="168"/>
      <c r="AP243" s="168"/>
      <c r="AQ243" s="170"/>
      <c r="AR243" s="169"/>
      <c r="AS243" s="170"/>
      <c r="AT243" s="169"/>
      <c r="AU243" s="169"/>
      <c r="AV243" s="170"/>
      <c r="AW243" s="169"/>
      <c r="AX243" s="169"/>
      <c r="AY243" s="170"/>
      <c r="AZ243" s="169"/>
      <c r="BA243" s="169"/>
      <c r="BB243" s="170"/>
      <c r="BC243" s="169"/>
      <c r="BD243" s="169"/>
      <c r="BE243" s="170"/>
      <c r="BF243" s="169"/>
      <c r="BG243" s="169"/>
      <c r="BH243" s="169"/>
      <c r="BI243" s="169"/>
      <c r="BJ243" s="169"/>
      <c r="BK243" s="169"/>
      <c r="BL243" s="169"/>
      <c r="BM243" s="169"/>
      <c r="BN243" s="169"/>
      <c r="BO243" s="169"/>
      <c r="BP243" s="169"/>
      <c r="BQ243" s="169"/>
      <c r="BR243" s="169"/>
      <c r="BS243" s="169"/>
      <c r="BT243" s="169"/>
      <c r="BU243" s="169"/>
      <c r="BV243" s="169"/>
    </row>
    <row r="244" spans="1:74" s="105" customFormat="1" ht="15.75" x14ac:dyDescent="0.25">
      <c r="A244" s="180" t="s">
        <v>589</v>
      </c>
      <c r="B244" s="181" t="s">
        <v>4833</v>
      </c>
      <c r="C244" s="181" t="s">
        <v>4090</v>
      </c>
      <c r="D244" s="181" t="s">
        <v>4834</v>
      </c>
      <c r="E244" s="181" t="s">
        <v>4091</v>
      </c>
      <c r="F244" s="181" t="s">
        <v>4092</v>
      </c>
      <c r="G244" s="180" t="s">
        <v>3889</v>
      </c>
      <c r="H244" s="182" t="s">
        <v>4729</v>
      </c>
      <c r="I244" s="169" t="str">
        <f t="shared" si="9"/>
        <v>02CD16M002</v>
      </c>
      <c r="J244" s="183">
        <v>2</v>
      </c>
      <c r="K244" s="181" t="s">
        <v>3992</v>
      </c>
      <c r="L244" s="183">
        <v>1</v>
      </c>
      <c r="M244" s="181" t="s">
        <v>3993</v>
      </c>
      <c r="N244" s="183">
        <v>7</v>
      </c>
      <c r="O244" s="181" t="s">
        <v>4268</v>
      </c>
      <c r="P244" s="183">
        <v>1</v>
      </c>
      <c r="Q244" s="181" t="s">
        <v>3954</v>
      </c>
      <c r="R244" s="183" t="s">
        <v>793</v>
      </c>
      <c r="S244" s="181" t="s">
        <v>4749</v>
      </c>
      <c r="T244" s="183" t="s">
        <v>765</v>
      </c>
      <c r="U244" s="181" t="s">
        <v>4784</v>
      </c>
      <c r="V244" s="183" t="s">
        <v>3961</v>
      </c>
      <c r="W244" s="181" t="s">
        <v>3962</v>
      </c>
      <c r="X244" s="183" t="s">
        <v>2916</v>
      </c>
      <c r="Y244" s="181" t="s">
        <v>3967</v>
      </c>
      <c r="Z244" s="174" t="str">
        <f t="shared" si="10"/>
        <v>11 Ciudades y comunidades sostenibles</v>
      </c>
      <c r="AA244" s="183">
        <v>11.3</v>
      </c>
      <c r="AB244" s="181" t="s">
        <v>4051</v>
      </c>
      <c r="AC244" s="193" t="str">
        <f t="shared" si="11"/>
        <v>11.3 De aqui a 2030, aumentar la urbanizacion inclusiva y sostenible y la capacidad para la planificacion y la gestion participativas, integradas y sostenibles de los asentamientos humanos en todos los paises</v>
      </c>
      <c r="AD244" s="170"/>
      <c r="AE244" s="170"/>
      <c r="AF244" s="170"/>
      <c r="AG244" s="170"/>
      <c r="AH244" s="168"/>
      <c r="AI244" s="169"/>
      <c r="AJ244" s="169"/>
      <c r="AK244" s="169"/>
      <c r="AL244" s="169"/>
      <c r="AM244" s="168"/>
      <c r="AN244" s="168"/>
      <c r="AO244" s="168"/>
      <c r="AP244" s="168"/>
      <c r="AQ244" s="170"/>
      <c r="AR244" s="169"/>
      <c r="AS244" s="170"/>
      <c r="AT244" s="169"/>
      <c r="AU244" s="169"/>
      <c r="AV244" s="170"/>
      <c r="AW244" s="169"/>
      <c r="AX244" s="169"/>
      <c r="AY244" s="170"/>
      <c r="AZ244" s="169"/>
      <c r="BA244" s="169"/>
      <c r="BB244" s="170"/>
      <c r="BC244" s="169"/>
      <c r="BD244" s="169"/>
      <c r="BE244" s="170"/>
      <c r="BF244" s="169"/>
      <c r="BG244" s="169"/>
      <c r="BH244" s="169"/>
      <c r="BI244" s="169"/>
      <c r="BJ244" s="169"/>
      <c r="BK244" s="169"/>
      <c r="BL244" s="169"/>
      <c r="BM244" s="169"/>
      <c r="BN244" s="169"/>
      <c r="BO244" s="169"/>
      <c r="BP244" s="169"/>
      <c r="BQ244" s="169"/>
      <c r="BR244" s="169"/>
      <c r="BS244" s="169"/>
      <c r="BT244" s="169"/>
      <c r="BU244" s="169"/>
      <c r="BV244" s="169"/>
    </row>
    <row r="245" spans="1:74" s="105" customFormat="1" ht="15.75" x14ac:dyDescent="0.25">
      <c r="A245" s="180" t="s">
        <v>589</v>
      </c>
      <c r="B245" s="181" t="s">
        <v>4833</v>
      </c>
      <c r="C245" s="181" t="s">
        <v>4090</v>
      </c>
      <c r="D245" s="181" t="s">
        <v>4834</v>
      </c>
      <c r="E245" s="181" t="s">
        <v>4091</v>
      </c>
      <c r="F245" s="181" t="s">
        <v>4092</v>
      </c>
      <c r="G245" s="180" t="s">
        <v>713</v>
      </c>
      <c r="H245" s="182" t="s">
        <v>4730</v>
      </c>
      <c r="I245" s="169" t="str">
        <f t="shared" si="9"/>
        <v>02CD16N001</v>
      </c>
      <c r="J245" s="183">
        <v>5</v>
      </c>
      <c r="K245" s="181" t="s">
        <v>4731</v>
      </c>
      <c r="L245" s="183">
        <v>3</v>
      </c>
      <c r="M245" s="181" t="s">
        <v>4309</v>
      </c>
      <c r="N245" s="183" t="s">
        <v>774</v>
      </c>
      <c r="O245" s="181" t="s">
        <v>3964</v>
      </c>
      <c r="P245" s="183">
        <v>1</v>
      </c>
      <c r="Q245" s="181" t="s">
        <v>3954</v>
      </c>
      <c r="R245" s="183" t="s">
        <v>785</v>
      </c>
      <c r="S245" s="181" t="s">
        <v>4732</v>
      </c>
      <c r="T245" s="183" t="s">
        <v>766</v>
      </c>
      <c r="U245" s="181" t="s">
        <v>3963</v>
      </c>
      <c r="V245" s="183" t="s">
        <v>3965</v>
      </c>
      <c r="W245" s="181" t="s">
        <v>3966</v>
      </c>
      <c r="X245" s="183" t="s">
        <v>2916</v>
      </c>
      <c r="Y245" s="181" t="s">
        <v>3967</v>
      </c>
      <c r="Z245" s="174" t="str">
        <f t="shared" si="10"/>
        <v>11 Ciudades y comunidades sostenibles</v>
      </c>
      <c r="AA245" s="183">
        <v>11.5</v>
      </c>
      <c r="AB245" s="181" t="s">
        <v>3968</v>
      </c>
      <c r="AC245" s="193" t="str">
        <f t="shared" si="11"/>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245" s="170"/>
      <c r="AE245" s="170"/>
      <c r="AF245" s="170"/>
      <c r="AG245" s="170"/>
      <c r="AH245" s="168"/>
      <c r="AI245" s="169"/>
      <c r="AJ245" s="169"/>
      <c r="AK245" s="169"/>
      <c r="AL245" s="169"/>
      <c r="AM245" s="168"/>
      <c r="AN245" s="168"/>
      <c r="AO245" s="168"/>
      <c r="AP245" s="168"/>
      <c r="AQ245" s="170"/>
      <c r="AR245" s="169"/>
      <c r="AS245" s="170"/>
      <c r="AT245" s="169"/>
      <c r="AU245" s="169"/>
      <c r="AV245" s="170"/>
      <c r="AW245" s="169"/>
      <c r="AX245" s="169"/>
      <c r="AY245" s="170"/>
      <c r="AZ245" s="169"/>
      <c r="BA245" s="169"/>
      <c r="BB245" s="170"/>
      <c r="BC245" s="169"/>
      <c r="BD245" s="169"/>
      <c r="BE245" s="170"/>
      <c r="BF245" s="169"/>
      <c r="BG245" s="169"/>
      <c r="BH245" s="169"/>
      <c r="BI245" s="169"/>
      <c r="BJ245" s="169"/>
      <c r="BK245" s="169"/>
      <c r="BL245" s="169"/>
      <c r="BM245" s="169"/>
      <c r="BN245" s="169"/>
      <c r="BO245" s="169"/>
      <c r="BP245" s="169"/>
      <c r="BQ245" s="169"/>
      <c r="BR245" s="169"/>
      <c r="BS245" s="169"/>
      <c r="BT245" s="169"/>
      <c r="BU245" s="169"/>
      <c r="BV245" s="169"/>
    </row>
    <row r="246" spans="1:74" s="105" customFormat="1" ht="15.75" x14ac:dyDescent="0.25">
      <c r="A246" s="180" t="s">
        <v>589</v>
      </c>
      <c r="B246" s="181" t="s">
        <v>4833</v>
      </c>
      <c r="C246" s="181" t="s">
        <v>4090</v>
      </c>
      <c r="D246" s="181" t="s">
        <v>4834</v>
      </c>
      <c r="E246" s="181" t="s">
        <v>4091</v>
      </c>
      <c r="F246" s="181" t="s">
        <v>4092</v>
      </c>
      <c r="G246" s="180" t="s">
        <v>3899</v>
      </c>
      <c r="H246" s="182" t="s">
        <v>4785</v>
      </c>
      <c r="I246" s="169" t="str">
        <f t="shared" si="9"/>
        <v>02CD16R002</v>
      </c>
      <c r="J246" s="183">
        <v>2</v>
      </c>
      <c r="K246" s="181" t="s">
        <v>3992</v>
      </c>
      <c r="L246" s="183">
        <v>2</v>
      </c>
      <c r="M246" s="181" t="s">
        <v>4019</v>
      </c>
      <c r="N246" s="183">
        <v>2</v>
      </c>
      <c r="O246" s="181" t="s">
        <v>4020</v>
      </c>
      <c r="P246" s="183">
        <v>2</v>
      </c>
      <c r="Q246" s="181" t="s">
        <v>4765</v>
      </c>
      <c r="R246" s="183" t="s">
        <v>766</v>
      </c>
      <c r="S246" s="181" t="s">
        <v>4766</v>
      </c>
      <c r="T246" s="183" t="s">
        <v>766</v>
      </c>
      <c r="U246" s="181" t="s">
        <v>4786</v>
      </c>
      <c r="V246" s="183" t="s">
        <v>2563</v>
      </c>
      <c r="W246" s="181" t="s">
        <v>4785</v>
      </c>
      <c r="X246" s="183" t="s">
        <v>3292</v>
      </c>
      <c r="Y246" s="181" t="s">
        <v>3957</v>
      </c>
      <c r="Z246" s="174" t="str">
        <f t="shared" si="10"/>
        <v>16 Paz, justicia e instituciones solidas</v>
      </c>
      <c r="AA246" s="183">
        <v>16.7</v>
      </c>
      <c r="AB246" s="181" t="s">
        <v>4057</v>
      </c>
      <c r="AC246" s="193" t="str">
        <f t="shared" si="11"/>
        <v>16.7 Garantizar la adopcion en todos los niveles de decisiones inclusivas, participativas y representativas que respondan a las necesidades</v>
      </c>
      <c r="AD246" s="170"/>
      <c r="AE246" s="170"/>
      <c r="AF246" s="170"/>
      <c r="AG246" s="170"/>
      <c r="AH246" s="168"/>
      <c r="AI246" s="169"/>
      <c r="AJ246" s="169"/>
      <c r="AK246" s="169"/>
      <c r="AL246" s="169"/>
      <c r="AM246" s="168"/>
      <c r="AN246" s="168"/>
      <c r="AO246" s="168"/>
      <c r="AP246" s="168"/>
      <c r="AQ246" s="170"/>
      <c r="AR246" s="169"/>
      <c r="AS246" s="170"/>
      <c r="AT246" s="169"/>
      <c r="AU246" s="169"/>
      <c r="AV246" s="170"/>
      <c r="AW246" s="169"/>
      <c r="AX246" s="169"/>
      <c r="AY246" s="170"/>
      <c r="AZ246" s="169"/>
      <c r="BA246" s="169"/>
      <c r="BB246" s="170"/>
      <c r="BC246" s="169"/>
      <c r="BD246" s="169"/>
      <c r="BE246" s="170"/>
      <c r="BF246" s="169"/>
      <c r="BG246" s="169"/>
      <c r="BH246" s="169"/>
      <c r="BI246" s="169"/>
      <c r="BJ246" s="169"/>
      <c r="BK246" s="169"/>
      <c r="BL246" s="169"/>
      <c r="BM246" s="169"/>
      <c r="BN246" s="169"/>
      <c r="BO246" s="169"/>
      <c r="BP246" s="169"/>
      <c r="BQ246" s="169"/>
      <c r="BR246" s="169"/>
      <c r="BS246" s="169"/>
      <c r="BT246" s="169"/>
      <c r="BU246" s="169"/>
      <c r="BV246" s="169"/>
    </row>
    <row r="247" spans="1:74" s="105" customFormat="1" ht="15.75" x14ac:dyDescent="0.25">
      <c r="A247" s="180" t="s">
        <v>589</v>
      </c>
      <c r="B247" s="181" t="s">
        <v>4833</v>
      </c>
      <c r="C247" s="181" t="s">
        <v>4090</v>
      </c>
      <c r="D247" s="181" t="s">
        <v>4834</v>
      </c>
      <c r="E247" s="181" t="s">
        <v>4091</v>
      </c>
      <c r="F247" s="181" t="s">
        <v>4092</v>
      </c>
      <c r="G247" s="180" t="s">
        <v>3927</v>
      </c>
      <c r="H247" s="182" t="s">
        <v>4789</v>
      </c>
      <c r="I247" s="169" t="str">
        <f t="shared" si="9"/>
        <v>02CD16U048</v>
      </c>
      <c r="J247" s="183">
        <v>2</v>
      </c>
      <c r="K247" s="181" t="s">
        <v>3992</v>
      </c>
      <c r="L247" s="183">
        <v>1</v>
      </c>
      <c r="M247" s="181" t="s">
        <v>3993</v>
      </c>
      <c r="N247" s="183">
        <v>3</v>
      </c>
      <c r="O247" s="181" t="s">
        <v>4045</v>
      </c>
      <c r="P247" s="183">
        <v>2</v>
      </c>
      <c r="Q247" s="181" t="s">
        <v>4765</v>
      </c>
      <c r="R247" s="183" t="s">
        <v>785</v>
      </c>
      <c r="S247" s="181" t="s">
        <v>4790</v>
      </c>
      <c r="T247" s="183" t="s">
        <v>765</v>
      </c>
      <c r="U247" s="181" t="s">
        <v>4790</v>
      </c>
      <c r="V247" s="183" t="s">
        <v>4064</v>
      </c>
      <c r="W247" s="181" t="s">
        <v>4065</v>
      </c>
      <c r="X247" s="183" t="s">
        <v>2527</v>
      </c>
      <c r="Y247" s="181" t="s">
        <v>4062</v>
      </c>
      <c r="Z247" s="174" t="str">
        <f t="shared" si="10"/>
        <v>10 Reduccion de las desigualdades</v>
      </c>
      <c r="AA247" s="183">
        <v>10.199999999999999</v>
      </c>
      <c r="AB247" s="181" t="s">
        <v>4063</v>
      </c>
      <c r="AC247" s="193" t="str">
        <f t="shared" si="11"/>
        <v>10.2 De aqui a 2030, potenciar y promover la inclusion social, economica y politica de todas las personas, independientemente de su edad, sexo, discapacidad, raza, etnia, origen, religion o situacion economica u otra condicion</v>
      </c>
      <c r="AD247" s="170"/>
      <c r="AE247" s="170"/>
      <c r="AF247" s="170"/>
      <c r="AG247" s="170"/>
      <c r="AH247" s="168"/>
      <c r="AI247" s="169"/>
      <c r="AJ247" s="169"/>
      <c r="AK247" s="169"/>
      <c r="AL247" s="169"/>
      <c r="AM247" s="168"/>
      <c r="AN247" s="168"/>
      <c r="AO247" s="168"/>
      <c r="AP247" s="168"/>
      <c r="AQ247" s="170"/>
      <c r="AR247" s="169"/>
      <c r="AS247" s="170"/>
      <c r="AT247" s="169"/>
      <c r="AU247" s="169"/>
      <c r="AV247" s="170"/>
      <c r="AW247" s="169"/>
      <c r="AX247" s="169"/>
      <c r="AY247" s="170"/>
      <c r="AZ247" s="169"/>
      <c r="BA247" s="169"/>
      <c r="BB247" s="170"/>
      <c r="BC247" s="169"/>
      <c r="BD247" s="169"/>
      <c r="BE247" s="170"/>
      <c r="BF247" s="169"/>
      <c r="BG247" s="169"/>
      <c r="BH247" s="169"/>
      <c r="BI247" s="169"/>
      <c r="BJ247" s="169"/>
      <c r="BK247" s="169"/>
      <c r="BL247" s="169"/>
      <c r="BM247" s="169"/>
      <c r="BN247" s="169"/>
      <c r="BO247" s="169"/>
      <c r="BP247" s="169"/>
      <c r="BQ247" s="169"/>
      <c r="BR247" s="169"/>
      <c r="BS247" s="169"/>
      <c r="BT247" s="169"/>
      <c r="BU247" s="169"/>
      <c r="BV247" s="169"/>
    </row>
    <row r="248" spans="1:74" s="105" customFormat="1" ht="15.75" x14ac:dyDescent="0.25">
      <c r="A248" s="180" t="s">
        <v>555</v>
      </c>
      <c r="B248" s="181" t="s">
        <v>4835</v>
      </c>
      <c r="C248" s="181" t="s">
        <v>4836</v>
      </c>
      <c r="D248" s="181" t="s">
        <v>4837</v>
      </c>
      <c r="E248" s="181" t="s">
        <v>4096</v>
      </c>
      <c r="F248" s="181" t="s">
        <v>4097</v>
      </c>
      <c r="G248" s="180" t="s">
        <v>679</v>
      </c>
      <c r="H248" s="182" t="s">
        <v>4838</v>
      </c>
      <c r="I248" s="169" t="str">
        <f t="shared" si="9"/>
        <v>02OD04E003</v>
      </c>
      <c r="J248" s="183">
        <v>5</v>
      </c>
      <c r="K248" s="181" t="s">
        <v>4731</v>
      </c>
      <c r="L248" s="183">
        <v>3</v>
      </c>
      <c r="M248" s="181" t="s">
        <v>4309</v>
      </c>
      <c r="N248" s="183">
        <v>3</v>
      </c>
      <c r="O248" s="181" t="s">
        <v>3964</v>
      </c>
      <c r="P248" s="183">
        <v>1</v>
      </c>
      <c r="Q248" s="181" t="s">
        <v>3954</v>
      </c>
      <c r="R248" s="183" t="s">
        <v>774</v>
      </c>
      <c r="S248" s="181" t="s">
        <v>4728</v>
      </c>
      <c r="T248" s="183" t="s">
        <v>774</v>
      </c>
      <c r="U248" s="181" t="s">
        <v>4839</v>
      </c>
      <c r="V248" s="183" t="s">
        <v>4098</v>
      </c>
      <c r="W248" s="181" t="s">
        <v>4099</v>
      </c>
      <c r="X248" s="183" t="s">
        <v>3292</v>
      </c>
      <c r="Y248" s="181" t="s">
        <v>3957</v>
      </c>
      <c r="Z248" s="174" t="str">
        <f t="shared" si="10"/>
        <v>16 Paz, justicia e instituciones solidas</v>
      </c>
      <c r="AA248" s="183">
        <v>16.600000000000001</v>
      </c>
      <c r="AB248" s="181" t="s">
        <v>3958</v>
      </c>
      <c r="AC248" s="193" t="str">
        <f t="shared" si="11"/>
        <v>16.6 Crear a todos los niveles instituciones eficaces y transparentes que rindan cuentas</v>
      </c>
      <c r="AD248" s="170"/>
      <c r="AE248" s="170"/>
      <c r="AF248" s="170"/>
      <c r="AG248" s="170"/>
      <c r="AH248" s="168"/>
      <c r="AI248" s="169"/>
      <c r="AJ248" s="169"/>
      <c r="AK248" s="169"/>
      <c r="AL248" s="169"/>
      <c r="AM248" s="168"/>
      <c r="AN248" s="168"/>
      <c r="AO248" s="168"/>
      <c r="AP248" s="168"/>
      <c r="AQ248" s="170"/>
      <c r="AR248" s="169"/>
      <c r="AS248" s="170"/>
      <c r="AT248" s="169"/>
      <c r="AU248" s="169"/>
      <c r="AV248" s="170"/>
      <c r="AW248" s="169"/>
      <c r="AX248" s="169"/>
      <c r="AY248" s="170"/>
      <c r="AZ248" s="169"/>
      <c r="BA248" s="169"/>
      <c r="BB248" s="170"/>
      <c r="BC248" s="169"/>
      <c r="BD248" s="169"/>
      <c r="BE248" s="170"/>
      <c r="BF248" s="169"/>
      <c r="BG248" s="169"/>
      <c r="BH248" s="169"/>
      <c r="BI248" s="169"/>
      <c r="BJ248" s="169"/>
      <c r="BK248" s="169"/>
      <c r="BL248" s="169"/>
      <c r="BM248" s="169"/>
      <c r="BN248" s="169"/>
      <c r="BO248" s="169"/>
      <c r="BP248" s="169"/>
      <c r="BQ248" s="169"/>
      <c r="BR248" s="169"/>
      <c r="BS248" s="169"/>
      <c r="BT248" s="169"/>
      <c r="BU248" s="169"/>
      <c r="BV248" s="169"/>
    </row>
    <row r="249" spans="1:74" s="105" customFormat="1" ht="15.75" x14ac:dyDescent="0.25">
      <c r="A249" s="180" t="s">
        <v>555</v>
      </c>
      <c r="B249" s="181" t="s">
        <v>4835</v>
      </c>
      <c r="C249" s="181" t="s">
        <v>4836</v>
      </c>
      <c r="D249" s="181" t="s">
        <v>4837</v>
      </c>
      <c r="E249" s="181" t="s">
        <v>4096</v>
      </c>
      <c r="F249" s="181" t="s">
        <v>4097</v>
      </c>
      <c r="G249" s="180" t="s">
        <v>712</v>
      </c>
      <c r="H249" s="182" t="s">
        <v>4725</v>
      </c>
      <c r="I249" s="169" t="str">
        <f t="shared" si="9"/>
        <v>02OD04M001</v>
      </c>
      <c r="J249" s="183">
        <v>5</v>
      </c>
      <c r="K249" s="181" t="s">
        <v>4731</v>
      </c>
      <c r="L249" s="183">
        <v>2</v>
      </c>
      <c r="M249" s="181" t="s">
        <v>4198</v>
      </c>
      <c r="N249" s="183">
        <v>3</v>
      </c>
      <c r="O249" s="181" t="s">
        <v>4840</v>
      </c>
      <c r="P249" s="183">
        <v>1</v>
      </c>
      <c r="Q249" s="181" t="s">
        <v>3954</v>
      </c>
      <c r="R249" s="183" t="s">
        <v>774</v>
      </c>
      <c r="S249" s="181" t="s">
        <v>4728</v>
      </c>
      <c r="T249" s="183" t="s">
        <v>774</v>
      </c>
      <c r="U249" s="181" t="s">
        <v>4839</v>
      </c>
      <c r="V249" s="183" t="s">
        <v>3959</v>
      </c>
      <c r="W249" s="181" t="s">
        <v>3960</v>
      </c>
      <c r="X249" s="183" t="s">
        <v>3292</v>
      </c>
      <c r="Y249" s="181" t="s">
        <v>3957</v>
      </c>
      <c r="Z249" s="174" t="str">
        <f t="shared" si="10"/>
        <v>16 Paz, justicia e instituciones solidas</v>
      </c>
      <c r="AA249" s="183">
        <v>16.600000000000001</v>
      </c>
      <c r="AB249" s="181" t="s">
        <v>3958</v>
      </c>
      <c r="AC249" s="193" t="str">
        <f t="shared" si="11"/>
        <v>16.6 Crear a todos los niveles instituciones eficaces y transparentes que rindan cuentas</v>
      </c>
      <c r="AD249" s="170"/>
      <c r="AE249" s="170"/>
      <c r="AF249" s="170"/>
      <c r="AG249" s="170"/>
      <c r="AH249" s="168"/>
      <c r="AI249" s="169"/>
      <c r="AJ249" s="169"/>
      <c r="AK249" s="169"/>
      <c r="AL249" s="169"/>
      <c r="AM249" s="168"/>
      <c r="AN249" s="168"/>
      <c r="AO249" s="168"/>
      <c r="AP249" s="168"/>
      <c r="AQ249" s="170"/>
      <c r="AR249" s="169"/>
      <c r="AS249" s="170"/>
      <c r="AT249" s="169"/>
      <c r="AU249" s="169"/>
      <c r="AV249" s="170"/>
      <c r="AW249" s="169"/>
      <c r="AX249" s="169"/>
      <c r="AY249" s="170"/>
      <c r="AZ249" s="169"/>
      <c r="BA249" s="169"/>
      <c r="BB249" s="170"/>
      <c r="BC249" s="169"/>
      <c r="BD249" s="169"/>
      <c r="BE249" s="170"/>
      <c r="BF249" s="169"/>
      <c r="BG249" s="169"/>
      <c r="BH249" s="169"/>
      <c r="BI249" s="169"/>
      <c r="BJ249" s="169"/>
      <c r="BK249" s="169"/>
      <c r="BL249" s="169"/>
      <c r="BM249" s="169"/>
      <c r="BN249" s="169"/>
      <c r="BO249" s="169"/>
      <c r="BP249" s="169"/>
      <c r="BQ249" s="169"/>
      <c r="BR249" s="169"/>
      <c r="BS249" s="169"/>
      <c r="BT249" s="169"/>
      <c r="BU249" s="169"/>
      <c r="BV249" s="169"/>
    </row>
    <row r="250" spans="1:74" s="105" customFormat="1" ht="15.75" x14ac:dyDescent="0.25">
      <c r="A250" s="180" t="s">
        <v>555</v>
      </c>
      <c r="B250" s="181" t="s">
        <v>4835</v>
      </c>
      <c r="C250" s="181" t="s">
        <v>4836</v>
      </c>
      <c r="D250" s="181" t="s">
        <v>4837</v>
      </c>
      <c r="E250" s="181" t="s">
        <v>4096</v>
      </c>
      <c r="F250" s="181" t="s">
        <v>4097</v>
      </c>
      <c r="G250" s="180" t="s">
        <v>3889</v>
      </c>
      <c r="H250" s="182" t="s">
        <v>4729</v>
      </c>
      <c r="I250" s="169" t="str">
        <f t="shared" si="9"/>
        <v>02OD04M002</v>
      </c>
      <c r="J250" s="183">
        <v>5</v>
      </c>
      <c r="K250" s="181" t="s">
        <v>4731</v>
      </c>
      <c r="L250" s="183">
        <v>2</v>
      </c>
      <c r="M250" s="181" t="s">
        <v>4198</v>
      </c>
      <c r="N250" s="183">
        <v>3</v>
      </c>
      <c r="O250" s="181" t="s">
        <v>4840</v>
      </c>
      <c r="P250" s="183">
        <v>1</v>
      </c>
      <c r="Q250" s="181" t="s">
        <v>3954</v>
      </c>
      <c r="R250" s="183" t="s">
        <v>774</v>
      </c>
      <c r="S250" s="181" t="s">
        <v>4728</v>
      </c>
      <c r="T250" s="183" t="s">
        <v>774</v>
      </c>
      <c r="U250" s="181" t="s">
        <v>4839</v>
      </c>
      <c r="V250" s="183" t="s">
        <v>3961</v>
      </c>
      <c r="W250" s="181" t="s">
        <v>3962</v>
      </c>
      <c r="X250" s="183" t="s">
        <v>3292</v>
      </c>
      <c r="Y250" s="181" t="s">
        <v>3957</v>
      </c>
      <c r="Z250" s="174" t="str">
        <f t="shared" si="10"/>
        <v>16 Paz, justicia e instituciones solidas</v>
      </c>
      <c r="AA250" s="183">
        <v>16.600000000000001</v>
      </c>
      <c r="AB250" s="181" t="s">
        <v>3958</v>
      </c>
      <c r="AC250" s="193" t="str">
        <f t="shared" si="11"/>
        <v>16.6 Crear a todos los niveles instituciones eficaces y transparentes que rindan cuentas</v>
      </c>
      <c r="AD250" s="170"/>
      <c r="AE250" s="170"/>
      <c r="AF250" s="170"/>
      <c r="AG250" s="170"/>
      <c r="AH250" s="168"/>
      <c r="AI250" s="169"/>
      <c r="AJ250" s="169"/>
      <c r="AK250" s="169"/>
      <c r="AL250" s="169"/>
      <c r="AM250" s="168"/>
      <c r="AN250" s="168"/>
      <c r="AO250" s="168"/>
      <c r="AP250" s="168"/>
      <c r="AQ250" s="170"/>
      <c r="AR250" s="169"/>
      <c r="AS250" s="170"/>
      <c r="AT250" s="169"/>
      <c r="AU250" s="169"/>
      <c r="AV250" s="170"/>
      <c r="AW250" s="169"/>
      <c r="AX250" s="169"/>
      <c r="AY250" s="170"/>
      <c r="AZ250" s="169"/>
      <c r="BA250" s="169"/>
      <c r="BB250" s="170"/>
      <c r="BC250" s="169"/>
      <c r="BD250" s="169"/>
      <c r="BE250" s="170"/>
      <c r="BF250" s="169"/>
      <c r="BG250" s="169"/>
      <c r="BH250" s="169"/>
      <c r="BI250" s="169"/>
      <c r="BJ250" s="169"/>
      <c r="BK250" s="169"/>
      <c r="BL250" s="169"/>
      <c r="BM250" s="169"/>
      <c r="BN250" s="169"/>
      <c r="BO250" s="169"/>
      <c r="BP250" s="169"/>
      <c r="BQ250" s="169"/>
      <c r="BR250" s="169"/>
      <c r="BS250" s="169"/>
      <c r="BT250" s="169"/>
      <c r="BU250" s="169"/>
      <c r="BV250" s="169"/>
    </row>
    <row r="251" spans="1:74" s="105" customFormat="1" ht="15.75" x14ac:dyDescent="0.25">
      <c r="A251" s="180" t="s">
        <v>555</v>
      </c>
      <c r="B251" s="181" t="s">
        <v>4835</v>
      </c>
      <c r="C251" s="181" t="s">
        <v>4836</v>
      </c>
      <c r="D251" s="181" t="s">
        <v>4837</v>
      </c>
      <c r="E251" s="181" t="s">
        <v>4096</v>
      </c>
      <c r="F251" s="181" t="s">
        <v>4097</v>
      </c>
      <c r="G251" s="180" t="s">
        <v>713</v>
      </c>
      <c r="H251" s="182" t="s">
        <v>4730</v>
      </c>
      <c r="I251" s="169" t="str">
        <f t="shared" si="9"/>
        <v>02OD04N001</v>
      </c>
      <c r="J251" s="183">
        <v>5</v>
      </c>
      <c r="K251" s="181" t="s">
        <v>4731</v>
      </c>
      <c r="L251" s="183">
        <v>3</v>
      </c>
      <c r="M251" s="181" t="s">
        <v>4309</v>
      </c>
      <c r="N251" s="183" t="s">
        <v>774</v>
      </c>
      <c r="O251" s="181" t="s">
        <v>3964</v>
      </c>
      <c r="P251" s="183">
        <v>1</v>
      </c>
      <c r="Q251" s="181" t="s">
        <v>3954</v>
      </c>
      <c r="R251" s="183" t="s">
        <v>785</v>
      </c>
      <c r="S251" s="181" t="s">
        <v>4732</v>
      </c>
      <c r="T251" s="183" t="s">
        <v>766</v>
      </c>
      <c r="U251" s="181" t="s">
        <v>3963</v>
      </c>
      <c r="V251" s="183" t="s">
        <v>3965</v>
      </c>
      <c r="W251" s="181" t="s">
        <v>3966</v>
      </c>
      <c r="X251" s="183" t="s">
        <v>2916</v>
      </c>
      <c r="Y251" s="181" t="s">
        <v>3967</v>
      </c>
      <c r="Z251" s="174" t="str">
        <f t="shared" si="10"/>
        <v>11 Ciudades y comunidades sostenibles</v>
      </c>
      <c r="AA251" s="183">
        <v>11.5</v>
      </c>
      <c r="AB251" s="181" t="s">
        <v>3968</v>
      </c>
      <c r="AC251" s="193" t="str">
        <f t="shared" si="11"/>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251" s="170"/>
      <c r="AE251" s="170"/>
      <c r="AF251" s="170"/>
      <c r="AG251" s="170"/>
      <c r="AH251" s="168"/>
      <c r="AI251" s="169"/>
      <c r="AJ251" s="169"/>
      <c r="AK251" s="169"/>
      <c r="AL251" s="169"/>
      <c r="AM251" s="168"/>
      <c r="AN251" s="168"/>
      <c r="AO251" s="168"/>
      <c r="AP251" s="168"/>
      <c r="AQ251" s="170"/>
      <c r="AR251" s="169"/>
      <c r="AS251" s="170"/>
      <c r="AT251" s="169"/>
      <c r="AU251" s="169"/>
      <c r="AV251" s="170"/>
      <c r="AW251" s="169"/>
      <c r="AX251" s="169"/>
      <c r="AY251" s="170"/>
      <c r="AZ251" s="169"/>
      <c r="BA251" s="169"/>
      <c r="BB251" s="170"/>
      <c r="BC251" s="169"/>
      <c r="BD251" s="169"/>
      <c r="BE251" s="170"/>
      <c r="BF251" s="169"/>
      <c r="BG251" s="169"/>
      <c r="BH251" s="169"/>
      <c r="BI251" s="169"/>
      <c r="BJ251" s="169"/>
      <c r="BK251" s="169"/>
      <c r="BL251" s="169"/>
      <c r="BM251" s="169"/>
      <c r="BN251" s="169"/>
      <c r="BO251" s="169"/>
      <c r="BP251" s="169"/>
      <c r="BQ251" s="169"/>
      <c r="BR251" s="169"/>
      <c r="BS251" s="169"/>
      <c r="BT251" s="169"/>
      <c r="BU251" s="169"/>
      <c r="BV251" s="169"/>
    </row>
    <row r="252" spans="1:74" s="105" customFormat="1" ht="15.75" x14ac:dyDescent="0.25">
      <c r="A252" s="180" t="s">
        <v>556</v>
      </c>
      <c r="B252" s="181" t="s">
        <v>4841</v>
      </c>
      <c r="C252" s="181" t="s">
        <v>4100</v>
      </c>
      <c r="D252" s="181" t="s">
        <v>4101</v>
      </c>
      <c r="E252" s="181" t="s">
        <v>4842</v>
      </c>
      <c r="F252" s="181" t="s">
        <v>4102</v>
      </c>
      <c r="G252" s="180" t="s">
        <v>712</v>
      </c>
      <c r="H252" s="182" t="s">
        <v>4725</v>
      </c>
      <c r="I252" s="169" t="str">
        <f t="shared" si="9"/>
        <v>02OD06M001</v>
      </c>
      <c r="J252" s="183">
        <v>2</v>
      </c>
      <c r="K252" s="181" t="s">
        <v>3992</v>
      </c>
      <c r="L252" s="183">
        <v>1</v>
      </c>
      <c r="M252" s="181" t="s">
        <v>3993</v>
      </c>
      <c r="N252" s="183">
        <v>7</v>
      </c>
      <c r="O252" s="181" t="s">
        <v>4268</v>
      </c>
      <c r="P252" s="183">
        <v>1</v>
      </c>
      <c r="Q252" s="181" t="s">
        <v>3954</v>
      </c>
      <c r="R252" s="183" t="s">
        <v>766</v>
      </c>
      <c r="S252" s="181" t="s">
        <v>4004</v>
      </c>
      <c r="T252" s="183" t="s">
        <v>767</v>
      </c>
      <c r="U252" s="181" t="s">
        <v>4813</v>
      </c>
      <c r="V252" s="183" t="s">
        <v>3959</v>
      </c>
      <c r="W252" s="181" t="s">
        <v>3960</v>
      </c>
      <c r="X252" s="183" t="s">
        <v>2527</v>
      </c>
      <c r="Y252" s="181" t="s">
        <v>4062</v>
      </c>
      <c r="Z252" s="174" t="str">
        <f t="shared" si="10"/>
        <v>10 Reduccion de las desigualdades</v>
      </c>
      <c r="AA252" s="183">
        <v>10.3</v>
      </c>
      <c r="AB252" s="181" t="s">
        <v>4104</v>
      </c>
      <c r="AC252" s="193" t="str">
        <f t="shared" si="11"/>
        <v>10.3 Garantizar la igualdad de oportunidades y reducir la desigualdad de resultados, incluso eliminando las leyes, politicas y practicas discriminatorias y promoviendo legislaciones, politicas y medidas adecuadas a ese respecto</v>
      </c>
      <c r="AD252" s="170"/>
      <c r="AE252" s="170"/>
      <c r="AF252" s="170"/>
      <c r="AG252" s="170"/>
      <c r="AH252" s="168"/>
      <c r="AI252" s="169"/>
      <c r="AJ252" s="169"/>
      <c r="AK252" s="169"/>
      <c r="AL252" s="169"/>
      <c r="AM252" s="168"/>
      <c r="AN252" s="168"/>
      <c r="AO252" s="168"/>
      <c r="AP252" s="168"/>
      <c r="AQ252" s="170"/>
      <c r="AR252" s="169"/>
      <c r="AS252" s="170"/>
      <c r="AT252" s="169"/>
      <c r="AU252" s="169"/>
      <c r="AV252" s="170"/>
      <c r="AW252" s="169"/>
      <c r="AX252" s="169"/>
      <c r="AY252" s="170"/>
      <c r="AZ252" s="169"/>
      <c r="BA252" s="169"/>
      <c r="BB252" s="170"/>
      <c r="BC252" s="169"/>
      <c r="BD252" s="169"/>
      <c r="BE252" s="170"/>
      <c r="BF252" s="169"/>
      <c r="BG252" s="169"/>
      <c r="BH252" s="169"/>
      <c r="BI252" s="169"/>
      <c r="BJ252" s="169"/>
      <c r="BK252" s="169"/>
      <c r="BL252" s="169"/>
      <c r="BM252" s="169"/>
      <c r="BN252" s="169"/>
      <c r="BO252" s="169"/>
      <c r="BP252" s="169"/>
      <c r="BQ252" s="169"/>
      <c r="BR252" s="169"/>
      <c r="BS252" s="169"/>
      <c r="BT252" s="169"/>
      <c r="BU252" s="169"/>
      <c r="BV252" s="169"/>
    </row>
    <row r="253" spans="1:74" s="105" customFormat="1" ht="15.75" x14ac:dyDescent="0.25">
      <c r="A253" s="180" t="s">
        <v>556</v>
      </c>
      <c r="B253" s="181" t="s">
        <v>4841</v>
      </c>
      <c r="C253" s="181" t="s">
        <v>4100</v>
      </c>
      <c r="D253" s="181" t="s">
        <v>4101</v>
      </c>
      <c r="E253" s="181" t="s">
        <v>4842</v>
      </c>
      <c r="F253" s="181" t="s">
        <v>4102</v>
      </c>
      <c r="G253" s="180" t="s">
        <v>3889</v>
      </c>
      <c r="H253" s="182" t="s">
        <v>4729</v>
      </c>
      <c r="I253" s="169" t="str">
        <f t="shared" si="9"/>
        <v>02OD06M002</v>
      </c>
      <c r="J253" s="183">
        <v>2</v>
      </c>
      <c r="K253" s="181" t="s">
        <v>3992</v>
      </c>
      <c r="L253" s="183">
        <v>1</v>
      </c>
      <c r="M253" s="181" t="s">
        <v>3993</v>
      </c>
      <c r="N253" s="183">
        <v>7</v>
      </c>
      <c r="O253" s="181" t="s">
        <v>4268</v>
      </c>
      <c r="P253" s="183">
        <v>1</v>
      </c>
      <c r="Q253" s="181" t="s">
        <v>3954</v>
      </c>
      <c r="R253" s="183" t="s">
        <v>766</v>
      </c>
      <c r="S253" s="181" t="s">
        <v>4004</v>
      </c>
      <c r="T253" s="183" t="s">
        <v>767</v>
      </c>
      <c r="U253" s="181" t="s">
        <v>4813</v>
      </c>
      <c r="V253" s="183" t="s">
        <v>3961</v>
      </c>
      <c r="W253" s="181" t="s">
        <v>3962</v>
      </c>
      <c r="X253" s="183" t="s">
        <v>2527</v>
      </c>
      <c r="Y253" s="181" t="s">
        <v>4062</v>
      </c>
      <c r="Z253" s="174" t="str">
        <f t="shared" si="10"/>
        <v>10 Reduccion de las desigualdades</v>
      </c>
      <c r="AA253" s="183">
        <v>10.3</v>
      </c>
      <c r="AB253" s="181" t="s">
        <v>4104</v>
      </c>
      <c r="AC253" s="193" t="str">
        <f t="shared" si="11"/>
        <v>10.3 Garantizar la igualdad de oportunidades y reducir la desigualdad de resultados, incluso eliminando las leyes, politicas y practicas discriminatorias y promoviendo legislaciones, politicas y medidas adecuadas a ese respecto</v>
      </c>
      <c r="AD253" s="170"/>
      <c r="AE253" s="170"/>
      <c r="AF253" s="170"/>
      <c r="AG253" s="170"/>
      <c r="AH253" s="168"/>
      <c r="AI253" s="169"/>
      <c r="AJ253" s="169"/>
      <c r="AK253" s="169"/>
      <c r="AL253" s="169"/>
      <c r="AM253" s="168"/>
      <c r="AN253" s="168"/>
      <c r="AO253" s="168"/>
      <c r="AP253" s="168"/>
      <c r="AQ253" s="170"/>
      <c r="AR253" s="169"/>
      <c r="AS253" s="170"/>
      <c r="AT253" s="169"/>
      <c r="AU253" s="169"/>
      <c r="AV253" s="170"/>
      <c r="AW253" s="169"/>
      <c r="AX253" s="169"/>
      <c r="AY253" s="170"/>
      <c r="AZ253" s="169"/>
      <c r="BA253" s="169"/>
      <c r="BB253" s="170"/>
      <c r="BC253" s="169"/>
      <c r="BD253" s="169"/>
      <c r="BE253" s="170"/>
      <c r="BF253" s="169"/>
      <c r="BG253" s="169"/>
      <c r="BH253" s="169"/>
      <c r="BI253" s="169"/>
      <c r="BJ253" s="169"/>
      <c r="BK253" s="169"/>
      <c r="BL253" s="169"/>
      <c r="BM253" s="169"/>
      <c r="BN253" s="169"/>
      <c r="BO253" s="169"/>
      <c r="BP253" s="169"/>
      <c r="BQ253" s="169"/>
      <c r="BR253" s="169"/>
      <c r="BS253" s="169"/>
      <c r="BT253" s="169"/>
      <c r="BU253" s="169"/>
      <c r="BV253" s="169"/>
    </row>
    <row r="254" spans="1:74" s="105" customFormat="1" ht="15.75" x14ac:dyDescent="0.25">
      <c r="A254" s="180" t="s">
        <v>556</v>
      </c>
      <c r="B254" s="181" t="s">
        <v>4841</v>
      </c>
      <c r="C254" s="181" t="s">
        <v>4100</v>
      </c>
      <c r="D254" s="181" t="s">
        <v>4101</v>
      </c>
      <c r="E254" s="181" t="s">
        <v>4842</v>
      </c>
      <c r="F254" s="181" t="s">
        <v>4102</v>
      </c>
      <c r="G254" s="180" t="s">
        <v>713</v>
      </c>
      <c r="H254" s="182" t="s">
        <v>4730</v>
      </c>
      <c r="I254" s="169" t="str">
        <f t="shared" si="9"/>
        <v>02OD06N001</v>
      </c>
      <c r="J254" s="183">
        <v>5</v>
      </c>
      <c r="K254" s="181" t="s">
        <v>4731</v>
      </c>
      <c r="L254" s="183">
        <v>3</v>
      </c>
      <c r="M254" s="181" t="s">
        <v>4309</v>
      </c>
      <c r="N254" s="183" t="s">
        <v>774</v>
      </c>
      <c r="O254" s="181" t="s">
        <v>3964</v>
      </c>
      <c r="P254" s="183">
        <v>1</v>
      </c>
      <c r="Q254" s="181" t="s">
        <v>3954</v>
      </c>
      <c r="R254" s="183" t="s">
        <v>785</v>
      </c>
      <c r="S254" s="181" t="s">
        <v>4732</v>
      </c>
      <c r="T254" s="183" t="s">
        <v>766</v>
      </c>
      <c r="U254" s="181" t="s">
        <v>3963</v>
      </c>
      <c r="V254" s="183" t="s">
        <v>3965</v>
      </c>
      <c r="W254" s="181" t="s">
        <v>3966</v>
      </c>
      <c r="X254" s="183" t="s">
        <v>2916</v>
      </c>
      <c r="Y254" s="181" t="s">
        <v>3967</v>
      </c>
      <c r="Z254" s="174" t="str">
        <f t="shared" si="10"/>
        <v>11 Ciudades y comunidades sostenibles</v>
      </c>
      <c r="AA254" s="183">
        <v>11.5</v>
      </c>
      <c r="AB254" s="181" t="s">
        <v>3968</v>
      </c>
      <c r="AC254" s="193" t="str">
        <f t="shared" si="11"/>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254" s="170"/>
      <c r="AE254" s="170"/>
      <c r="AF254" s="170"/>
      <c r="AG254" s="170"/>
      <c r="AH254" s="168"/>
      <c r="AI254" s="169"/>
      <c r="AJ254" s="169"/>
      <c r="AK254" s="169"/>
      <c r="AL254" s="169"/>
      <c r="AM254" s="168"/>
      <c r="AN254" s="168"/>
      <c r="AO254" s="168"/>
      <c r="AP254" s="168"/>
      <c r="AQ254" s="170"/>
      <c r="AR254" s="169"/>
      <c r="AS254" s="170"/>
      <c r="AT254" s="169"/>
      <c r="AU254" s="169"/>
      <c r="AV254" s="170"/>
      <c r="AW254" s="169"/>
      <c r="AX254" s="169"/>
      <c r="AY254" s="170"/>
      <c r="AZ254" s="169"/>
      <c r="BA254" s="169"/>
      <c r="BB254" s="170"/>
      <c r="BC254" s="169"/>
      <c r="BD254" s="169"/>
      <c r="BE254" s="170"/>
      <c r="BF254" s="169"/>
      <c r="BG254" s="169"/>
      <c r="BH254" s="169"/>
      <c r="BI254" s="169"/>
      <c r="BJ254" s="169"/>
      <c r="BK254" s="169"/>
      <c r="BL254" s="169"/>
      <c r="BM254" s="169"/>
      <c r="BN254" s="169"/>
      <c r="BO254" s="169"/>
      <c r="BP254" s="169"/>
      <c r="BQ254" s="169"/>
      <c r="BR254" s="169"/>
      <c r="BS254" s="169"/>
      <c r="BT254" s="169"/>
      <c r="BU254" s="169"/>
      <c r="BV254" s="169"/>
    </row>
    <row r="255" spans="1:74" s="105" customFormat="1" ht="15.75" x14ac:dyDescent="0.25">
      <c r="A255" s="180" t="s">
        <v>556</v>
      </c>
      <c r="B255" s="181" t="s">
        <v>4841</v>
      </c>
      <c r="C255" s="181" t="s">
        <v>4100</v>
      </c>
      <c r="D255" s="181" t="s">
        <v>4101</v>
      </c>
      <c r="E255" s="181" t="s">
        <v>4842</v>
      </c>
      <c r="F255" s="181" t="s">
        <v>4102</v>
      </c>
      <c r="G255" s="180" t="s">
        <v>720</v>
      </c>
      <c r="H255" s="182" t="s">
        <v>4843</v>
      </c>
      <c r="I255" s="169" t="str">
        <f t="shared" si="9"/>
        <v>02OD06P017</v>
      </c>
      <c r="J255" s="183">
        <v>2</v>
      </c>
      <c r="K255" s="181" t="s">
        <v>3992</v>
      </c>
      <c r="L255" s="183">
        <v>1</v>
      </c>
      <c r="M255" s="181" t="s">
        <v>3993</v>
      </c>
      <c r="N255" s="183">
        <v>7</v>
      </c>
      <c r="O255" s="181" t="s">
        <v>4268</v>
      </c>
      <c r="P255" s="183">
        <v>1</v>
      </c>
      <c r="Q255" s="181" t="s">
        <v>3954</v>
      </c>
      <c r="R255" s="183" t="s">
        <v>766</v>
      </c>
      <c r="S255" s="181" t="s">
        <v>4004</v>
      </c>
      <c r="T255" s="183" t="s">
        <v>767</v>
      </c>
      <c r="U255" s="181" t="s">
        <v>4813</v>
      </c>
      <c r="V255" s="183" t="s">
        <v>4844</v>
      </c>
      <c r="W255" s="181" t="s">
        <v>4103</v>
      </c>
      <c r="X255" s="183" t="s">
        <v>2527</v>
      </c>
      <c r="Y255" s="181" t="s">
        <v>4062</v>
      </c>
      <c r="Z255" s="174" t="str">
        <f t="shared" si="10"/>
        <v>10 Reduccion de las desigualdades</v>
      </c>
      <c r="AA255" s="183">
        <v>10.3</v>
      </c>
      <c r="AB255" s="181" t="s">
        <v>4104</v>
      </c>
      <c r="AC255" s="193" t="str">
        <f t="shared" si="11"/>
        <v>10.3 Garantizar la igualdad de oportunidades y reducir la desigualdad de resultados, incluso eliminando las leyes, politicas y practicas discriminatorias y promoviendo legislaciones, politicas y medidas adecuadas a ese respecto</v>
      </c>
      <c r="AD255" s="170"/>
      <c r="AE255" s="170"/>
      <c r="AF255" s="170"/>
      <c r="AG255" s="170"/>
      <c r="AH255" s="168"/>
      <c r="AI255" s="169"/>
      <c r="AJ255" s="169"/>
      <c r="AK255" s="169"/>
      <c r="AL255" s="169"/>
      <c r="AM255" s="168"/>
      <c r="AN255" s="168"/>
      <c r="AO255" s="168"/>
      <c r="AP255" s="168"/>
      <c r="AQ255" s="170"/>
      <c r="AR255" s="169"/>
      <c r="AS255" s="170"/>
      <c r="AT255" s="169"/>
      <c r="AU255" s="169"/>
      <c r="AV255" s="170"/>
      <c r="AW255" s="169"/>
      <c r="AX255" s="169"/>
      <c r="AY255" s="170"/>
      <c r="AZ255" s="169"/>
      <c r="BA255" s="169"/>
      <c r="BB255" s="170"/>
      <c r="BC255" s="169"/>
      <c r="BD255" s="169"/>
      <c r="BE255" s="170"/>
      <c r="BF255" s="169"/>
      <c r="BG255" s="169"/>
      <c r="BH255" s="169"/>
      <c r="BI255" s="169"/>
      <c r="BJ255" s="169"/>
      <c r="BK255" s="169"/>
      <c r="BL255" s="169"/>
      <c r="BM255" s="169"/>
      <c r="BN255" s="169"/>
      <c r="BO255" s="169"/>
      <c r="BP255" s="169"/>
      <c r="BQ255" s="169"/>
      <c r="BR255" s="169"/>
      <c r="BS255" s="169"/>
      <c r="BT255" s="169"/>
      <c r="BU255" s="169"/>
      <c r="BV255" s="169"/>
    </row>
    <row r="256" spans="1:74" s="105" customFormat="1" ht="15.75" x14ac:dyDescent="0.25">
      <c r="A256" s="180" t="s">
        <v>557</v>
      </c>
      <c r="B256" s="181" t="s">
        <v>4845</v>
      </c>
      <c r="C256" s="181" t="s">
        <v>4105</v>
      </c>
      <c r="D256" s="181" t="s">
        <v>4106</v>
      </c>
      <c r="E256" s="181" t="s">
        <v>4107</v>
      </c>
      <c r="F256" s="181" t="s">
        <v>4108</v>
      </c>
      <c r="G256" s="180" t="s">
        <v>698</v>
      </c>
      <c r="H256" s="182" t="s">
        <v>4846</v>
      </c>
      <c r="I256" s="169" t="str">
        <f t="shared" si="9"/>
        <v>02PDAVE109</v>
      </c>
      <c r="J256" s="183">
        <v>5</v>
      </c>
      <c r="K256" s="181" t="s">
        <v>4731</v>
      </c>
      <c r="L256" s="183">
        <v>2</v>
      </c>
      <c r="M256" s="181" t="s">
        <v>4198</v>
      </c>
      <c r="N256" s="183">
        <v>3</v>
      </c>
      <c r="O256" s="181" t="s">
        <v>4840</v>
      </c>
      <c r="P256" s="183">
        <v>1</v>
      </c>
      <c r="Q256" s="181" t="s">
        <v>3954</v>
      </c>
      <c r="R256" s="183" t="s">
        <v>785</v>
      </c>
      <c r="S256" s="181" t="s">
        <v>4732</v>
      </c>
      <c r="T256" s="183" t="s">
        <v>774</v>
      </c>
      <c r="U256" s="181" t="s">
        <v>4741</v>
      </c>
      <c r="V256" s="183" t="s">
        <v>2561</v>
      </c>
      <c r="W256" s="181" t="s">
        <v>4109</v>
      </c>
      <c r="X256" s="183" t="s">
        <v>3292</v>
      </c>
      <c r="Y256" s="181" t="s">
        <v>3957</v>
      </c>
      <c r="Z256" s="174" t="str">
        <f t="shared" si="10"/>
        <v>16 Paz, justicia e instituciones solidas</v>
      </c>
      <c r="AA256" s="183" t="s">
        <v>4094</v>
      </c>
      <c r="AB256" s="181" t="s">
        <v>4095</v>
      </c>
      <c r="AC256" s="193" t="str">
        <f t="shared" si="11"/>
        <v>16.a Fortalecer las instituciones nacionales pertinentes, incluso mediante la cooperacion internacional, para crear a todos los niveles, particularmente en los paises en desarrollo, la capacidad de prevenir la violencia y combatir el terrorismo y la delincuencia</v>
      </c>
      <c r="AD256" s="170"/>
      <c r="AE256" s="170"/>
      <c r="AF256" s="170"/>
      <c r="AG256" s="170"/>
      <c r="AH256" s="168"/>
      <c r="AI256" s="169"/>
      <c r="AJ256" s="169"/>
      <c r="AK256" s="169"/>
      <c r="AL256" s="169"/>
      <c r="AM256" s="168"/>
      <c r="AN256" s="168"/>
      <c r="AO256" s="168"/>
      <c r="AP256" s="168"/>
      <c r="AQ256" s="170"/>
      <c r="AR256" s="169"/>
      <c r="AS256" s="170"/>
      <c r="AT256" s="169"/>
      <c r="AU256" s="169"/>
      <c r="AV256" s="170"/>
      <c r="AW256" s="169"/>
      <c r="AX256" s="169"/>
      <c r="AY256" s="170"/>
      <c r="AZ256" s="169"/>
      <c r="BA256" s="169"/>
      <c r="BB256" s="170"/>
      <c r="BC256" s="169"/>
      <c r="BD256" s="169"/>
      <c r="BE256" s="170"/>
      <c r="BF256" s="169"/>
      <c r="BG256" s="169"/>
      <c r="BH256" s="169"/>
      <c r="BI256" s="169"/>
      <c r="BJ256" s="169"/>
      <c r="BK256" s="169"/>
      <c r="BL256" s="169"/>
      <c r="BM256" s="169"/>
      <c r="BN256" s="169"/>
      <c r="BO256" s="169"/>
      <c r="BP256" s="169"/>
      <c r="BQ256" s="169"/>
      <c r="BR256" s="169"/>
      <c r="BS256" s="169"/>
      <c r="BT256" s="169"/>
      <c r="BU256" s="169"/>
      <c r="BV256" s="169"/>
    </row>
    <row r="257" spans="1:80" s="105" customFormat="1" ht="15.75" x14ac:dyDescent="0.25">
      <c r="A257" s="180" t="s">
        <v>557</v>
      </c>
      <c r="B257" s="181" t="s">
        <v>4845</v>
      </c>
      <c r="C257" s="181" t="s">
        <v>4105</v>
      </c>
      <c r="D257" s="181" t="s">
        <v>4106</v>
      </c>
      <c r="E257" s="181" t="s">
        <v>4107</v>
      </c>
      <c r="F257" s="181" t="s">
        <v>4108</v>
      </c>
      <c r="G257" s="180" t="s">
        <v>712</v>
      </c>
      <c r="H257" s="182" t="s">
        <v>4725</v>
      </c>
      <c r="I257" s="169" t="str">
        <f t="shared" si="9"/>
        <v>02PDAVM001</v>
      </c>
      <c r="J257" s="183">
        <v>5</v>
      </c>
      <c r="K257" s="181" t="s">
        <v>4731</v>
      </c>
      <c r="L257" s="183">
        <v>2</v>
      </c>
      <c r="M257" s="181" t="s">
        <v>4198</v>
      </c>
      <c r="N257" s="183">
        <v>3</v>
      </c>
      <c r="O257" s="181" t="s">
        <v>4840</v>
      </c>
      <c r="P257" s="183">
        <v>1</v>
      </c>
      <c r="Q257" s="181" t="s">
        <v>3954</v>
      </c>
      <c r="R257" s="183" t="s">
        <v>785</v>
      </c>
      <c r="S257" s="181" t="s">
        <v>4732</v>
      </c>
      <c r="T257" s="183" t="s">
        <v>774</v>
      </c>
      <c r="U257" s="181" t="s">
        <v>4741</v>
      </c>
      <c r="V257" s="183" t="s">
        <v>3959</v>
      </c>
      <c r="W257" s="181" t="s">
        <v>3960</v>
      </c>
      <c r="X257" s="183" t="s">
        <v>3292</v>
      </c>
      <c r="Y257" s="181" t="s">
        <v>3957</v>
      </c>
      <c r="Z257" s="174" t="str">
        <f t="shared" si="10"/>
        <v>16 Paz, justicia e instituciones solidas</v>
      </c>
      <c r="AA257" s="183" t="s">
        <v>4094</v>
      </c>
      <c r="AB257" s="181" t="s">
        <v>4095</v>
      </c>
      <c r="AC257" s="193" t="str">
        <f t="shared" si="11"/>
        <v>16.a Fortalecer las instituciones nacionales pertinentes, incluso mediante la cooperacion internacional, para crear a todos los niveles, particularmente en los paises en desarrollo, la capacidad de prevenir la violencia y combatir el terrorismo y la delincuencia</v>
      </c>
      <c r="AD257" s="170"/>
      <c r="AE257" s="170"/>
      <c r="AF257" s="170"/>
      <c r="AG257" s="170"/>
      <c r="AH257" s="168"/>
      <c r="AI257" s="169"/>
      <c r="AJ257" s="169"/>
      <c r="AK257" s="169"/>
      <c r="AL257" s="169"/>
      <c r="AM257" s="168"/>
      <c r="AN257" s="168"/>
      <c r="AO257" s="168"/>
      <c r="AP257" s="168"/>
      <c r="AQ257" s="170"/>
      <c r="AR257" s="169"/>
      <c r="AS257" s="170"/>
      <c r="AT257" s="169"/>
      <c r="AU257" s="169"/>
      <c r="AV257" s="170"/>
      <c r="AW257" s="169"/>
      <c r="AX257" s="169"/>
      <c r="AY257" s="170"/>
      <c r="AZ257" s="169"/>
      <c r="BA257" s="169"/>
      <c r="BB257" s="170"/>
      <c r="BC257" s="169"/>
      <c r="BD257" s="169"/>
      <c r="BE257" s="170"/>
      <c r="BF257" s="169"/>
      <c r="BG257" s="169"/>
      <c r="BH257" s="169"/>
      <c r="BI257" s="169"/>
      <c r="BJ257" s="169"/>
      <c r="BK257" s="169"/>
      <c r="BL257" s="169"/>
      <c r="BM257" s="169"/>
      <c r="BN257" s="169"/>
      <c r="BO257" s="169"/>
      <c r="BP257" s="169"/>
      <c r="BQ257" s="169"/>
      <c r="BR257" s="169"/>
      <c r="BS257" s="169"/>
      <c r="BT257" s="169"/>
      <c r="BU257" s="169"/>
      <c r="BV257" s="169"/>
    </row>
    <row r="258" spans="1:80" s="105" customFormat="1" ht="15.75" x14ac:dyDescent="0.25">
      <c r="A258" s="180" t="s">
        <v>557</v>
      </c>
      <c r="B258" s="181" t="s">
        <v>4845</v>
      </c>
      <c r="C258" s="181" t="s">
        <v>4105</v>
      </c>
      <c r="D258" s="181" t="s">
        <v>4106</v>
      </c>
      <c r="E258" s="181" t="s">
        <v>4107</v>
      </c>
      <c r="F258" s="181" t="s">
        <v>4108</v>
      </c>
      <c r="G258" s="180" t="s">
        <v>3889</v>
      </c>
      <c r="H258" s="182" t="s">
        <v>4729</v>
      </c>
      <c r="I258" s="169" t="str">
        <f t="shared" si="9"/>
        <v>02PDAVM002</v>
      </c>
      <c r="J258" s="183">
        <v>5</v>
      </c>
      <c r="K258" s="181" t="s">
        <v>4731</v>
      </c>
      <c r="L258" s="183">
        <v>2</v>
      </c>
      <c r="M258" s="181" t="s">
        <v>4198</v>
      </c>
      <c r="N258" s="183">
        <v>3</v>
      </c>
      <c r="O258" s="181" t="s">
        <v>4840</v>
      </c>
      <c r="P258" s="183">
        <v>1</v>
      </c>
      <c r="Q258" s="181" t="s">
        <v>3954</v>
      </c>
      <c r="R258" s="183" t="s">
        <v>785</v>
      </c>
      <c r="S258" s="181" t="s">
        <v>4732</v>
      </c>
      <c r="T258" s="183" t="s">
        <v>774</v>
      </c>
      <c r="U258" s="181" t="s">
        <v>4741</v>
      </c>
      <c r="V258" s="183" t="s">
        <v>3961</v>
      </c>
      <c r="W258" s="181" t="s">
        <v>3962</v>
      </c>
      <c r="X258" s="183" t="s">
        <v>3292</v>
      </c>
      <c r="Y258" s="181" t="s">
        <v>3957</v>
      </c>
      <c r="Z258" s="174" t="str">
        <f t="shared" si="10"/>
        <v>16 Paz, justicia e instituciones solidas</v>
      </c>
      <c r="AA258" s="183" t="s">
        <v>4094</v>
      </c>
      <c r="AB258" s="181" t="s">
        <v>4095</v>
      </c>
      <c r="AC258" s="193" t="str">
        <f t="shared" si="11"/>
        <v>16.a Fortalecer las instituciones nacionales pertinentes, incluso mediante la cooperacion internacional, para crear a todos los niveles, particularmente en los paises en desarrollo, la capacidad de prevenir la violencia y combatir el terrorismo y la delincuencia</v>
      </c>
      <c r="AD258" s="170"/>
      <c r="AE258" s="170"/>
      <c r="AF258" s="170"/>
      <c r="AG258" s="170"/>
      <c r="AH258" s="168"/>
      <c r="AI258" s="169"/>
      <c r="AJ258" s="169"/>
      <c r="AK258" s="169"/>
      <c r="AL258" s="169"/>
      <c r="AM258" s="168"/>
      <c r="AN258" s="168"/>
      <c r="AO258" s="168"/>
      <c r="AP258" s="168"/>
      <c r="AQ258" s="170"/>
      <c r="AR258" s="169"/>
      <c r="AS258" s="170"/>
      <c r="AT258" s="169"/>
      <c r="AU258" s="169"/>
      <c r="AV258" s="170"/>
      <c r="AW258" s="169"/>
      <c r="AX258" s="169"/>
      <c r="AY258" s="170"/>
      <c r="AZ258" s="169"/>
      <c r="BA258" s="169"/>
      <c r="BB258" s="170"/>
      <c r="BC258" s="169"/>
      <c r="BD258" s="169"/>
      <c r="BE258" s="170"/>
      <c r="BF258" s="169"/>
      <c r="BG258" s="169"/>
      <c r="BH258" s="169"/>
      <c r="BI258" s="169"/>
      <c r="BJ258" s="169"/>
      <c r="BK258" s="169"/>
      <c r="BL258" s="169"/>
      <c r="BM258" s="169"/>
      <c r="BN258" s="169"/>
      <c r="BO258" s="169"/>
      <c r="BP258" s="169"/>
      <c r="BQ258" s="169"/>
      <c r="BR258" s="169"/>
      <c r="BS258" s="169"/>
      <c r="BT258" s="169"/>
      <c r="BU258" s="169"/>
      <c r="BV258" s="169"/>
    </row>
    <row r="259" spans="1:80" s="105" customFormat="1" ht="15.75" x14ac:dyDescent="0.25">
      <c r="A259" s="180" t="s">
        <v>558</v>
      </c>
      <c r="B259" s="181" t="s">
        <v>4847</v>
      </c>
      <c r="C259" s="181" t="s">
        <v>4110</v>
      </c>
      <c r="D259" s="181" t="s">
        <v>4111</v>
      </c>
      <c r="E259" s="181" t="s">
        <v>4112</v>
      </c>
      <c r="F259" s="181" t="s">
        <v>4113</v>
      </c>
      <c r="G259" s="180" t="s">
        <v>3837</v>
      </c>
      <c r="H259" s="182" t="s">
        <v>4848</v>
      </c>
      <c r="I259" s="169" t="str">
        <f t="shared" ref="I259:I322" si="12">A259&amp;G259</f>
        <v>02PDDPE158</v>
      </c>
      <c r="J259" s="183">
        <v>2</v>
      </c>
      <c r="K259" s="181" t="s">
        <v>3992</v>
      </c>
      <c r="L259" s="183">
        <v>1</v>
      </c>
      <c r="M259" s="181" t="s">
        <v>3993</v>
      </c>
      <c r="N259" s="183">
        <v>7</v>
      </c>
      <c r="O259" s="181" t="s">
        <v>4268</v>
      </c>
      <c r="P259" s="183">
        <v>1</v>
      </c>
      <c r="Q259" s="181" t="s">
        <v>3954</v>
      </c>
      <c r="R259" s="183" t="s">
        <v>785</v>
      </c>
      <c r="S259" s="181" t="s">
        <v>4732</v>
      </c>
      <c r="T259" s="183" t="s">
        <v>774</v>
      </c>
      <c r="U259" s="181" t="s">
        <v>4741</v>
      </c>
      <c r="V259" s="183" t="s">
        <v>4114</v>
      </c>
      <c r="W259" s="181" t="s">
        <v>4115</v>
      </c>
      <c r="X259" s="183" t="s">
        <v>2527</v>
      </c>
      <c r="Y259" s="181" t="s">
        <v>4062</v>
      </c>
      <c r="Z259" s="174" t="str">
        <f t="shared" ref="Z259:Z322" si="13">X259&amp;" "&amp;Y259</f>
        <v>10 Reduccion de las desigualdades</v>
      </c>
      <c r="AA259" s="183">
        <v>10.199999999999999</v>
      </c>
      <c r="AB259" s="181" t="s">
        <v>4063</v>
      </c>
      <c r="AC259" s="193" t="str">
        <f t="shared" ref="AC259:AC322" si="14">AA259&amp;" "&amp;AB259</f>
        <v>10.2 De aqui a 2030, potenciar y promover la inclusion social, economica y politica de todas las personas, independientemente de su edad, sexo, discapacidad, raza, etnia, origen, religion o situacion economica u otra condicion</v>
      </c>
      <c r="AD259" s="170"/>
      <c r="AE259" s="170"/>
      <c r="AF259" s="170"/>
      <c r="AG259" s="170"/>
      <c r="AH259" s="168"/>
      <c r="AI259" s="169"/>
      <c r="AJ259" s="169"/>
      <c r="AK259" s="169"/>
      <c r="AL259" s="169"/>
      <c r="AM259" s="168"/>
      <c r="AN259" s="168"/>
      <c r="AO259" s="168"/>
      <c r="AP259" s="168"/>
      <c r="AQ259" s="170"/>
      <c r="AR259" s="169"/>
      <c r="AS259" s="170"/>
      <c r="AT259" s="169"/>
      <c r="AU259" s="169"/>
      <c r="AV259" s="170"/>
      <c r="AW259" s="169"/>
      <c r="AX259" s="169"/>
      <c r="AY259" s="170"/>
      <c r="AZ259" s="169"/>
      <c r="BA259" s="169"/>
      <c r="BB259" s="170"/>
      <c r="BC259" s="169"/>
      <c r="BD259" s="169"/>
      <c r="BE259" s="170"/>
      <c r="BF259" s="169"/>
      <c r="BG259" s="169"/>
      <c r="BH259" s="169"/>
      <c r="BI259" s="169"/>
      <c r="BJ259" s="169"/>
      <c r="BK259" s="169"/>
      <c r="BL259" s="169"/>
      <c r="BM259" s="169"/>
      <c r="BN259" s="169"/>
      <c r="BO259" s="169"/>
      <c r="BP259" s="169"/>
      <c r="BQ259" s="169"/>
      <c r="BR259" s="169"/>
      <c r="BS259" s="169"/>
      <c r="BT259" s="169"/>
      <c r="BU259" s="169"/>
      <c r="BV259" s="169"/>
    </row>
    <row r="260" spans="1:80" s="105" customFormat="1" ht="15.75" x14ac:dyDescent="0.25">
      <c r="A260" s="180" t="s">
        <v>558</v>
      </c>
      <c r="B260" s="181" t="s">
        <v>4847</v>
      </c>
      <c r="C260" s="181" t="s">
        <v>4110</v>
      </c>
      <c r="D260" s="181" t="s">
        <v>4111</v>
      </c>
      <c r="E260" s="181" t="s">
        <v>4112</v>
      </c>
      <c r="F260" s="181" t="s">
        <v>4113</v>
      </c>
      <c r="G260" s="180" t="s">
        <v>712</v>
      </c>
      <c r="H260" s="182" t="s">
        <v>4725</v>
      </c>
      <c r="I260" s="169" t="str">
        <f t="shared" si="12"/>
        <v>02PDDPM001</v>
      </c>
      <c r="J260" s="183">
        <v>2</v>
      </c>
      <c r="K260" s="181" t="s">
        <v>3992</v>
      </c>
      <c r="L260" s="183">
        <v>1</v>
      </c>
      <c r="M260" s="181" t="s">
        <v>3993</v>
      </c>
      <c r="N260" s="183">
        <v>7</v>
      </c>
      <c r="O260" s="181" t="s">
        <v>4268</v>
      </c>
      <c r="P260" s="183">
        <v>1</v>
      </c>
      <c r="Q260" s="181" t="s">
        <v>3954</v>
      </c>
      <c r="R260" s="183" t="s">
        <v>785</v>
      </c>
      <c r="S260" s="181" t="s">
        <v>4732</v>
      </c>
      <c r="T260" s="183" t="s">
        <v>774</v>
      </c>
      <c r="U260" s="181" t="s">
        <v>4741</v>
      </c>
      <c r="V260" s="183" t="s">
        <v>3959</v>
      </c>
      <c r="W260" s="181" t="s">
        <v>3960</v>
      </c>
      <c r="X260" s="183" t="s">
        <v>2527</v>
      </c>
      <c r="Y260" s="181" t="s">
        <v>4062</v>
      </c>
      <c r="Z260" s="174" t="str">
        <f t="shared" si="13"/>
        <v>10 Reduccion de las desigualdades</v>
      </c>
      <c r="AA260" s="183">
        <v>10.199999999999999</v>
      </c>
      <c r="AB260" s="181" t="s">
        <v>4063</v>
      </c>
      <c r="AC260" s="193" t="str">
        <f t="shared" si="14"/>
        <v>10.2 De aqui a 2030, potenciar y promover la inclusion social, economica y politica de todas las personas, independientemente de su edad, sexo, discapacidad, raza, etnia, origen, religion o situacion economica u otra condicion</v>
      </c>
      <c r="AD260" s="170"/>
      <c r="AE260" s="170"/>
      <c r="AF260" s="170"/>
      <c r="AG260" s="170"/>
      <c r="AH260" s="170"/>
      <c r="AI260" s="170"/>
      <c r="AJ260" s="170"/>
      <c r="AK260" s="170"/>
      <c r="AL260" s="170"/>
      <c r="AM260" s="170"/>
      <c r="AN260" s="170"/>
      <c r="AO260" s="170"/>
      <c r="AP260" s="170"/>
      <c r="AQ260" s="170"/>
      <c r="AR260" s="170"/>
      <c r="AS260" s="170"/>
      <c r="AT260" s="170"/>
      <c r="AU260" s="170"/>
      <c r="AV260" s="170"/>
      <c r="AW260" s="170"/>
      <c r="AX260" s="170"/>
      <c r="AY260" s="170"/>
      <c r="AZ260" s="170"/>
      <c r="BA260" s="170"/>
      <c r="BB260" s="170"/>
      <c r="BC260" s="170"/>
      <c r="BD260" s="170"/>
      <c r="BE260" s="170"/>
      <c r="BF260" s="170"/>
      <c r="BG260" s="170"/>
      <c r="BH260" s="170"/>
      <c r="BI260" s="170"/>
      <c r="BJ260" s="170"/>
      <c r="BK260" s="170"/>
      <c r="BL260" s="170"/>
      <c r="BM260" s="170"/>
      <c r="BN260" s="170"/>
      <c r="BO260" s="170"/>
      <c r="BP260" s="169"/>
      <c r="BQ260" s="169"/>
      <c r="BR260" s="169"/>
      <c r="BS260" s="169"/>
      <c r="BT260" s="169"/>
      <c r="BU260" s="169"/>
      <c r="BV260" s="169"/>
    </row>
    <row r="261" spans="1:80" s="105" customFormat="1" ht="15.75" x14ac:dyDescent="0.25">
      <c r="A261" s="180" t="s">
        <v>558</v>
      </c>
      <c r="B261" s="181" t="s">
        <v>4847</v>
      </c>
      <c r="C261" s="181" t="s">
        <v>4110</v>
      </c>
      <c r="D261" s="181" t="s">
        <v>4111</v>
      </c>
      <c r="E261" s="181" t="s">
        <v>4112</v>
      </c>
      <c r="F261" s="181" t="s">
        <v>4113</v>
      </c>
      <c r="G261" s="180" t="s">
        <v>3889</v>
      </c>
      <c r="H261" s="182" t="s">
        <v>4729</v>
      </c>
      <c r="I261" s="169" t="str">
        <f t="shared" si="12"/>
        <v>02PDDPM002</v>
      </c>
      <c r="J261" s="183">
        <v>2</v>
      </c>
      <c r="K261" s="181" t="s">
        <v>3992</v>
      </c>
      <c r="L261" s="183">
        <v>1</v>
      </c>
      <c r="M261" s="181" t="s">
        <v>3993</v>
      </c>
      <c r="N261" s="183">
        <v>7</v>
      </c>
      <c r="O261" s="181" t="s">
        <v>4268</v>
      </c>
      <c r="P261" s="183">
        <v>1</v>
      </c>
      <c r="Q261" s="181" t="s">
        <v>3954</v>
      </c>
      <c r="R261" s="183" t="s">
        <v>785</v>
      </c>
      <c r="S261" s="181" t="s">
        <v>4732</v>
      </c>
      <c r="T261" s="183" t="s">
        <v>774</v>
      </c>
      <c r="U261" s="181" t="s">
        <v>4741</v>
      </c>
      <c r="V261" s="183" t="s">
        <v>3961</v>
      </c>
      <c r="W261" s="181" t="s">
        <v>3962</v>
      </c>
      <c r="X261" s="183" t="s">
        <v>2527</v>
      </c>
      <c r="Y261" s="181" t="s">
        <v>4062</v>
      </c>
      <c r="Z261" s="174" t="str">
        <f t="shared" si="13"/>
        <v>10 Reduccion de las desigualdades</v>
      </c>
      <c r="AA261" s="183">
        <v>10.199999999999999</v>
      </c>
      <c r="AB261" s="181" t="s">
        <v>4063</v>
      </c>
      <c r="AC261" s="193" t="str">
        <f t="shared" si="14"/>
        <v>10.2 De aqui a 2030, potenciar y promover la inclusion social, economica y politica de todas las personas, independientemente de su edad, sexo, discapacidad, raza, etnia, origen, religion o situacion economica u otra condicion</v>
      </c>
      <c r="AD261" s="170"/>
      <c r="AE261" s="170"/>
      <c r="AF261" s="170"/>
      <c r="AG261" s="170"/>
      <c r="AH261" s="170"/>
      <c r="AI261" s="170"/>
      <c r="AJ261" s="170"/>
      <c r="AK261" s="170"/>
      <c r="AL261" s="170"/>
      <c r="AM261" s="170"/>
      <c r="AN261" s="170"/>
      <c r="AO261" s="170"/>
      <c r="AP261" s="170"/>
      <c r="AQ261" s="170"/>
      <c r="AR261" s="170"/>
      <c r="AS261" s="170"/>
      <c r="AT261" s="170"/>
      <c r="AU261" s="170"/>
      <c r="AV261" s="170"/>
      <c r="AW261" s="170"/>
      <c r="AX261" s="170"/>
      <c r="AY261" s="170"/>
      <c r="AZ261" s="170"/>
      <c r="BA261" s="170"/>
      <c r="BB261" s="170"/>
      <c r="BC261" s="170"/>
      <c r="BD261" s="170"/>
      <c r="BE261" s="170"/>
      <c r="BF261" s="170"/>
      <c r="BG261" s="170"/>
      <c r="BH261" s="170"/>
      <c r="BI261" s="170"/>
      <c r="BJ261" s="170"/>
      <c r="BK261" s="170"/>
      <c r="BL261" s="170"/>
      <c r="BM261" s="170"/>
      <c r="BN261" s="170"/>
      <c r="BO261" s="170"/>
      <c r="BP261" s="169"/>
      <c r="BQ261" s="169"/>
      <c r="BR261" s="169"/>
      <c r="BS261" s="169"/>
      <c r="BT261" s="169"/>
      <c r="BU261" s="169"/>
      <c r="BV261" s="169"/>
    </row>
    <row r="262" spans="1:80" s="105" customFormat="1" ht="15.75" x14ac:dyDescent="0.25">
      <c r="A262" s="180" t="s">
        <v>558</v>
      </c>
      <c r="B262" s="181" t="s">
        <v>4847</v>
      </c>
      <c r="C262" s="181" t="s">
        <v>4110</v>
      </c>
      <c r="D262" s="181" t="s">
        <v>4111</v>
      </c>
      <c r="E262" s="181" t="s">
        <v>4112</v>
      </c>
      <c r="F262" s="181" t="s">
        <v>4113</v>
      </c>
      <c r="G262" s="180" t="s">
        <v>713</v>
      </c>
      <c r="H262" s="182" t="s">
        <v>4730</v>
      </c>
      <c r="I262" s="169" t="str">
        <f t="shared" si="12"/>
        <v>02PDDPN001</v>
      </c>
      <c r="J262" s="183">
        <v>5</v>
      </c>
      <c r="K262" s="181" t="s">
        <v>4731</v>
      </c>
      <c r="L262" s="183">
        <v>3</v>
      </c>
      <c r="M262" s="181" t="s">
        <v>4309</v>
      </c>
      <c r="N262" s="183" t="s">
        <v>774</v>
      </c>
      <c r="O262" s="181" t="s">
        <v>3964</v>
      </c>
      <c r="P262" s="183">
        <v>1</v>
      </c>
      <c r="Q262" s="181" t="s">
        <v>3954</v>
      </c>
      <c r="R262" s="183" t="s">
        <v>785</v>
      </c>
      <c r="S262" s="181" t="s">
        <v>4732</v>
      </c>
      <c r="T262" s="183" t="s">
        <v>766</v>
      </c>
      <c r="U262" s="181" t="s">
        <v>3963</v>
      </c>
      <c r="V262" s="183" t="s">
        <v>3965</v>
      </c>
      <c r="W262" s="181" t="s">
        <v>3966</v>
      </c>
      <c r="X262" s="183" t="s">
        <v>2916</v>
      </c>
      <c r="Y262" s="181" t="s">
        <v>3967</v>
      </c>
      <c r="Z262" s="174" t="str">
        <f t="shared" si="13"/>
        <v>11 Ciudades y comunidades sostenibles</v>
      </c>
      <c r="AA262" s="183">
        <v>11.5</v>
      </c>
      <c r="AB262" s="181" t="s">
        <v>3968</v>
      </c>
      <c r="AC262" s="193" t="str">
        <f t="shared" si="14"/>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262" s="170"/>
      <c r="AE262" s="170"/>
      <c r="AF262" s="170"/>
      <c r="AG262" s="170"/>
      <c r="AH262" s="170"/>
      <c r="AI262" s="170"/>
      <c r="AJ262" s="170"/>
      <c r="AK262" s="170"/>
      <c r="AL262" s="170"/>
      <c r="AM262" s="170"/>
      <c r="AN262" s="170"/>
      <c r="AO262" s="170"/>
      <c r="AP262" s="170"/>
      <c r="AQ262" s="170"/>
      <c r="AR262" s="170"/>
      <c r="AS262" s="170"/>
      <c r="AT262" s="170"/>
      <c r="AU262" s="170"/>
      <c r="AV262" s="170"/>
      <c r="AW262" s="170"/>
      <c r="AX262" s="170"/>
      <c r="AY262" s="170"/>
      <c r="AZ262" s="170"/>
      <c r="BA262" s="170"/>
      <c r="BB262" s="170"/>
      <c r="BC262" s="170"/>
      <c r="BD262" s="170"/>
      <c r="BE262" s="170"/>
      <c r="BF262" s="170"/>
      <c r="BG262" s="170"/>
      <c r="BH262" s="170"/>
      <c r="BI262" s="170"/>
      <c r="BJ262" s="170"/>
      <c r="BK262" s="170"/>
      <c r="BL262" s="170"/>
      <c r="BM262" s="170"/>
      <c r="BN262" s="170"/>
      <c r="BO262" s="170"/>
      <c r="BP262" s="169"/>
      <c r="BQ262" s="169"/>
      <c r="BR262" s="169"/>
      <c r="BS262" s="169"/>
      <c r="BT262" s="169"/>
      <c r="BU262" s="169"/>
      <c r="BV262" s="169"/>
    </row>
    <row r="263" spans="1:80" s="105" customFormat="1" ht="15.75" x14ac:dyDescent="0.25">
      <c r="A263" s="180" t="s">
        <v>591</v>
      </c>
      <c r="B263" s="181" t="s">
        <v>4849</v>
      </c>
      <c r="C263" s="181" t="s">
        <v>4116</v>
      </c>
      <c r="D263" s="181" t="s">
        <v>4117</v>
      </c>
      <c r="E263" s="181" t="s">
        <v>4118</v>
      </c>
      <c r="F263" s="181" t="s">
        <v>4119</v>
      </c>
      <c r="G263" s="180" t="s">
        <v>3878</v>
      </c>
      <c r="H263" s="182" t="s">
        <v>4850</v>
      </c>
      <c r="I263" s="169" t="str">
        <f t="shared" si="12"/>
        <v>03C001G073</v>
      </c>
      <c r="J263" s="183">
        <v>2</v>
      </c>
      <c r="K263" s="181" t="s">
        <v>3992</v>
      </c>
      <c r="L263" s="183">
        <v>2</v>
      </c>
      <c r="M263" s="181" t="s">
        <v>4019</v>
      </c>
      <c r="N263" s="183" t="s">
        <v>767</v>
      </c>
      <c r="O263" s="181" t="s">
        <v>4120</v>
      </c>
      <c r="P263" s="183">
        <v>2</v>
      </c>
      <c r="Q263" s="181" t="s">
        <v>4765</v>
      </c>
      <c r="R263" s="183" t="s">
        <v>766</v>
      </c>
      <c r="S263" s="181" t="s">
        <v>4766</v>
      </c>
      <c r="T263" s="183" t="s">
        <v>765</v>
      </c>
      <c r="U263" s="181" t="s">
        <v>4048</v>
      </c>
      <c r="V263" s="183" t="s">
        <v>4121</v>
      </c>
      <c r="W263" s="181" t="s">
        <v>4122</v>
      </c>
      <c r="X263" s="183" t="s">
        <v>2916</v>
      </c>
      <c r="Y263" s="181" t="s">
        <v>3967</v>
      </c>
      <c r="Z263" s="174" t="str">
        <f t="shared" si="13"/>
        <v>11 Ciudades y comunidades sostenibles</v>
      </c>
      <c r="AA263" s="183">
        <v>11.3</v>
      </c>
      <c r="AB263" s="181" t="s">
        <v>4051</v>
      </c>
      <c r="AC263" s="193" t="str">
        <f t="shared" si="14"/>
        <v>11.3 De aqui a 2030, aumentar la urbanizacion inclusiva y sostenible y la capacidad para la planificacion y la gestion participativas, integradas y sostenibles de los asentamientos humanos en todos los paises</v>
      </c>
      <c r="AD263" s="170"/>
      <c r="AE263" s="170"/>
      <c r="AF263" s="170"/>
      <c r="AG263" s="170"/>
      <c r="AH263" s="170"/>
      <c r="AI263" s="170"/>
      <c r="AJ263" s="170"/>
      <c r="AK263" s="170"/>
      <c r="AL263" s="170"/>
      <c r="AM263" s="170"/>
      <c r="AN263" s="170"/>
      <c r="AO263" s="170"/>
      <c r="AP263" s="170"/>
      <c r="AQ263" s="170"/>
      <c r="AR263" s="170"/>
      <c r="AS263" s="170"/>
      <c r="AT263" s="170"/>
      <c r="AU263" s="170"/>
      <c r="AV263" s="170"/>
      <c r="AW263" s="170"/>
      <c r="AX263" s="170"/>
      <c r="AY263" s="170"/>
      <c r="AZ263" s="170"/>
      <c r="BA263" s="170"/>
      <c r="BB263" s="170"/>
      <c r="BC263" s="170"/>
      <c r="BD263" s="170"/>
      <c r="BE263" s="170"/>
      <c r="BF263" s="170"/>
      <c r="BG263" s="170"/>
      <c r="BH263" s="170"/>
      <c r="BI263" s="170"/>
      <c r="BJ263" s="170"/>
      <c r="BK263" s="170"/>
      <c r="BL263" s="170"/>
      <c r="BM263" s="170"/>
      <c r="BN263" s="170"/>
      <c r="BO263" s="170"/>
      <c r="BP263" s="169"/>
      <c r="BQ263" s="169"/>
      <c r="BR263" s="169"/>
      <c r="BS263" s="169"/>
      <c r="BT263" s="169"/>
      <c r="BU263" s="169"/>
      <c r="BV263" s="169"/>
    </row>
    <row r="264" spans="1:80" s="105" customFormat="1" ht="15.75" x14ac:dyDescent="0.25">
      <c r="A264" s="180" t="s">
        <v>591</v>
      </c>
      <c r="B264" s="181" t="s">
        <v>4849</v>
      </c>
      <c r="C264" s="181" t="s">
        <v>4116</v>
      </c>
      <c r="D264" s="181" t="s">
        <v>4117</v>
      </c>
      <c r="E264" s="181" t="s">
        <v>4118</v>
      </c>
      <c r="F264" s="181" t="s">
        <v>4119</v>
      </c>
      <c r="G264" s="180" t="s">
        <v>712</v>
      </c>
      <c r="H264" s="182" t="s">
        <v>4725</v>
      </c>
      <c r="I264" s="169" t="str">
        <f t="shared" si="12"/>
        <v>03C001M001</v>
      </c>
      <c r="J264" s="183">
        <v>2</v>
      </c>
      <c r="K264" s="181" t="s">
        <v>3992</v>
      </c>
      <c r="L264" s="183">
        <v>2</v>
      </c>
      <c r="M264" s="181" t="s">
        <v>4019</v>
      </c>
      <c r="N264" s="183" t="s">
        <v>765</v>
      </c>
      <c r="O264" s="181" t="s">
        <v>4851</v>
      </c>
      <c r="P264" s="183">
        <v>2</v>
      </c>
      <c r="Q264" s="181" t="s">
        <v>4765</v>
      </c>
      <c r="R264" s="183" t="s">
        <v>766</v>
      </c>
      <c r="S264" s="181" t="s">
        <v>4766</v>
      </c>
      <c r="T264" s="183" t="s">
        <v>765</v>
      </c>
      <c r="U264" s="181" t="s">
        <v>4048</v>
      </c>
      <c r="V264" s="183" t="s">
        <v>3959</v>
      </c>
      <c r="W264" s="181" t="s">
        <v>3960</v>
      </c>
      <c r="X264" s="183" t="s">
        <v>2916</v>
      </c>
      <c r="Y264" s="181" t="s">
        <v>3967</v>
      </c>
      <c r="Z264" s="174" t="str">
        <f t="shared" si="13"/>
        <v>11 Ciudades y comunidades sostenibles</v>
      </c>
      <c r="AA264" s="183">
        <v>11.3</v>
      </c>
      <c r="AB264" s="181" t="s">
        <v>4051</v>
      </c>
      <c r="AC264" s="193" t="str">
        <f t="shared" si="14"/>
        <v>11.3 De aqui a 2030, aumentar la urbanizacion inclusiva y sostenible y la capacidad para la planificacion y la gestion participativas, integradas y sostenibles de los asentamientos humanos en todos los paises</v>
      </c>
      <c r="AD264" s="170"/>
      <c r="AE264" s="170"/>
      <c r="AF264" s="170"/>
      <c r="AG264" s="170"/>
      <c r="AH264" s="170"/>
      <c r="AI264" s="170"/>
      <c r="AJ264" s="170"/>
      <c r="AK264" s="170"/>
      <c r="AL264" s="170"/>
      <c r="AM264" s="170"/>
      <c r="AN264" s="170"/>
      <c r="AO264" s="170"/>
      <c r="AP264" s="170"/>
      <c r="AQ264" s="170"/>
      <c r="AR264" s="170"/>
      <c r="AS264" s="170"/>
      <c r="AT264" s="170"/>
      <c r="AU264" s="170"/>
      <c r="AV264" s="170"/>
      <c r="AW264" s="170"/>
      <c r="AX264" s="170"/>
      <c r="AY264" s="170"/>
      <c r="AZ264" s="170"/>
      <c r="BA264" s="170"/>
      <c r="BB264" s="170"/>
      <c r="BC264" s="170"/>
      <c r="BD264" s="170"/>
      <c r="BE264" s="170"/>
      <c r="BF264" s="170"/>
      <c r="BG264" s="170"/>
      <c r="BH264" s="170"/>
      <c r="BI264" s="170"/>
      <c r="BJ264" s="170"/>
      <c r="BK264" s="170"/>
      <c r="BL264" s="170"/>
      <c r="BM264" s="170"/>
      <c r="BN264" s="170"/>
      <c r="BO264" s="170"/>
      <c r="BP264" s="169"/>
      <c r="BQ264" s="169"/>
      <c r="BR264" s="169"/>
      <c r="BS264" s="169"/>
      <c r="BT264" s="169"/>
      <c r="BU264" s="169"/>
      <c r="BV264" s="169"/>
    </row>
    <row r="265" spans="1:80" s="105" customFormat="1" ht="15.75" x14ac:dyDescent="0.25">
      <c r="A265" s="180" t="s">
        <v>591</v>
      </c>
      <c r="B265" s="181" t="s">
        <v>4849</v>
      </c>
      <c r="C265" s="181" t="s">
        <v>4116</v>
      </c>
      <c r="D265" s="181" t="s">
        <v>4117</v>
      </c>
      <c r="E265" s="181" t="s">
        <v>4118</v>
      </c>
      <c r="F265" s="181" t="s">
        <v>4119</v>
      </c>
      <c r="G265" s="180" t="s">
        <v>3889</v>
      </c>
      <c r="H265" s="182" t="s">
        <v>4729</v>
      </c>
      <c r="I265" s="169" t="str">
        <f t="shared" si="12"/>
        <v>03C001M002</v>
      </c>
      <c r="J265" s="183">
        <v>2</v>
      </c>
      <c r="K265" s="181" t="s">
        <v>3992</v>
      </c>
      <c r="L265" s="183">
        <v>2</v>
      </c>
      <c r="M265" s="181" t="s">
        <v>4019</v>
      </c>
      <c r="N265" s="183" t="s">
        <v>765</v>
      </c>
      <c r="O265" s="181" t="s">
        <v>4851</v>
      </c>
      <c r="P265" s="183">
        <v>2</v>
      </c>
      <c r="Q265" s="181" t="s">
        <v>4765</v>
      </c>
      <c r="R265" s="183" t="s">
        <v>766</v>
      </c>
      <c r="S265" s="181" t="s">
        <v>4766</v>
      </c>
      <c r="T265" s="183" t="s">
        <v>765</v>
      </c>
      <c r="U265" s="181" t="s">
        <v>4048</v>
      </c>
      <c r="V265" s="183" t="s">
        <v>3961</v>
      </c>
      <c r="W265" s="181" t="s">
        <v>3962</v>
      </c>
      <c r="X265" s="183" t="s">
        <v>2916</v>
      </c>
      <c r="Y265" s="181" t="s">
        <v>3967</v>
      </c>
      <c r="Z265" s="174" t="str">
        <f t="shared" si="13"/>
        <v>11 Ciudades y comunidades sostenibles</v>
      </c>
      <c r="AA265" s="183">
        <v>11.3</v>
      </c>
      <c r="AB265" s="181" t="s">
        <v>4051</v>
      </c>
      <c r="AC265" s="193" t="str">
        <f t="shared" si="14"/>
        <v>11.3 De aqui a 2030, aumentar la urbanizacion inclusiva y sostenible y la capacidad para la planificacion y la gestion participativas, integradas y sostenibles de los asentamientos humanos en todos los paises</v>
      </c>
      <c r="AD265" s="170"/>
      <c r="AE265" s="170"/>
      <c r="AF265" s="170"/>
      <c r="AG265" s="170"/>
      <c r="AH265" s="170"/>
      <c r="AI265" s="170"/>
      <c r="AJ265" s="170"/>
      <c r="AK265" s="170"/>
      <c r="AL265" s="170"/>
      <c r="AM265" s="170"/>
      <c r="AN265" s="170"/>
      <c r="AO265" s="170"/>
      <c r="AP265" s="170"/>
      <c r="AQ265" s="170"/>
      <c r="AR265" s="170"/>
      <c r="AS265" s="170"/>
      <c r="AT265" s="170"/>
      <c r="AU265" s="170"/>
      <c r="AV265" s="170"/>
      <c r="AW265" s="170"/>
      <c r="AX265" s="170"/>
      <c r="AY265" s="170"/>
      <c r="AZ265" s="170"/>
      <c r="BA265" s="170"/>
      <c r="BB265" s="170"/>
      <c r="BC265" s="170"/>
      <c r="BD265" s="170"/>
      <c r="BE265" s="170"/>
      <c r="BF265" s="170"/>
      <c r="BG265" s="170"/>
      <c r="BH265" s="170"/>
      <c r="BI265" s="170"/>
      <c r="BJ265" s="170"/>
      <c r="BK265" s="170"/>
      <c r="BL265" s="170"/>
      <c r="BM265" s="170"/>
      <c r="BN265" s="170"/>
      <c r="BO265" s="170"/>
      <c r="BP265" s="169"/>
      <c r="BQ265" s="169"/>
      <c r="BR265" s="169"/>
      <c r="BS265" s="169"/>
      <c r="BT265" s="169"/>
      <c r="BU265" s="169"/>
      <c r="BV265" s="169"/>
    </row>
    <row r="266" spans="1:80" s="105" customFormat="1" ht="15.75" x14ac:dyDescent="0.25">
      <c r="A266" s="180" t="s">
        <v>591</v>
      </c>
      <c r="B266" s="181" t="s">
        <v>4849</v>
      </c>
      <c r="C266" s="181" t="s">
        <v>4116</v>
      </c>
      <c r="D266" s="181" t="s">
        <v>4117</v>
      </c>
      <c r="E266" s="181" t="s">
        <v>4118</v>
      </c>
      <c r="F266" s="181" t="s">
        <v>4119</v>
      </c>
      <c r="G266" s="180" t="s">
        <v>713</v>
      </c>
      <c r="H266" s="182" t="s">
        <v>4730</v>
      </c>
      <c r="I266" s="169" t="str">
        <f t="shared" si="12"/>
        <v>03C001N001</v>
      </c>
      <c r="J266" s="183">
        <v>5</v>
      </c>
      <c r="K266" s="181" t="s">
        <v>4731</v>
      </c>
      <c r="L266" s="183">
        <v>3</v>
      </c>
      <c r="M266" s="181" t="s">
        <v>4309</v>
      </c>
      <c r="N266" s="183" t="s">
        <v>774</v>
      </c>
      <c r="O266" s="181" t="s">
        <v>3964</v>
      </c>
      <c r="P266" s="183">
        <v>1</v>
      </c>
      <c r="Q266" s="181" t="s">
        <v>3954</v>
      </c>
      <c r="R266" s="183" t="s">
        <v>785</v>
      </c>
      <c r="S266" s="181" t="s">
        <v>4732</v>
      </c>
      <c r="T266" s="183" t="s">
        <v>766</v>
      </c>
      <c r="U266" s="181" t="s">
        <v>3963</v>
      </c>
      <c r="V266" s="183" t="s">
        <v>3965</v>
      </c>
      <c r="W266" s="181" t="s">
        <v>3966</v>
      </c>
      <c r="X266" s="183" t="s">
        <v>2916</v>
      </c>
      <c r="Y266" s="181" t="s">
        <v>3967</v>
      </c>
      <c r="Z266" s="174" t="str">
        <f t="shared" si="13"/>
        <v>11 Ciudades y comunidades sostenibles</v>
      </c>
      <c r="AA266" s="183">
        <v>11.5</v>
      </c>
      <c r="AB266" s="181" t="s">
        <v>3968</v>
      </c>
      <c r="AC266" s="193" t="str">
        <f t="shared" si="14"/>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266" s="170"/>
      <c r="AE266" s="170"/>
      <c r="AF266" s="170"/>
      <c r="AG266" s="170"/>
      <c r="AH266" s="170"/>
      <c r="AI266" s="170"/>
      <c r="AJ266" s="170"/>
      <c r="AK266" s="170"/>
      <c r="AL266" s="170"/>
      <c r="AM266" s="170"/>
      <c r="AN266" s="170"/>
      <c r="AO266" s="170"/>
      <c r="AP266" s="170"/>
      <c r="AQ266" s="170"/>
      <c r="AR266" s="170"/>
      <c r="AS266" s="170"/>
      <c r="AT266" s="170"/>
      <c r="AU266" s="170"/>
      <c r="AV266" s="170"/>
      <c r="AW266" s="170"/>
      <c r="AX266" s="170"/>
      <c r="AY266" s="170"/>
      <c r="AZ266" s="170"/>
      <c r="BA266" s="170"/>
      <c r="BB266" s="170"/>
      <c r="BC266" s="170"/>
      <c r="BD266" s="170"/>
      <c r="BE266" s="170"/>
      <c r="BF266" s="170"/>
      <c r="BG266" s="170"/>
      <c r="BH266" s="170"/>
      <c r="BI266" s="170"/>
      <c r="BJ266" s="170"/>
      <c r="BK266" s="170"/>
      <c r="BL266" s="170"/>
      <c r="BM266" s="170"/>
      <c r="BN266" s="170"/>
      <c r="BO266" s="170"/>
      <c r="BP266" s="169"/>
      <c r="BQ266" s="169"/>
      <c r="BR266" s="169"/>
      <c r="BS266" s="169"/>
      <c r="BT266" s="169"/>
      <c r="BU266" s="169"/>
      <c r="BV266" s="169"/>
    </row>
    <row r="267" spans="1:80" s="105" customFormat="1" ht="15.75" x14ac:dyDescent="0.25">
      <c r="A267" s="180" t="s">
        <v>592</v>
      </c>
      <c r="B267" s="181" t="s">
        <v>4852</v>
      </c>
      <c r="C267" s="181" t="s">
        <v>4123</v>
      </c>
      <c r="D267" s="181" t="s">
        <v>4124</v>
      </c>
      <c r="E267" s="181" t="s">
        <v>4125</v>
      </c>
      <c r="F267" s="181" t="s">
        <v>4126</v>
      </c>
      <c r="G267" s="180" t="s">
        <v>712</v>
      </c>
      <c r="H267" s="182" t="s">
        <v>4725</v>
      </c>
      <c r="I267" s="169" t="str">
        <f t="shared" si="12"/>
        <v>03PDIVM001</v>
      </c>
      <c r="J267" s="183">
        <v>1</v>
      </c>
      <c r="K267" s="181" t="s">
        <v>4028</v>
      </c>
      <c r="L267" s="183">
        <v>4</v>
      </c>
      <c r="M267" s="181" t="s">
        <v>4127</v>
      </c>
      <c r="N267" s="183" t="s">
        <v>766</v>
      </c>
      <c r="O267" s="181" t="s">
        <v>4128</v>
      </c>
      <c r="P267" s="183">
        <v>2</v>
      </c>
      <c r="Q267" s="181" t="s">
        <v>4765</v>
      </c>
      <c r="R267" s="183" t="s">
        <v>766</v>
      </c>
      <c r="S267" s="181" t="s">
        <v>4766</v>
      </c>
      <c r="T267" s="183" t="s">
        <v>814</v>
      </c>
      <c r="U267" s="181" t="s">
        <v>4129</v>
      </c>
      <c r="V267" s="183" t="s">
        <v>3959</v>
      </c>
      <c r="W267" s="181" t="s">
        <v>3960</v>
      </c>
      <c r="X267" s="183" t="s">
        <v>2527</v>
      </c>
      <c r="Y267" s="181" t="s">
        <v>4062</v>
      </c>
      <c r="Z267" s="174" t="str">
        <f t="shared" si="13"/>
        <v>10 Reduccion de las desigualdades</v>
      </c>
      <c r="AA267" s="183">
        <v>10.4</v>
      </c>
      <c r="AB267" s="181" t="s">
        <v>4191</v>
      </c>
      <c r="AC267" s="193" t="str">
        <f t="shared" si="14"/>
        <v>10.4 Adoptar politicas, especialmente fiscales, salariales y de proteccion social, y lograr progresivamente una mayor igualdad</v>
      </c>
      <c r="AD267" s="170"/>
      <c r="AE267" s="170"/>
      <c r="AF267" s="170"/>
      <c r="AG267" s="170"/>
      <c r="AH267" s="170"/>
      <c r="AI267" s="170"/>
      <c r="AJ267" s="170"/>
      <c r="AK267" s="170"/>
      <c r="AL267" s="170"/>
      <c r="AM267" s="170"/>
      <c r="AN267" s="170"/>
      <c r="AO267" s="170"/>
      <c r="AP267" s="170"/>
      <c r="AQ267" s="170"/>
      <c r="AR267" s="170"/>
      <c r="AS267" s="170"/>
      <c r="AT267" s="170"/>
      <c r="AU267" s="170"/>
      <c r="AV267" s="170"/>
      <c r="AW267" s="170"/>
      <c r="AX267" s="170"/>
      <c r="AY267" s="170"/>
      <c r="AZ267" s="170"/>
      <c r="BA267" s="170"/>
      <c r="BB267" s="170"/>
      <c r="BC267" s="170"/>
      <c r="BD267" s="170"/>
      <c r="BE267" s="170"/>
      <c r="BF267" s="170"/>
      <c r="BG267" s="170"/>
      <c r="BH267" s="170"/>
      <c r="BI267" s="170"/>
      <c r="BJ267" s="170"/>
      <c r="BK267" s="170"/>
      <c r="BL267" s="170"/>
      <c r="BM267" s="170"/>
      <c r="BN267" s="170"/>
      <c r="BO267" s="170"/>
      <c r="BP267" s="169"/>
      <c r="BQ267" s="169"/>
      <c r="BR267" s="169"/>
      <c r="BS267" s="169"/>
      <c r="BT267" s="169"/>
      <c r="BU267" s="169"/>
      <c r="BV267" s="169"/>
    </row>
    <row r="268" spans="1:80" s="105" customFormat="1" ht="15.75" x14ac:dyDescent="0.25">
      <c r="A268" s="180" t="s">
        <v>592</v>
      </c>
      <c r="B268" s="181" t="s">
        <v>4852</v>
      </c>
      <c r="C268" s="181" t="s">
        <v>4123</v>
      </c>
      <c r="D268" s="181" t="s">
        <v>4124</v>
      </c>
      <c r="E268" s="181" t="s">
        <v>4125</v>
      </c>
      <c r="F268" s="181" t="s">
        <v>4126</v>
      </c>
      <c r="G268" s="180" t="s">
        <v>3889</v>
      </c>
      <c r="H268" s="182" t="s">
        <v>4729</v>
      </c>
      <c r="I268" s="169" t="str">
        <f t="shared" si="12"/>
        <v>03PDIVM002</v>
      </c>
      <c r="J268" s="183">
        <v>1</v>
      </c>
      <c r="K268" s="181" t="s">
        <v>4028</v>
      </c>
      <c r="L268" s="183">
        <v>4</v>
      </c>
      <c r="M268" s="181" t="s">
        <v>4127</v>
      </c>
      <c r="N268" s="183" t="s">
        <v>766</v>
      </c>
      <c r="O268" s="181" t="s">
        <v>4128</v>
      </c>
      <c r="P268" s="183">
        <v>2</v>
      </c>
      <c r="Q268" s="181" t="s">
        <v>4765</v>
      </c>
      <c r="R268" s="183" t="s">
        <v>766</v>
      </c>
      <c r="S268" s="181" t="s">
        <v>4766</v>
      </c>
      <c r="T268" s="183" t="s">
        <v>814</v>
      </c>
      <c r="U268" s="181" t="s">
        <v>4129</v>
      </c>
      <c r="V268" s="183" t="s">
        <v>3961</v>
      </c>
      <c r="W268" s="181" t="s">
        <v>3962</v>
      </c>
      <c r="X268" s="183" t="s">
        <v>2527</v>
      </c>
      <c r="Y268" s="181" t="s">
        <v>4062</v>
      </c>
      <c r="Z268" s="174" t="str">
        <f t="shared" si="13"/>
        <v>10 Reduccion de las desigualdades</v>
      </c>
      <c r="AA268" s="183">
        <v>10.4</v>
      </c>
      <c r="AB268" s="181" t="s">
        <v>4191</v>
      </c>
      <c r="AC268" s="193" t="str">
        <f t="shared" si="14"/>
        <v>10.4 Adoptar politicas, especialmente fiscales, salariales y de proteccion social, y lograr progresivamente una mayor igualdad</v>
      </c>
      <c r="AD268" s="170"/>
      <c r="AE268" s="170"/>
      <c r="AF268" s="170"/>
      <c r="AG268" s="170"/>
      <c r="AH268" s="170"/>
      <c r="AI268" s="170"/>
      <c r="AJ268" s="170"/>
      <c r="AK268" s="170"/>
      <c r="AL268" s="170"/>
      <c r="AM268" s="170"/>
      <c r="AN268" s="170"/>
      <c r="AO268" s="170"/>
      <c r="AP268" s="170"/>
      <c r="AQ268" s="170"/>
      <c r="AR268" s="170"/>
      <c r="AS268" s="170"/>
      <c r="AT268" s="170"/>
      <c r="AU268" s="170"/>
      <c r="AV268" s="170"/>
      <c r="AW268" s="170"/>
      <c r="AX268" s="170"/>
      <c r="AY268" s="170"/>
      <c r="AZ268" s="170"/>
      <c r="BA268" s="170"/>
      <c r="BB268" s="170"/>
      <c r="BC268" s="170"/>
      <c r="BD268" s="170"/>
      <c r="BE268" s="170"/>
      <c r="BF268" s="170"/>
      <c r="BG268" s="170"/>
      <c r="BH268" s="170"/>
      <c r="BI268" s="170"/>
      <c r="BJ268" s="170"/>
      <c r="BK268" s="170"/>
      <c r="BL268" s="170"/>
      <c r="BM268" s="170"/>
      <c r="BN268" s="170"/>
      <c r="BO268" s="170"/>
      <c r="BP268" s="169"/>
      <c r="BQ268" s="169"/>
      <c r="BR268" s="169"/>
      <c r="BS268" s="169"/>
      <c r="BT268" s="169"/>
      <c r="BU268" s="169"/>
      <c r="BV268" s="169"/>
    </row>
    <row r="269" spans="1:80" s="105" customFormat="1" ht="15.75" x14ac:dyDescent="0.25">
      <c r="A269" s="180" t="s">
        <v>592</v>
      </c>
      <c r="B269" s="181" t="s">
        <v>4852</v>
      </c>
      <c r="C269" s="181" t="s">
        <v>4123</v>
      </c>
      <c r="D269" s="181" t="s">
        <v>4124</v>
      </c>
      <c r="E269" s="181" t="s">
        <v>4125</v>
      </c>
      <c r="F269" s="181" t="s">
        <v>4126</v>
      </c>
      <c r="G269" s="180" t="s">
        <v>713</v>
      </c>
      <c r="H269" s="182" t="s">
        <v>4730</v>
      </c>
      <c r="I269" s="169" t="str">
        <f t="shared" si="12"/>
        <v>03PDIVN001</v>
      </c>
      <c r="J269" s="183">
        <v>5</v>
      </c>
      <c r="K269" s="181" t="s">
        <v>4731</v>
      </c>
      <c r="L269" s="183">
        <v>3</v>
      </c>
      <c r="M269" s="181" t="s">
        <v>4309</v>
      </c>
      <c r="N269" s="183" t="s">
        <v>774</v>
      </c>
      <c r="O269" s="181" t="s">
        <v>3964</v>
      </c>
      <c r="P269" s="183">
        <v>1</v>
      </c>
      <c r="Q269" s="181" t="s">
        <v>3954</v>
      </c>
      <c r="R269" s="183" t="s">
        <v>785</v>
      </c>
      <c r="S269" s="181" t="s">
        <v>4732</v>
      </c>
      <c r="T269" s="183" t="s">
        <v>766</v>
      </c>
      <c r="U269" s="181" t="s">
        <v>3963</v>
      </c>
      <c r="V269" s="183" t="s">
        <v>3965</v>
      </c>
      <c r="W269" s="181" t="s">
        <v>3966</v>
      </c>
      <c r="X269" s="183" t="s">
        <v>2916</v>
      </c>
      <c r="Y269" s="181" t="s">
        <v>3967</v>
      </c>
      <c r="Z269" s="174" t="str">
        <f t="shared" si="13"/>
        <v>11 Ciudades y comunidades sostenibles</v>
      </c>
      <c r="AA269" s="183">
        <v>11.5</v>
      </c>
      <c r="AB269" s="181" t="s">
        <v>3968</v>
      </c>
      <c r="AC269" s="193" t="str">
        <f t="shared" si="14"/>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269" s="170"/>
      <c r="AE269" s="170"/>
      <c r="AF269" s="170"/>
      <c r="AG269" s="170"/>
      <c r="AH269" s="170"/>
      <c r="AI269" s="170"/>
      <c r="AJ269" s="170"/>
      <c r="AK269" s="170"/>
      <c r="AL269" s="170"/>
      <c r="AM269" s="170"/>
      <c r="AN269" s="170"/>
      <c r="AO269" s="170"/>
      <c r="AP269" s="170"/>
      <c r="AQ269" s="170"/>
      <c r="AR269" s="170"/>
      <c r="AS269" s="170"/>
      <c r="AT269" s="170"/>
      <c r="AU269" s="170"/>
      <c r="AV269" s="170"/>
      <c r="AW269" s="170"/>
      <c r="AX269" s="170"/>
      <c r="AY269" s="170"/>
      <c r="AZ269" s="170"/>
      <c r="BA269" s="170"/>
      <c r="BB269" s="170"/>
      <c r="BC269" s="170"/>
      <c r="BD269" s="170"/>
      <c r="BE269" s="170"/>
      <c r="BF269" s="170"/>
      <c r="BG269" s="170"/>
      <c r="BH269" s="170"/>
      <c r="BI269" s="170"/>
      <c r="BJ269" s="170"/>
      <c r="BK269" s="170"/>
      <c r="BL269" s="170"/>
      <c r="BM269" s="170"/>
      <c r="BN269" s="170"/>
      <c r="BO269" s="170"/>
      <c r="BP269" s="169"/>
      <c r="BQ269" s="169"/>
      <c r="BR269" s="169"/>
      <c r="BS269" s="169"/>
      <c r="BT269" s="169"/>
      <c r="BU269" s="169"/>
      <c r="BV269" s="169"/>
    </row>
    <row r="270" spans="1:80" s="105" customFormat="1" ht="15.75" x14ac:dyDescent="0.25">
      <c r="A270" s="180" t="s">
        <v>592</v>
      </c>
      <c r="B270" s="181" t="s">
        <v>4852</v>
      </c>
      <c r="C270" s="181" t="s">
        <v>4123</v>
      </c>
      <c r="D270" s="181" t="s">
        <v>4124</v>
      </c>
      <c r="E270" s="181" t="s">
        <v>4125</v>
      </c>
      <c r="F270" s="181" t="s">
        <v>4126</v>
      </c>
      <c r="G270" s="180" t="s">
        <v>731</v>
      </c>
      <c r="H270" s="182" t="s">
        <v>4853</v>
      </c>
      <c r="I270" s="169" t="str">
        <f t="shared" si="12"/>
        <v>03PDIVS027</v>
      </c>
      <c r="J270" s="183">
        <v>1</v>
      </c>
      <c r="K270" s="181" t="s">
        <v>4028</v>
      </c>
      <c r="L270" s="183">
        <v>4</v>
      </c>
      <c r="M270" s="181" t="s">
        <v>4127</v>
      </c>
      <c r="N270" s="183" t="s">
        <v>766</v>
      </c>
      <c r="O270" s="181" t="s">
        <v>4128</v>
      </c>
      <c r="P270" s="183">
        <v>2</v>
      </c>
      <c r="Q270" s="181" t="s">
        <v>4765</v>
      </c>
      <c r="R270" s="183" t="s">
        <v>766</v>
      </c>
      <c r="S270" s="181" t="s">
        <v>4766</v>
      </c>
      <c r="T270" s="183" t="s">
        <v>814</v>
      </c>
      <c r="U270" s="181" t="s">
        <v>4129</v>
      </c>
      <c r="V270" s="183" t="s">
        <v>4131</v>
      </c>
      <c r="W270" s="181" t="s">
        <v>4132</v>
      </c>
      <c r="X270" s="183" t="s">
        <v>2527</v>
      </c>
      <c r="Y270" s="181" t="s">
        <v>4062</v>
      </c>
      <c r="Z270" s="174" t="str">
        <f t="shared" si="13"/>
        <v>10 Reduccion de las desigualdades</v>
      </c>
      <c r="AA270" s="183">
        <v>10.4</v>
      </c>
      <c r="AB270" s="181" t="s">
        <v>4191</v>
      </c>
      <c r="AC270" s="193" t="str">
        <f t="shared" si="14"/>
        <v>10.4 Adoptar politicas, especialmente fiscales, salariales y de proteccion social, y lograr progresivamente una mayor igualdad</v>
      </c>
      <c r="AD270" s="170"/>
      <c r="AE270" s="170"/>
      <c r="AF270" s="170"/>
      <c r="AG270" s="170"/>
      <c r="AH270" s="170"/>
      <c r="AI270" s="170"/>
      <c r="AJ270" s="170"/>
      <c r="AK270" s="170"/>
      <c r="AL270" s="170"/>
      <c r="AM270" s="170"/>
      <c r="AN270" s="170"/>
      <c r="AO270" s="170"/>
      <c r="AP270" s="170"/>
      <c r="AQ270" s="170"/>
      <c r="AR270" s="170"/>
      <c r="AS270" s="170"/>
      <c r="AT270" s="170"/>
      <c r="AU270" s="170"/>
      <c r="AV270" s="170"/>
      <c r="AW270" s="170"/>
      <c r="AX270" s="170"/>
      <c r="AY270" s="170"/>
      <c r="AZ270" s="170"/>
      <c r="BA270" s="170"/>
      <c r="BB270" s="170"/>
      <c r="BC270" s="170"/>
      <c r="BD270" s="170"/>
      <c r="BE270" s="170"/>
      <c r="BF270" s="170"/>
      <c r="BG270" s="170"/>
      <c r="BH270" s="170"/>
      <c r="BI270" s="170"/>
      <c r="BJ270" s="170"/>
      <c r="BK270" s="170"/>
      <c r="BL270" s="170"/>
      <c r="BM270" s="170"/>
      <c r="BN270" s="170"/>
      <c r="BO270" s="170"/>
      <c r="BP270" s="169"/>
      <c r="BQ270" s="169"/>
      <c r="BR270" s="169"/>
      <c r="BS270" s="169"/>
      <c r="BT270" s="169"/>
      <c r="BU270" s="169"/>
      <c r="BV270" s="169"/>
    </row>
    <row r="271" spans="1:80" s="105" customFormat="1" ht="15.75" x14ac:dyDescent="0.25">
      <c r="A271" s="180" t="s">
        <v>592</v>
      </c>
      <c r="B271" s="181" t="s">
        <v>4852</v>
      </c>
      <c r="C271" s="181" t="s">
        <v>4123</v>
      </c>
      <c r="D271" s="181" t="s">
        <v>4124</v>
      </c>
      <c r="E271" s="181" t="s">
        <v>4125</v>
      </c>
      <c r="F271" s="181" t="s">
        <v>4126</v>
      </c>
      <c r="G271" s="180" t="s">
        <v>741</v>
      </c>
      <c r="H271" s="182" t="s">
        <v>4854</v>
      </c>
      <c r="I271" s="169" t="str">
        <f t="shared" si="12"/>
        <v>03PDIVS061</v>
      </c>
      <c r="J271" s="183">
        <v>1</v>
      </c>
      <c r="K271" s="181" t="s">
        <v>4028</v>
      </c>
      <c r="L271" s="183">
        <v>4</v>
      </c>
      <c r="M271" s="181" t="s">
        <v>4127</v>
      </c>
      <c r="N271" s="183" t="s">
        <v>766</v>
      </c>
      <c r="O271" s="181" t="s">
        <v>4128</v>
      </c>
      <c r="P271" s="183">
        <v>2</v>
      </c>
      <c r="Q271" s="181" t="s">
        <v>4765</v>
      </c>
      <c r="R271" s="183" t="s">
        <v>766</v>
      </c>
      <c r="S271" s="181" t="s">
        <v>4766</v>
      </c>
      <c r="T271" s="183" t="s">
        <v>814</v>
      </c>
      <c r="U271" s="181" t="s">
        <v>4129</v>
      </c>
      <c r="V271" s="183" t="s">
        <v>2468</v>
      </c>
      <c r="W271" s="181" t="s">
        <v>4133</v>
      </c>
      <c r="X271" s="183" t="s">
        <v>2527</v>
      </c>
      <c r="Y271" s="181" t="s">
        <v>4062</v>
      </c>
      <c r="Z271" s="174" t="str">
        <f t="shared" si="13"/>
        <v>10 Reduccion de las desigualdades</v>
      </c>
      <c r="AA271" s="183">
        <v>10.4</v>
      </c>
      <c r="AB271" s="181" t="s">
        <v>4191</v>
      </c>
      <c r="AC271" s="193" t="str">
        <f t="shared" si="14"/>
        <v>10.4 Adoptar politicas, especialmente fiscales, salariales y de proteccion social, y lograr progresivamente una mayor igualdad</v>
      </c>
      <c r="AD271" s="170"/>
      <c r="AE271" s="170"/>
      <c r="AF271" s="170"/>
      <c r="AG271" s="170"/>
      <c r="AH271" s="170"/>
      <c r="AI271" s="170"/>
      <c r="AJ271" s="170"/>
      <c r="AK271" s="170"/>
      <c r="AL271" s="170"/>
      <c r="AM271" s="170"/>
      <c r="AN271" s="170"/>
      <c r="AO271" s="170"/>
      <c r="AP271" s="170"/>
      <c r="AQ271" s="170"/>
      <c r="AR271" s="170"/>
      <c r="AS271" s="170"/>
      <c r="AT271" s="170"/>
      <c r="AU271" s="170"/>
      <c r="AV271" s="170"/>
      <c r="AW271" s="170"/>
      <c r="AX271" s="170"/>
      <c r="AY271" s="170"/>
      <c r="AZ271" s="170"/>
      <c r="BA271" s="170"/>
      <c r="BB271" s="170"/>
      <c r="BC271" s="170"/>
      <c r="BD271" s="170"/>
      <c r="BE271" s="170"/>
      <c r="BF271" s="170"/>
      <c r="BG271" s="170"/>
      <c r="BH271" s="170"/>
      <c r="BI271" s="170"/>
      <c r="BJ271" s="170"/>
      <c r="BK271" s="170"/>
      <c r="BL271" s="170"/>
      <c r="BM271" s="170"/>
      <c r="BN271" s="170"/>
      <c r="BO271" s="170"/>
      <c r="BP271" s="169"/>
      <c r="BQ271" s="169"/>
      <c r="BR271" s="169"/>
      <c r="BS271" s="169"/>
      <c r="BT271" s="169"/>
      <c r="BU271" s="169"/>
      <c r="BV271" s="169"/>
    </row>
    <row r="272" spans="1:80" s="105" customFormat="1" ht="15.75" x14ac:dyDescent="0.25">
      <c r="A272" s="180" t="s">
        <v>593</v>
      </c>
      <c r="B272" s="181" t="s">
        <v>4855</v>
      </c>
      <c r="C272" s="181" t="s">
        <v>4369</v>
      </c>
      <c r="D272" s="181" t="s">
        <v>4370</v>
      </c>
      <c r="E272" s="181" t="s">
        <v>4856</v>
      </c>
      <c r="F272" s="181" t="s">
        <v>4371</v>
      </c>
      <c r="G272" s="180" t="s">
        <v>705</v>
      </c>
      <c r="H272" s="182" t="s">
        <v>4857</v>
      </c>
      <c r="I272" s="169" t="str">
        <f t="shared" si="12"/>
        <v>04C001F034</v>
      </c>
      <c r="J272" s="183">
        <v>2</v>
      </c>
      <c r="K272" s="181" t="s">
        <v>3992</v>
      </c>
      <c r="L272" s="183">
        <v>1</v>
      </c>
      <c r="M272" s="181" t="s">
        <v>3993</v>
      </c>
      <c r="N272" s="183" t="s">
        <v>765</v>
      </c>
      <c r="O272" s="181" t="s">
        <v>3994</v>
      </c>
      <c r="P272" s="183">
        <v>3</v>
      </c>
      <c r="Q272" s="181" t="s">
        <v>4746</v>
      </c>
      <c r="R272" s="183" t="s">
        <v>765</v>
      </c>
      <c r="S272" s="181" t="s">
        <v>4751</v>
      </c>
      <c r="T272" s="183" t="s">
        <v>765</v>
      </c>
      <c r="U272" s="181" t="s">
        <v>4752</v>
      </c>
      <c r="V272" s="183" t="s">
        <v>3033</v>
      </c>
      <c r="W272" s="181" t="s">
        <v>4372</v>
      </c>
      <c r="X272" s="183" t="s">
        <v>785</v>
      </c>
      <c r="Y272" s="181" t="s">
        <v>4373</v>
      </c>
      <c r="Z272" s="174" t="str">
        <f t="shared" si="13"/>
        <v>7 Energia asequible y no contaminante</v>
      </c>
      <c r="AA272" s="183">
        <v>7.2</v>
      </c>
      <c r="AB272" s="181" t="s">
        <v>4374</v>
      </c>
      <c r="AC272" s="193" t="str">
        <f t="shared" si="14"/>
        <v>7.2 De aqui a 2030, aumentar considerablemente la proporcion de energia renovable en el conjunto de fuentes energeticas</v>
      </c>
      <c r="AD272" s="170"/>
      <c r="AE272" s="170"/>
      <c r="AF272" s="170"/>
      <c r="AG272" s="170"/>
      <c r="AH272" s="170"/>
      <c r="AI272" s="170"/>
      <c r="AJ272" s="170"/>
      <c r="AK272" s="170"/>
      <c r="AL272" s="170"/>
      <c r="AM272" s="170"/>
      <c r="AN272" s="170"/>
      <c r="AO272" s="170"/>
      <c r="AP272" s="170"/>
      <c r="AQ272" s="170"/>
      <c r="AR272" s="170"/>
      <c r="AS272" s="170"/>
      <c r="AT272" s="170"/>
      <c r="AU272" s="170"/>
      <c r="AV272" s="170"/>
      <c r="AW272" s="170"/>
      <c r="AX272" s="170"/>
      <c r="AY272" s="170"/>
      <c r="AZ272" s="170"/>
      <c r="BA272" s="170"/>
      <c r="BB272" s="170"/>
      <c r="BC272" s="170"/>
      <c r="BD272" s="170"/>
      <c r="BE272" s="170"/>
      <c r="BF272" s="170"/>
      <c r="BG272" s="170"/>
      <c r="BH272" s="170"/>
      <c r="BI272" s="170"/>
      <c r="BJ272" s="170"/>
      <c r="BK272" s="170"/>
      <c r="BL272" s="170"/>
      <c r="BM272" s="170"/>
      <c r="BN272" s="170"/>
      <c r="BO272" s="170"/>
      <c r="BP272" s="169"/>
      <c r="BQ272" s="169"/>
      <c r="BR272" s="169"/>
      <c r="BS272" s="169"/>
      <c r="BT272" s="169"/>
      <c r="BU272"/>
      <c r="BV272"/>
      <c r="BW272"/>
      <c r="BX272"/>
      <c r="BY272"/>
      <c r="BZ272"/>
      <c r="CA272"/>
      <c r="CB272"/>
    </row>
    <row r="273" spans="1:80" s="105" customFormat="1" ht="15.75" x14ac:dyDescent="0.25">
      <c r="A273" s="180" t="s">
        <v>593</v>
      </c>
      <c r="B273" s="181" t="s">
        <v>4855</v>
      </c>
      <c r="C273" s="181" t="s">
        <v>4369</v>
      </c>
      <c r="D273" s="181" t="s">
        <v>4370</v>
      </c>
      <c r="E273" s="181" t="s">
        <v>4856</v>
      </c>
      <c r="F273" s="181" t="s">
        <v>4371</v>
      </c>
      <c r="G273" s="180" t="s">
        <v>3876</v>
      </c>
      <c r="H273" s="182" t="s">
        <v>4858</v>
      </c>
      <c r="I273" s="169" t="str">
        <f t="shared" si="12"/>
        <v>04C001F036</v>
      </c>
      <c r="J273" s="183">
        <v>2</v>
      </c>
      <c r="K273" s="181" t="s">
        <v>3992</v>
      </c>
      <c r="L273" s="183">
        <v>1</v>
      </c>
      <c r="M273" s="181" t="s">
        <v>3993</v>
      </c>
      <c r="N273" s="183" t="s">
        <v>767</v>
      </c>
      <c r="O273" s="181" t="s">
        <v>4375</v>
      </c>
      <c r="P273" s="183">
        <v>3</v>
      </c>
      <c r="Q273" s="181" t="s">
        <v>4746</v>
      </c>
      <c r="R273" s="183" t="s">
        <v>765</v>
      </c>
      <c r="S273" s="181" t="s">
        <v>4751</v>
      </c>
      <c r="T273" s="183" t="s">
        <v>765</v>
      </c>
      <c r="U273" s="181" t="s">
        <v>4752</v>
      </c>
      <c r="V273" s="183" t="s">
        <v>4376</v>
      </c>
      <c r="W273" s="181" t="s">
        <v>4377</v>
      </c>
      <c r="X273" s="183" t="s">
        <v>793</v>
      </c>
      <c r="Y273" s="181" t="s">
        <v>3996</v>
      </c>
      <c r="Z273" s="174" t="str">
        <f t="shared" si="13"/>
        <v>8 Trabajo decente y crecimiento economico</v>
      </c>
      <c r="AA273" s="183">
        <v>8.3000000000000007</v>
      </c>
      <c r="AB273" s="181" t="s">
        <v>3997</v>
      </c>
      <c r="AC273" s="193" t="str">
        <f t="shared" si="14"/>
        <v>8.3 Promover politicas orientadas al desarrollo que apoyen las actividades productivas, la creacion de puestos de trabajo decentes, el emprendimiento, la creatividad y la innovacion, y fomentar la formalizacion y el crecimiento de las microempresas y las pequeñas y medianas empresas, incluso mediante el acceso a servicios financieros</v>
      </c>
      <c r="AD273" s="170"/>
      <c r="AE273" s="170"/>
      <c r="AF273" s="170"/>
      <c r="AG273" s="170"/>
      <c r="AH273" s="170"/>
      <c r="AI273" s="170"/>
      <c r="AJ273" s="170"/>
      <c r="AK273" s="170"/>
      <c r="AL273" s="170"/>
      <c r="AM273" s="170"/>
      <c r="AN273" s="170"/>
      <c r="AO273" s="170"/>
      <c r="AP273" s="170"/>
      <c r="AQ273" s="170"/>
      <c r="AR273" s="170"/>
      <c r="AS273" s="170"/>
      <c r="AT273" s="170"/>
      <c r="AU273" s="170"/>
      <c r="AV273" s="170"/>
      <c r="AW273" s="170"/>
      <c r="AX273" s="170"/>
      <c r="AY273" s="170"/>
      <c r="AZ273" s="170"/>
      <c r="BA273" s="170"/>
      <c r="BB273" s="170"/>
      <c r="BC273" s="170"/>
      <c r="BD273" s="170"/>
      <c r="BE273" s="170"/>
      <c r="BF273" s="170"/>
      <c r="BG273" s="170"/>
      <c r="BH273" s="170"/>
      <c r="BI273" s="170"/>
      <c r="BJ273" s="170"/>
      <c r="BK273" s="170"/>
      <c r="BL273" s="170"/>
      <c r="BM273" s="170"/>
      <c r="BN273" s="170"/>
      <c r="BO273" s="170"/>
      <c r="BP273" s="169"/>
      <c r="BQ273" s="169"/>
      <c r="BR273" s="169"/>
      <c r="BS273" s="169"/>
      <c r="BT273" s="169"/>
      <c r="BU273" s="169"/>
      <c r="BV273" s="169"/>
    </row>
    <row r="274" spans="1:80" s="105" customFormat="1" ht="15.75" x14ac:dyDescent="0.25">
      <c r="A274" s="180" t="s">
        <v>593</v>
      </c>
      <c r="B274" s="181" t="s">
        <v>4855</v>
      </c>
      <c r="C274" s="181" t="s">
        <v>4369</v>
      </c>
      <c r="D274" s="181" t="s">
        <v>4370</v>
      </c>
      <c r="E274" s="181" t="s">
        <v>4856</v>
      </c>
      <c r="F274" s="181" t="s">
        <v>4371</v>
      </c>
      <c r="G274" s="180" t="s">
        <v>3879</v>
      </c>
      <c r="H274" s="182" t="s">
        <v>4859</v>
      </c>
      <c r="I274" s="169" t="str">
        <f t="shared" si="12"/>
        <v>04C001G074</v>
      </c>
      <c r="J274" s="183">
        <v>2</v>
      </c>
      <c r="K274" s="181" t="s">
        <v>3992</v>
      </c>
      <c r="L274" s="183">
        <v>1</v>
      </c>
      <c r="M274" s="181" t="s">
        <v>3993</v>
      </c>
      <c r="N274" s="183" t="s">
        <v>774</v>
      </c>
      <c r="O274" s="181" t="s">
        <v>4045</v>
      </c>
      <c r="P274" s="183">
        <v>3</v>
      </c>
      <c r="Q274" s="181" t="s">
        <v>4746</v>
      </c>
      <c r="R274" s="183" t="s">
        <v>765</v>
      </c>
      <c r="S274" s="181" t="s">
        <v>4751</v>
      </c>
      <c r="T274" s="183" t="s">
        <v>765</v>
      </c>
      <c r="U274" s="181" t="s">
        <v>4752</v>
      </c>
      <c r="V274" s="183" t="s">
        <v>4378</v>
      </c>
      <c r="W274" s="181" t="s">
        <v>4379</v>
      </c>
      <c r="X274" s="183" t="s">
        <v>793</v>
      </c>
      <c r="Y274" s="181" t="s">
        <v>3996</v>
      </c>
      <c r="Z274" s="174" t="str">
        <f t="shared" si="13"/>
        <v>8 Trabajo decente y crecimiento economico</v>
      </c>
      <c r="AA274" s="183">
        <v>8.3000000000000007</v>
      </c>
      <c r="AB274" s="181" t="s">
        <v>3997</v>
      </c>
      <c r="AC274" s="193" t="str">
        <f t="shared" si="14"/>
        <v>8.3 Promover politicas orientadas al desarrollo que apoyen las actividades productivas, la creacion de puestos de trabajo decentes, el emprendimiento, la creatividad y la innovacion, y fomentar la formalizacion y el crecimiento de las microempresas y las pequeñas y medianas empresas, incluso mediante el acceso a servicios financieros</v>
      </c>
      <c r="AD274" s="170"/>
      <c r="AE274" s="170"/>
      <c r="AF274" s="170"/>
      <c r="AG274" s="170"/>
      <c r="AH274" s="170"/>
      <c r="AI274" s="170"/>
      <c r="AJ274" s="170"/>
      <c r="AK274" s="170"/>
      <c r="AL274" s="170"/>
      <c r="AM274" s="170"/>
      <c r="AN274" s="170"/>
      <c r="AO274" s="170"/>
      <c r="AP274" s="170"/>
      <c r="AQ274" s="170"/>
      <c r="AR274" s="170"/>
      <c r="AS274" s="170"/>
      <c r="AT274" s="170"/>
      <c r="AU274" s="170"/>
      <c r="AV274" s="170"/>
      <c r="AW274" s="170"/>
      <c r="AX274" s="170"/>
      <c r="AY274" s="170"/>
      <c r="AZ274" s="170"/>
      <c r="BA274" s="170"/>
      <c r="BB274" s="170"/>
      <c r="BC274" s="170"/>
      <c r="BD274" s="170"/>
      <c r="BE274" s="170"/>
      <c r="BF274" s="170"/>
      <c r="BG274" s="170"/>
      <c r="BH274" s="170"/>
      <c r="BI274" s="170"/>
      <c r="BJ274" s="170"/>
      <c r="BK274" s="170"/>
      <c r="BL274" s="170"/>
      <c r="BM274" s="170"/>
      <c r="BN274" s="170"/>
      <c r="BO274" s="170"/>
      <c r="BP274" s="169"/>
      <c r="BQ274" s="169"/>
      <c r="BR274" s="169"/>
      <c r="BS274" s="169"/>
      <c r="BT274" s="169"/>
      <c r="BU274" s="169"/>
      <c r="BV274" s="169"/>
    </row>
    <row r="275" spans="1:80" s="105" customFormat="1" ht="15.75" x14ac:dyDescent="0.25">
      <c r="A275" s="180" t="s">
        <v>593</v>
      </c>
      <c r="B275" s="181" t="s">
        <v>4855</v>
      </c>
      <c r="C275" s="181" t="s">
        <v>4369</v>
      </c>
      <c r="D275" s="181" t="s">
        <v>4370</v>
      </c>
      <c r="E275" s="181" t="s">
        <v>4856</v>
      </c>
      <c r="F275" s="181" t="s">
        <v>4371</v>
      </c>
      <c r="G275" s="180" t="s">
        <v>712</v>
      </c>
      <c r="H275" s="182" t="s">
        <v>4725</v>
      </c>
      <c r="I275" s="169" t="str">
        <f t="shared" si="12"/>
        <v>04C001M001</v>
      </c>
      <c r="J275" s="183">
        <v>2</v>
      </c>
      <c r="K275" s="181" t="s">
        <v>3992</v>
      </c>
      <c r="L275" s="183">
        <v>1</v>
      </c>
      <c r="M275" s="181" t="s">
        <v>3993</v>
      </c>
      <c r="N275" s="183">
        <v>3</v>
      </c>
      <c r="O275" s="181" t="s">
        <v>4045</v>
      </c>
      <c r="P275" s="183">
        <v>1</v>
      </c>
      <c r="Q275" s="181" t="s">
        <v>3954</v>
      </c>
      <c r="R275" s="183" t="s">
        <v>793</v>
      </c>
      <c r="S275" s="181" t="s">
        <v>4749</v>
      </c>
      <c r="T275" s="183" t="s">
        <v>765</v>
      </c>
      <c r="U275" s="181" t="s">
        <v>4784</v>
      </c>
      <c r="V275" s="183" t="s">
        <v>3959</v>
      </c>
      <c r="W275" s="181" t="s">
        <v>3960</v>
      </c>
      <c r="X275" s="183" t="s">
        <v>2916</v>
      </c>
      <c r="Y275" s="181" t="s">
        <v>3967</v>
      </c>
      <c r="Z275" s="174" t="str">
        <f t="shared" si="13"/>
        <v>11 Ciudades y comunidades sostenibles</v>
      </c>
      <c r="AA275" s="183">
        <v>11.3</v>
      </c>
      <c r="AB275" s="181" t="s">
        <v>4051</v>
      </c>
      <c r="AC275" s="193" t="str">
        <f t="shared" si="14"/>
        <v>11.3 De aqui a 2030, aumentar la urbanizacion inclusiva y sostenible y la capacidad para la planificacion y la gestion participativas, integradas y sostenibles de los asentamientos humanos en todos los paises</v>
      </c>
      <c r="AD275" s="170"/>
      <c r="AE275" s="170"/>
      <c r="AF275" s="170"/>
      <c r="AG275" s="170"/>
      <c r="AH275" s="170"/>
      <c r="AI275" s="170"/>
      <c r="AJ275" s="170"/>
      <c r="AK275" s="170"/>
      <c r="AL275" s="170"/>
      <c r="AM275" s="170"/>
      <c r="AN275" s="170"/>
      <c r="AO275" s="170"/>
      <c r="AP275" s="170"/>
      <c r="AQ275" s="170"/>
      <c r="AR275" s="170"/>
      <c r="AS275" s="170"/>
      <c r="AT275" s="170"/>
      <c r="AU275" s="170"/>
      <c r="AV275" s="170"/>
      <c r="AW275" s="170"/>
      <c r="AX275" s="170"/>
      <c r="AY275" s="170"/>
      <c r="AZ275" s="170"/>
      <c r="BA275" s="170"/>
      <c r="BB275" s="170"/>
      <c r="BC275" s="170"/>
      <c r="BD275" s="170"/>
      <c r="BE275" s="170"/>
      <c r="BF275" s="170"/>
      <c r="BG275" s="170"/>
      <c r="BH275" s="170"/>
      <c r="BI275" s="170"/>
      <c r="BJ275" s="170"/>
      <c r="BK275" s="170"/>
      <c r="BL275" s="170"/>
      <c r="BM275" s="170"/>
      <c r="BN275" s="170"/>
      <c r="BO275" s="170"/>
      <c r="BP275" s="169"/>
      <c r="BQ275" s="169"/>
      <c r="BR275" s="169"/>
      <c r="BS275" s="169"/>
      <c r="BT275" s="169"/>
      <c r="BU275" s="169"/>
      <c r="BV275" s="169"/>
    </row>
    <row r="276" spans="1:80" s="105" customFormat="1" ht="15.75" x14ac:dyDescent="0.25">
      <c r="A276" s="180" t="s">
        <v>593</v>
      </c>
      <c r="B276" s="181" t="s">
        <v>4855</v>
      </c>
      <c r="C276" s="181" t="s">
        <v>4369</v>
      </c>
      <c r="D276" s="181" t="s">
        <v>4370</v>
      </c>
      <c r="E276" s="181" t="s">
        <v>4856</v>
      </c>
      <c r="F276" s="181" t="s">
        <v>4371</v>
      </c>
      <c r="G276" s="180" t="s">
        <v>3889</v>
      </c>
      <c r="H276" s="182" t="s">
        <v>4729</v>
      </c>
      <c r="I276" s="169" t="str">
        <f t="shared" si="12"/>
        <v>04C001M002</v>
      </c>
      <c r="J276" s="183">
        <v>2</v>
      </c>
      <c r="K276" s="181" t="s">
        <v>3992</v>
      </c>
      <c r="L276" s="183">
        <v>1</v>
      </c>
      <c r="M276" s="181" t="s">
        <v>3993</v>
      </c>
      <c r="N276" s="183">
        <v>7</v>
      </c>
      <c r="O276" s="181" t="s">
        <v>4268</v>
      </c>
      <c r="P276" s="183">
        <v>1</v>
      </c>
      <c r="Q276" s="181" t="s">
        <v>3954</v>
      </c>
      <c r="R276" s="183" t="s">
        <v>793</v>
      </c>
      <c r="S276" s="181" t="s">
        <v>4749</v>
      </c>
      <c r="T276" s="183" t="s">
        <v>765</v>
      </c>
      <c r="U276" s="181" t="s">
        <v>4784</v>
      </c>
      <c r="V276" s="183" t="s">
        <v>3961</v>
      </c>
      <c r="W276" s="181" t="s">
        <v>3962</v>
      </c>
      <c r="X276" s="183" t="s">
        <v>2916</v>
      </c>
      <c r="Y276" s="181" t="s">
        <v>3967</v>
      </c>
      <c r="Z276" s="174" t="str">
        <f t="shared" si="13"/>
        <v>11 Ciudades y comunidades sostenibles</v>
      </c>
      <c r="AA276" s="183">
        <v>11.3</v>
      </c>
      <c r="AB276" s="181" t="s">
        <v>4051</v>
      </c>
      <c r="AC276" s="193" t="str">
        <f t="shared" si="14"/>
        <v>11.3 De aqui a 2030, aumentar la urbanizacion inclusiva y sostenible y la capacidad para la planificacion y la gestion participativas, integradas y sostenibles de los asentamientos humanos en todos los paises</v>
      </c>
      <c r="AD276" s="170"/>
      <c r="AE276" s="170"/>
      <c r="AF276" s="170"/>
      <c r="AG276" s="170"/>
      <c r="AH276" s="170"/>
      <c r="AI276" s="170"/>
      <c r="AJ276" s="170"/>
      <c r="AK276" s="170"/>
      <c r="AL276" s="170"/>
      <c r="AM276" s="170"/>
      <c r="AN276" s="170"/>
      <c r="AO276" s="170"/>
      <c r="AP276" s="170"/>
      <c r="AQ276" s="170"/>
      <c r="AR276" s="170"/>
      <c r="AS276" s="170"/>
      <c r="AT276" s="170"/>
      <c r="AU276" s="170"/>
      <c r="AV276" s="170"/>
      <c r="AW276" s="170"/>
      <c r="AX276" s="170"/>
      <c r="AY276" s="170"/>
      <c r="AZ276" s="170"/>
      <c r="BA276" s="170"/>
      <c r="BB276" s="170"/>
      <c r="BC276" s="170"/>
      <c r="BD276" s="170"/>
      <c r="BE276" s="170"/>
      <c r="BF276" s="170"/>
      <c r="BG276" s="171"/>
      <c r="BH276" s="171"/>
      <c r="BI276" s="171"/>
      <c r="BJ276" s="171"/>
      <c r="BK276" s="171"/>
      <c r="BL276" s="171"/>
      <c r="BM276" s="171"/>
      <c r="BN276" s="171"/>
      <c r="BO276" s="171"/>
      <c r="BP276"/>
      <c r="BQ276"/>
      <c r="BR276"/>
      <c r="BS276"/>
      <c r="BT276"/>
      <c r="BU276"/>
      <c r="BV276"/>
      <c r="BW276"/>
      <c r="BX276"/>
      <c r="BY276"/>
      <c r="BZ276"/>
      <c r="CA276"/>
      <c r="CB276"/>
    </row>
    <row r="277" spans="1:80" s="105" customFormat="1" ht="15.75" x14ac:dyDescent="0.25">
      <c r="A277" s="180" t="s">
        <v>593</v>
      </c>
      <c r="B277" s="181" t="s">
        <v>4855</v>
      </c>
      <c r="C277" s="181" t="s">
        <v>4369</v>
      </c>
      <c r="D277" s="181" t="s">
        <v>4370</v>
      </c>
      <c r="E277" s="181" t="s">
        <v>4856</v>
      </c>
      <c r="F277" s="181" t="s">
        <v>4371</v>
      </c>
      <c r="G277" s="180" t="s">
        <v>713</v>
      </c>
      <c r="H277" s="182" t="s">
        <v>4730</v>
      </c>
      <c r="I277" s="169" t="str">
        <f t="shared" si="12"/>
        <v>04C001N001</v>
      </c>
      <c r="J277" s="183">
        <v>5</v>
      </c>
      <c r="K277" s="181" t="s">
        <v>4731</v>
      </c>
      <c r="L277" s="183">
        <v>3</v>
      </c>
      <c r="M277" s="181" t="s">
        <v>4309</v>
      </c>
      <c r="N277" s="183" t="s">
        <v>774</v>
      </c>
      <c r="O277" s="181" t="s">
        <v>3964</v>
      </c>
      <c r="P277" s="183">
        <v>1</v>
      </c>
      <c r="Q277" s="181" t="s">
        <v>3954</v>
      </c>
      <c r="R277" s="183" t="s">
        <v>785</v>
      </c>
      <c r="S277" s="181" t="s">
        <v>4732</v>
      </c>
      <c r="T277" s="183" t="s">
        <v>766</v>
      </c>
      <c r="U277" s="181" t="s">
        <v>3963</v>
      </c>
      <c r="V277" s="183" t="s">
        <v>3965</v>
      </c>
      <c r="W277" s="181" t="s">
        <v>3966</v>
      </c>
      <c r="X277" s="183" t="s">
        <v>2916</v>
      </c>
      <c r="Y277" s="181" t="s">
        <v>3967</v>
      </c>
      <c r="Z277" s="174" t="str">
        <f t="shared" si="13"/>
        <v>11 Ciudades y comunidades sostenibles</v>
      </c>
      <c r="AA277" s="183">
        <v>11.5</v>
      </c>
      <c r="AB277" s="181" t="s">
        <v>3968</v>
      </c>
      <c r="AC277" s="193" t="str">
        <f t="shared" si="14"/>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277" s="170"/>
      <c r="AE277" s="170"/>
      <c r="AF277" s="170"/>
      <c r="AG277" s="170"/>
      <c r="AH277" s="170"/>
      <c r="AI277" s="170"/>
      <c r="AJ277" s="170"/>
      <c r="AK277" s="170"/>
      <c r="AL277" s="170"/>
      <c r="AM277" s="170"/>
      <c r="AN277" s="170"/>
      <c r="AO277" s="170"/>
      <c r="AP277" s="170"/>
      <c r="AQ277" s="170"/>
      <c r="AR277" s="170"/>
      <c r="AS277" s="170"/>
      <c r="AT277" s="170"/>
      <c r="AU277" s="170"/>
      <c r="AV277" s="170"/>
      <c r="AW277" s="170"/>
      <c r="AX277" s="170"/>
      <c r="AY277" s="170"/>
      <c r="AZ277" s="170"/>
      <c r="BA277" s="170"/>
      <c r="BB277" s="170"/>
      <c r="BC277" s="170"/>
      <c r="BD277" s="170"/>
      <c r="BE277" s="170"/>
      <c r="BF277" s="170"/>
      <c r="BG277" s="170"/>
      <c r="BH277" s="170"/>
      <c r="BI277" s="170"/>
      <c r="BJ277" s="170"/>
      <c r="BK277" s="170"/>
      <c r="BL277" s="170"/>
      <c r="BM277" s="170"/>
      <c r="BN277" s="170"/>
      <c r="BO277" s="170"/>
      <c r="BP277" s="169"/>
      <c r="BQ277" s="169"/>
      <c r="BR277" s="169"/>
      <c r="BS277" s="169"/>
      <c r="BT277" s="169"/>
      <c r="BU277" s="169"/>
      <c r="BV277" s="169"/>
    </row>
    <row r="278" spans="1:80" s="105" customFormat="1" ht="15.75" x14ac:dyDescent="0.25">
      <c r="A278" s="180" t="s">
        <v>593</v>
      </c>
      <c r="B278" s="181" t="s">
        <v>4855</v>
      </c>
      <c r="C278" s="181" t="s">
        <v>4369</v>
      </c>
      <c r="D278" s="181" t="s">
        <v>4370</v>
      </c>
      <c r="E278" s="181" t="s">
        <v>4856</v>
      </c>
      <c r="F278" s="181" t="s">
        <v>4371</v>
      </c>
      <c r="G278" s="180" t="s">
        <v>719</v>
      </c>
      <c r="H278" s="182" t="s">
        <v>4860</v>
      </c>
      <c r="I278" s="169" t="str">
        <f t="shared" si="12"/>
        <v>04C001P016</v>
      </c>
      <c r="J278" s="183">
        <v>2</v>
      </c>
      <c r="K278" s="181" t="s">
        <v>3992</v>
      </c>
      <c r="L278" s="183">
        <v>1</v>
      </c>
      <c r="M278" s="181" t="s">
        <v>3993</v>
      </c>
      <c r="N278" s="183" t="s">
        <v>774</v>
      </c>
      <c r="O278" s="181" t="s">
        <v>4045</v>
      </c>
      <c r="P278" s="183">
        <v>3</v>
      </c>
      <c r="Q278" s="181" t="s">
        <v>4746</v>
      </c>
      <c r="R278" s="183" t="s">
        <v>765</v>
      </c>
      <c r="S278" s="181" t="s">
        <v>4751</v>
      </c>
      <c r="T278" s="183" t="s">
        <v>765</v>
      </c>
      <c r="U278" s="181" t="s">
        <v>4752</v>
      </c>
      <c r="V278" s="183" t="s">
        <v>4380</v>
      </c>
      <c r="W278" s="181" t="s">
        <v>3995</v>
      </c>
      <c r="X278" s="183" t="s">
        <v>793</v>
      </c>
      <c r="Y278" s="181" t="s">
        <v>3996</v>
      </c>
      <c r="Z278" s="174" t="str">
        <f t="shared" si="13"/>
        <v>8 Trabajo decente y crecimiento economico</v>
      </c>
      <c r="AA278" s="183">
        <v>8.3000000000000007</v>
      </c>
      <c r="AB278" s="181" t="s">
        <v>3997</v>
      </c>
      <c r="AC278" s="193" t="str">
        <f t="shared" si="14"/>
        <v>8.3 Promover politicas orientadas al desarrollo que apoyen las actividades productivas, la creacion de puestos de trabajo decentes, el emprendimiento, la creatividad y la innovacion, y fomentar la formalizacion y el crecimiento de las microempresas y las pequeñas y medianas empresas, incluso mediante el acceso a servicios financieros</v>
      </c>
      <c r="AD278" s="170"/>
      <c r="AE278" s="170"/>
      <c r="AF278" s="170"/>
      <c r="AG278" s="170"/>
      <c r="AH278" s="170"/>
      <c r="AI278" s="170"/>
      <c r="AJ278" s="170"/>
      <c r="AK278" s="170"/>
      <c r="AL278" s="170"/>
      <c r="AM278" s="170"/>
      <c r="AN278" s="170"/>
      <c r="AO278" s="170"/>
      <c r="AP278" s="170"/>
      <c r="AQ278" s="170"/>
      <c r="AR278" s="170"/>
      <c r="AS278" s="170"/>
      <c r="AT278" s="170"/>
      <c r="AU278" s="170"/>
      <c r="AV278" s="170"/>
      <c r="AW278" s="170"/>
      <c r="AX278" s="170"/>
      <c r="AY278" s="170"/>
      <c r="AZ278" s="170"/>
      <c r="BA278" s="170"/>
      <c r="BB278" s="170"/>
      <c r="BC278" s="170"/>
      <c r="BD278" s="170"/>
      <c r="BE278" s="170"/>
      <c r="BF278" s="170"/>
      <c r="BG278" s="170"/>
      <c r="BH278" s="170"/>
      <c r="BI278" s="170"/>
      <c r="BJ278" s="170"/>
      <c r="BK278" s="170"/>
      <c r="BL278" s="170"/>
      <c r="BM278" s="170"/>
      <c r="BN278" s="170"/>
      <c r="BO278" s="170"/>
      <c r="BP278" s="169"/>
      <c r="BQ278" s="169"/>
      <c r="BR278" s="169"/>
      <c r="BS278" s="169"/>
      <c r="BT278" s="169"/>
      <c r="BU278" s="169"/>
      <c r="BV278" s="169"/>
    </row>
    <row r="279" spans="1:80" s="105" customFormat="1" ht="15.75" x14ac:dyDescent="0.25">
      <c r="A279" s="180" t="s">
        <v>594</v>
      </c>
      <c r="B279" s="181" t="s">
        <v>4861</v>
      </c>
      <c r="C279" s="181" t="s">
        <v>4381</v>
      </c>
      <c r="D279" s="181" t="s">
        <v>4382</v>
      </c>
      <c r="E279" s="181" t="s">
        <v>4383</v>
      </c>
      <c r="F279" s="181" t="s">
        <v>4384</v>
      </c>
      <c r="G279" s="180" t="s">
        <v>3889</v>
      </c>
      <c r="H279" s="182" t="s">
        <v>4729</v>
      </c>
      <c r="I279" s="169" t="str">
        <f t="shared" si="12"/>
        <v>04P0DEM002</v>
      </c>
      <c r="J279" s="183">
        <v>2</v>
      </c>
      <c r="K279" s="181" t="s">
        <v>3992</v>
      </c>
      <c r="L279" s="183">
        <v>1</v>
      </c>
      <c r="M279" s="181" t="s">
        <v>3993</v>
      </c>
      <c r="N279" s="183" t="s">
        <v>765</v>
      </c>
      <c r="O279" s="181" t="s">
        <v>3994</v>
      </c>
      <c r="P279" s="183">
        <v>3</v>
      </c>
      <c r="Q279" s="181" t="s">
        <v>4746</v>
      </c>
      <c r="R279" s="183" t="s">
        <v>765</v>
      </c>
      <c r="S279" s="181" t="s">
        <v>4751</v>
      </c>
      <c r="T279" s="183" t="s">
        <v>765</v>
      </c>
      <c r="U279" s="181" t="s">
        <v>4752</v>
      </c>
      <c r="V279" s="183" t="s">
        <v>3961</v>
      </c>
      <c r="W279" s="181" t="s">
        <v>3962</v>
      </c>
      <c r="X279" s="183" t="s">
        <v>2916</v>
      </c>
      <c r="Y279" s="181" t="s">
        <v>3967</v>
      </c>
      <c r="Z279" s="174" t="str">
        <f t="shared" si="13"/>
        <v>11 Ciudades y comunidades sostenibles</v>
      </c>
      <c r="AA279" s="183" t="s">
        <v>4735</v>
      </c>
      <c r="AB279" s="181" t="s">
        <v>4736</v>
      </c>
      <c r="AC279" s="193" t="str">
        <f t="shared" si="14"/>
        <v>11.a Apoyar los vinculos economicos, sociales y ambientales positivos entre las zonas urbanas, periurbanas y rurales fortaleciendo la planificacion del desarrollo nacional y regional</v>
      </c>
      <c r="AD279" s="170"/>
      <c r="AE279" s="170"/>
      <c r="AF279" s="170"/>
      <c r="AG279" s="170"/>
      <c r="AH279" s="170"/>
      <c r="AI279" s="170"/>
      <c r="AJ279" s="170"/>
      <c r="AK279" s="170"/>
      <c r="AL279" s="170"/>
      <c r="AM279" s="170"/>
      <c r="AN279" s="170"/>
      <c r="AO279" s="170"/>
      <c r="AP279" s="170"/>
      <c r="AQ279" s="170"/>
      <c r="AR279" s="170"/>
      <c r="AS279" s="170"/>
      <c r="AT279" s="170"/>
      <c r="AU279" s="170"/>
      <c r="AV279" s="170"/>
      <c r="AW279" s="170"/>
      <c r="AX279" s="170"/>
      <c r="AY279" s="170"/>
      <c r="AZ279" s="170"/>
      <c r="BA279" s="170"/>
      <c r="BB279" s="170"/>
      <c r="BC279" s="170"/>
      <c r="BD279" s="170"/>
      <c r="BE279" s="170"/>
      <c r="BF279" s="170"/>
      <c r="BG279" s="170"/>
      <c r="BH279" s="170"/>
      <c r="BI279" s="170"/>
      <c r="BJ279" s="170"/>
      <c r="BK279" s="170"/>
      <c r="BL279" s="170"/>
      <c r="BM279" s="170"/>
      <c r="BN279" s="170"/>
      <c r="BO279" s="170"/>
      <c r="BP279" s="169"/>
      <c r="BQ279" s="169"/>
      <c r="BR279" s="169"/>
      <c r="BS279" s="169"/>
      <c r="BT279" s="169"/>
      <c r="BU279" s="169"/>
      <c r="BV279" s="169"/>
    </row>
    <row r="280" spans="1:80" s="105" customFormat="1" ht="15.75" x14ac:dyDescent="0.25">
      <c r="A280" s="180" t="s">
        <v>594</v>
      </c>
      <c r="B280" s="181" t="s">
        <v>4861</v>
      </c>
      <c r="C280" s="181" t="s">
        <v>4381</v>
      </c>
      <c r="D280" s="181" t="s">
        <v>4382</v>
      </c>
      <c r="E280" s="181" t="s">
        <v>4383</v>
      </c>
      <c r="F280" s="181" t="s">
        <v>4384</v>
      </c>
      <c r="G280" s="180" t="s">
        <v>713</v>
      </c>
      <c r="H280" s="182" t="s">
        <v>4730</v>
      </c>
      <c r="I280" s="169" t="str">
        <f t="shared" si="12"/>
        <v>04P0DEN001</v>
      </c>
      <c r="J280" s="183">
        <v>2</v>
      </c>
      <c r="K280" s="181" t="s">
        <v>3992</v>
      </c>
      <c r="L280" s="183">
        <v>1</v>
      </c>
      <c r="M280" s="181" t="s">
        <v>3993</v>
      </c>
      <c r="N280" s="183" t="s">
        <v>765</v>
      </c>
      <c r="O280" s="181" t="s">
        <v>3994</v>
      </c>
      <c r="P280" s="183">
        <v>3</v>
      </c>
      <c r="Q280" s="181" t="s">
        <v>4746</v>
      </c>
      <c r="R280" s="183" t="s">
        <v>765</v>
      </c>
      <c r="S280" s="181" t="s">
        <v>4751</v>
      </c>
      <c r="T280" s="183" t="s">
        <v>765</v>
      </c>
      <c r="U280" s="181" t="s">
        <v>4752</v>
      </c>
      <c r="V280" s="183" t="s">
        <v>3965</v>
      </c>
      <c r="W280" s="181" t="s">
        <v>3966</v>
      </c>
      <c r="X280" s="183" t="s">
        <v>2916</v>
      </c>
      <c r="Y280" s="181" t="s">
        <v>3967</v>
      </c>
      <c r="Z280" s="174" t="str">
        <f t="shared" si="13"/>
        <v>11 Ciudades y comunidades sostenibles</v>
      </c>
      <c r="AA280" s="183">
        <v>11.5</v>
      </c>
      <c r="AB280" s="181" t="s">
        <v>3968</v>
      </c>
      <c r="AC280" s="193" t="str">
        <f t="shared" si="14"/>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280" s="170"/>
      <c r="AE280" s="170"/>
      <c r="AF280" s="170"/>
      <c r="AG280" s="170"/>
      <c r="AH280" s="170"/>
      <c r="AI280" s="170"/>
      <c r="AJ280" s="170"/>
      <c r="AK280" s="170"/>
      <c r="AL280" s="170"/>
      <c r="AM280" s="170"/>
      <c r="AN280" s="170"/>
      <c r="AO280" s="170"/>
      <c r="AP280" s="170"/>
      <c r="AQ280" s="170"/>
      <c r="AR280" s="170"/>
      <c r="AS280" s="170"/>
      <c r="AT280" s="170"/>
      <c r="AU280" s="170"/>
      <c r="AV280" s="170"/>
      <c r="AW280" s="170"/>
      <c r="AX280" s="170"/>
      <c r="AY280" s="170"/>
      <c r="AZ280" s="170"/>
      <c r="BA280" s="170"/>
      <c r="BB280" s="170"/>
      <c r="BC280" s="170"/>
      <c r="BD280" s="170"/>
      <c r="BE280" s="170"/>
      <c r="BF280" s="170"/>
      <c r="BG280" s="170"/>
      <c r="BH280" s="170"/>
      <c r="BI280" s="170"/>
      <c r="BJ280" s="171"/>
      <c r="BK280" s="171"/>
      <c r="BL280" s="171"/>
      <c r="BM280" s="171"/>
      <c r="BN280" s="171"/>
      <c r="BO280" s="171"/>
      <c r="BP280" s="171"/>
      <c r="BQ280" s="171"/>
      <c r="BR280" s="171"/>
      <c r="BS280" s="171"/>
      <c r="BT280"/>
      <c r="BU280"/>
      <c r="BV280"/>
      <c r="BW280"/>
      <c r="BX280"/>
      <c r="BY280"/>
      <c r="BZ280"/>
      <c r="CA280"/>
      <c r="CB280"/>
    </row>
    <row r="281" spans="1:80" ht="15.75" x14ac:dyDescent="0.25">
      <c r="A281" s="180" t="s">
        <v>594</v>
      </c>
      <c r="B281" s="181" t="s">
        <v>4861</v>
      </c>
      <c r="C281" s="181" t="s">
        <v>4381</v>
      </c>
      <c r="D281" s="181" t="s">
        <v>4382</v>
      </c>
      <c r="E281" s="181" t="s">
        <v>4383</v>
      </c>
      <c r="F281" s="181" t="s">
        <v>4384</v>
      </c>
      <c r="G281" s="180" t="s">
        <v>3898</v>
      </c>
      <c r="H281" s="182" t="s">
        <v>4862</v>
      </c>
      <c r="I281" s="169" t="str">
        <f t="shared" si="12"/>
        <v>04P0DER001</v>
      </c>
      <c r="J281" s="183">
        <v>2</v>
      </c>
      <c r="K281" s="181" t="s">
        <v>3992</v>
      </c>
      <c r="L281" s="183">
        <v>1</v>
      </c>
      <c r="M281" s="181" t="s">
        <v>3993</v>
      </c>
      <c r="N281" s="183" t="s">
        <v>765</v>
      </c>
      <c r="O281" s="181" t="s">
        <v>3994</v>
      </c>
      <c r="P281" s="183">
        <v>3</v>
      </c>
      <c r="Q281" s="181" t="s">
        <v>4746</v>
      </c>
      <c r="R281" s="183" t="s">
        <v>765</v>
      </c>
      <c r="S281" s="181" t="s">
        <v>4751</v>
      </c>
      <c r="T281" s="183" t="s">
        <v>765</v>
      </c>
      <c r="U281" s="181" t="s">
        <v>4752</v>
      </c>
      <c r="V281" s="183" t="s">
        <v>4385</v>
      </c>
      <c r="W281" s="181" t="s">
        <v>4386</v>
      </c>
      <c r="X281" s="183" t="s">
        <v>2916</v>
      </c>
      <c r="Y281" s="181" t="s">
        <v>3967</v>
      </c>
      <c r="Z281" s="174" t="str">
        <f t="shared" si="13"/>
        <v>11 Ciudades y comunidades sostenibles</v>
      </c>
      <c r="AA281" s="183" t="s">
        <v>4735</v>
      </c>
      <c r="AB281" s="181" t="s">
        <v>4736</v>
      </c>
      <c r="AC281" s="193" t="str">
        <f t="shared" si="14"/>
        <v>11.a Apoyar los vinculos economicos, sociales y ambientales positivos entre las zonas urbanas, periurbanas y rurales fortaleciendo la planificacion del desarrollo nacional y regional</v>
      </c>
      <c r="AD281" s="170"/>
      <c r="AE281" s="170"/>
      <c r="AF281" s="170"/>
      <c r="AG281" s="170"/>
      <c r="AH281" s="170"/>
      <c r="AI281" s="170"/>
      <c r="AJ281" s="170"/>
      <c r="AK281" s="170"/>
      <c r="AL281" s="170"/>
      <c r="AM281" s="170"/>
      <c r="AN281" s="170"/>
      <c r="AO281" s="170"/>
      <c r="AP281" s="170"/>
      <c r="AQ281" s="170"/>
      <c r="AR281" s="170"/>
      <c r="AS281" s="170"/>
      <c r="AT281" s="170"/>
      <c r="AU281" s="170"/>
      <c r="AV281" s="170"/>
      <c r="AW281" s="170"/>
      <c r="AX281" s="170"/>
      <c r="AY281" s="170"/>
      <c r="AZ281" s="170"/>
      <c r="BA281" s="170"/>
      <c r="BB281" s="170"/>
      <c r="BC281" s="170"/>
      <c r="BD281" s="170"/>
      <c r="BE281" s="170"/>
      <c r="BF281" s="170"/>
      <c r="BG281" s="170"/>
      <c r="BH281" s="170"/>
      <c r="BI281" s="170"/>
      <c r="BJ281" s="170"/>
      <c r="BK281" s="170"/>
      <c r="BL281" s="170"/>
      <c r="BM281" s="170"/>
      <c r="BN281" s="170"/>
      <c r="BO281" s="170"/>
      <c r="BP281" s="170"/>
      <c r="BQ281" s="170"/>
      <c r="BR281" s="170"/>
      <c r="BS281" s="170"/>
      <c r="BT281" s="169"/>
      <c r="BU281" s="169"/>
      <c r="BV281" s="169"/>
      <c r="BW281" s="105"/>
      <c r="BX281" s="105"/>
      <c r="BY281" s="105"/>
      <c r="BZ281" s="105"/>
      <c r="CA281" s="105"/>
      <c r="CB281" s="105"/>
    </row>
    <row r="282" spans="1:80" s="105" customFormat="1" ht="15.75" x14ac:dyDescent="0.25">
      <c r="A282" s="180" t="s">
        <v>595</v>
      </c>
      <c r="B282" s="181" t="s">
        <v>4863</v>
      </c>
      <c r="C282" s="181" t="s">
        <v>4387</v>
      </c>
      <c r="D282" s="181" t="s">
        <v>4388</v>
      </c>
      <c r="E282" s="181" t="s">
        <v>4389</v>
      </c>
      <c r="F282" s="181" t="s">
        <v>4390</v>
      </c>
      <c r="G282" s="180" t="s">
        <v>703</v>
      </c>
      <c r="H282" s="182" t="s">
        <v>4864</v>
      </c>
      <c r="I282" s="169" t="str">
        <f t="shared" si="12"/>
        <v>04P0DSF006</v>
      </c>
      <c r="J282" s="183">
        <v>2</v>
      </c>
      <c r="K282" s="181" t="s">
        <v>3992</v>
      </c>
      <c r="L282" s="183">
        <v>1</v>
      </c>
      <c r="M282" s="181" t="s">
        <v>3993</v>
      </c>
      <c r="N282" s="183" t="s">
        <v>766</v>
      </c>
      <c r="O282" s="181" t="s">
        <v>4391</v>
      </c>
      <c r="P282" s="183">
        <v>3</v>
      </c>
      <c r="Q282" s="181" t="s">
        <v>4746</v>
      </c>
      <c r="R282" s="183" t="s">
        <v>765</v>
      </c>
      <c r="S282" s="181" t="s">
        <v>4751</v>
      </c>
      <c r="T282" s="183" t="s">
        <v>765</v>
      </c>
      <c r="U282" s="181" t="s">
        <v>4752</v>
      </c>
      <c r="V282" s="183" t="s">
        <v>4385</v>
      </c>
      <c r="W282" s="181" t="s">
        <v>4386</v>
      </c>
      <c r="X282" s="183" t="s">
        <v>2916</v>
      </c>
      <c r="Y282" s="181" t="s">
        <v>3967</v>
      </c>
      <c r="Z282" s="174" t="str">
        <f t="shared" si="13"/>
        <v>11 Ciudades y comunidades sostenibles</v>
      </c>
      <c r="AA282" s="183" t="s">
        <v>4735</v>
      </c>
      <c r="AB282" s="181" t="s">
        <v>4736</v>
      </c>
      <c r="AC282" s="193" t="str">
        <f t="shared" si="14"/>
        <v>11.a Apoyar los vinculos economicos, sociales y ambientales positivos entre las zonas urbanas, periurbanas y rurales fortaleciendo la planificacion del desarrollo nacional y regional</v>
      </c>
      <c r="AD282" s="170"/>
      <c r="AE282" s="170"/>
      <c r="AF282" s="170"/>
      <c r="AG282" s="170"/>
      <c r="AH282" s="170"/>
      <c r="AI282" s="170"/>
      <c r="AJ282" s="170"/>
      <c r="AK282" s="170"/>
      <c r="AL282" s="170"/>
      <c r="AM282" s="170"/>
      <c r="AN282" s="170"/>
      <c r="AO282" s="170"/>
      <c r="AP282" s="170"/>
      <c r="AQ282" s="170"/>
      <c r="AR282" s="170"/>
      <c r="AS282" s="170"/>
      <c r="AT282" s="170"/>
      <c r="AU282" s="170"/>
      <c r="AV282" s="170"/>
      <c r="AW282" s="170"/>
      <c r="AX282" s="170"/>
      <c r="AY282" s="170"/>
      <c r="AZ282" s="170"/>
      <c r="BA282" s="170"/>
      <c r="BB282" s="170"/>
      <c r="BC282" s="170"/>
      <c r="BD282" s="170"/>
      <c r="BE282" s="170"/>
      <c r="BF282" s="170"/>
      <c r="BG282" s="170"/>
      <c r="BH282" s="170"/>
      <c r="BI282" s="170"/>
      <c r="BJ282" s="170"/>
      <c r="BK282" s="170"/>
      <c r="BL282" s="170"/>
      <c r="BM282" s="170"/>
      <c r="BN282" s="170"/>
      <c r="BO282" s="170"/>
      <c r="BP282" s="170"/>
      <c r="BQ282" s="170"/>
      <c r="BR282" s="170"/>
      <c r="BS282" s="170"/>
      <c r="BT282" s="169"/>
      <c r="BU282" s="169"/>
      <c r="BV282" s="169"/>
    </row>
    <row r="283" spans="1:80" s="105" customFormat="1" ht="15.75" x14ac:dyDescent="0.25">
      <c r="A283" s="180" t="s">
        <v>595</v>
      </c>
      <c r="B283" s="181" t="s">
        <v>4863</v>
      </c>
      <c r="C283" s="181" t="s">
        <v>4387</v>
      </c>
      <c r="D283" s="181" t="s">
        <v>4388</v>
      </c>
      <c r="E283" s="181" t="s">
        <v>4389</v>
      </c>
      <c r="F283" s="181" t="s">
        <v>4390</v>
      </c>
      <c r="G283" s="180" t="s">
        <v>712</v>
      </c>
      <c r="H283" s="182" t="s">
        <v>4725</v>
      </c>
      <c r="I283" s="169" t="str">
        <f t="shared" si="12"/>
        <v>04P0DSM001</v>
      </c>
      <c r="J283" s="183">
        <v>2</v>
      </c>
      <c r="K283" s="181" t="s">
        <v>3992</v>
      </c>
      <c r="L283" s="183">
        <v>1</v>
      </c>
      <c r="M283" s="181" t="s">
        <v>3993</v>
      </c>
      <c r="N283" s="183">
        <v>2</v>
      </c>
      <c r="O283" s="181" t="s">
        <v>4391</v>
      </c>
      <c r="P283" s="183">
        <v>1</v>
      </c>
      <c r="Q283" s="181" t="s">
        <v>3954</v>
      </c>
      <c r="R283" s="183" t="s">
        <v>793</v>
      </c>
      <c r="S283" s="181" t="s">
        <v>4749</v>
      </c>
      <c r="T283" s="183" t="s">
        <v>765</v>
      </c>
      <c r="U283" s="181" t="s">
        <v>4784</v>
      </c>
      <c r="V283" s="183" t="s">
        <v>3959</v>
      </c>
      <c r="W283" s="181" t="s">
        <v>3960</v>
      </c>
      <c r="X283" s="183" t="s">
        <v>2916</v>
      </c>
      <c r="Y283" s="181" t="s">
        <v>3967</v>
      </c>
      <c r="Z283" s="174" t="str">
        <f t="shared" si="13"/>
        <v>11 Ciudades y comunidades sostenibles</v>
      </c>
      <c r="AA283" s="183">
        <v>11.3</v>
      </c>
      <c r="AB283" s="181" t="s">
        <v>4051</v>
      </c>
      <c r="AC283" s="193" t="str">
        <f t="shared" si="14"/>
        <v>11.3 De aqui a 2030, aumentar la urbanizacion inclusiva y sostenible y la capacidad para la planificacion y la gestion participativas, integradas y sostenibles de los asentamientos humanos en todos los paises</v>
      </c>
      <c r="AD283" s="170"/>
      <c r="AE283" s="170"/>
      <c r="AF283" s="170"/>
      <c r="AG283" s="170"/>
      <c r="AH283" s="170"/>
      <c r="AI283" s="170"/>
      <c r="AJ283" s="170"/>
      <c r="AK283" s="170"/>
      <c r="AL283" s="170"/>
      <c r="AM283" s="170"/>
      <c r="AN283" s="170"/>
      <c r="AO283" s="170"/>
      <c r="AP283" s="170"/>
      <c r="AQ283" s="170"/>
      <c r="AR283" s="170"/>
      <c r="AS283" s="170"/>
      <c r="AT283" s="170"/>
      <c r="AU283" s="170"/>
      <c r="AV283" s="170"/>
      <c r="AW283" s="170"/>
      <c r="AX283" s="170"/>
      <c r="AY283" s="170"/>
      <c r="AZ283" s="170"/>
      <c r="BA283" s="170"/>
      <c r="BB283" s="170"/>
      <c r="BC283" s="170"/>
      <c r="BD283" s="170"/>
      <c r="BE283" s="170"/>
      <c r="BF283" s="170"/>
      <c r="BG283" s="170"/>
      <c r="BH283" s="170"/>
      <c r="BI283" s="170"/>
      <c r="BJ283" s="170"/>
      <c r="BK283" s="170"/>
      <c r="BL283" s="170"/>
      <c r="BM283" s="170"/>
      <c r="BN283" s="170"/>
      <c r="BO283" s="170"/>
      <c r="BP283" s="170"/>
      <c r="BQ283" s="170"/>
      <c r="BR283" s="170"/>
      <c r="BS283" s="170"/>
      <c r="BT283" s="169"/>
      <c r="BU283" s="169"/>
      <c r="BV283" s="169"/>
    </row>
    <row r="284" spans="1:80" s="105" customFormat="1" ht="15.75" x14ac:dyDescent="0.25">
      <c r="A284" s="180" t="s">
        <v>595</v>
      </c>
      <c r="B284" s="181" t="s">
        <v>4863</v>
      </c>
      <c r="C284" s="181" t="s">
        <v>4387</v>
      </c>
      <c r="D284" s="181" t="s">
        <v>4388</v>
      </c>
      <c r="E284" s="181" t="s">
        <v>4389</v>
      </c>
      <c r="F284" s="181" t="s">
        <v>4390</v>
      </c>
      <c r="G284" s="180" t="s">
        <v>3889</v>
      </c>
      <c r="H284" s="182" t="s">
        <v>4729</v>
      </c>
      <c r="I284" s="169" t="str">
        <f t="shared" si="12"/>
        <v>04P0DSM002</v>
      </c>
      <c r="J284" s="183">
        <v>2</v>
      </c>
      <c r="K284" s="181" t="s">
        <v>3992</v>
      </c>
      <c r="L284" s="183">
        <v>1</v>
      </c>
      <c r="M284" s="181" t="s">
        <v>3993</v>
      </c>
      <c r="N284" s="183">
        <v>7</v>
      </c>
      <c r="O284" s="181" t="s">
        <v>4268</v>
      </c>
      <c r="P284" s="183">
        <v>1</v>
      </c>
      <c r="Q284" s="181" t="s">
        <v>3954</v>
      </c>
      <c r="R284" s="183" t="s">
        <v>793</v>
      </c>
      <c r="S284" s="181" t="s">
        <v>4749</v>
      </c>
      <c r="T284" s="183" t="s">
        <v>765</v>
      </c>
      <c r="U284" s="181" t="s">
        <v>4784</v>
      </c>
      <c r="V284" s="183" t="s">
        <v>3961</v>
      </c>
      <c r="W284" s="181" t="s">
        <v>3962</v>
      </c>
      <c r="X284" s="183" t="s">
        <v>2916</v>
      </c>
      <c r="Y284" s="181" t="s">
        <v>3967</v>
      </c>
      <c r="Z284" s="174" t="str">
        <f t="shared" si="13"/>
        <v>11 Ciudades y comunidades sostenibles</v>
      </c>
      <c r="AA284" s="183">
        <v>11.3</v>
      </c>
      <c r="AB284" s="181" t="s">
        <v>4051</v>
      </c>
      <c r="AC284" s="193" t="str">
        <f t="shared" si="14"/>
        <v>11.3 De aqui a 2030, aumentar la urbanizacion inclusiva y sostenible y la capacidad para la planificacion y la gestion participativas, integradas y sostenibles de los asentamientos humanos en todos los paises</v>
      </c>
      <c r="AD284" s="170"/>
      <c r="AE284" s="170"/>
      <c r="AF284" s="170"/>
      <c r="AG284" s="170"/>
      <c r="AH284" s="170"/>
      <c r="AI284" s="170"/>
      <c r="AJ284" s="170"/>
      <c r="AK284" s="170"/>
      <c r="AL284" s="170"/>
      <c r="AM284" s="170"/>
      <c r="AN284" s="170"/>
      <c r="AO284" s="170"/>
      <c r="AP284" s="170"/>
      <c r="AQ284" s="170"/>
      <c r="AR284" s="170"/>
      <c r="AS284" s="170"/>
      <c r="AT284" s="170"/>
      <c r="AU284" s="170"/>
      <c r="AV284" s="170"/>
      <c r="AW284" s="170"/>
      <c r="AX284" s="170"/>
      <c r="AY284" s="170"/>
      <c r="AZ284" s="170"/>
      <c r="BA284" s="170"/>
      <c r="BB284" s="170"/>
      <c r="BC284" s="170"/>
      <c r="BD284" s="170"/>
      <c r="BE284" s="170"/>
      <c r="BF284" s="170"/>
      <c r="BG284" s="170"/>
      <c r="BH284" s="170"/>
      <c r="BI284" s="170"/>
      <c r="BJ284" s="170"/>
      <c r="BK284" s="170"/>
      <c r="BL284" s="170"/>
      <c r="BM284" s="170"/>
      <c r="BN284" s="170"/>
      <c r="BO284" s="170"/>
      <c r="BP284" s="170"/>
      <c r="BQ284" s="170"/>
      <c r="BR284" s="170"/>
      <c r="BS284" s="170"/>
      <c r="BT284" s="169"/>
      <c r="BU284" s="169"/>
      <c r="BV284" s="169"/>
    </row>
    <row r="285" spans="1:80" s="105" customFormat="1" ht="15.75" x14ac:dyDescent="0.25">
      <c r="A285" s="180" t="s">
        <v>595</v>
      </c>
      <c r="B285" s="181" t="s">
        <v>4863</v>
      </c>
      <c r="C285" s="181" t="s">
        <v>4387</v>
      </c>
      <c r="D285" s="181" t="s">
        <v>4388</v>
      </c>
      <c r="E285" s="181" t="s">
        <v>4389</v>
      </c>
      <c r="F285" s="181" t="s">
        <v>4390</v>
      </c>
      <c r="G285" s="180" t="s">
        <v>713</v>
      </c>
      <c r="H285" s="182" t="s">
        <v>4730</v>
      </c>
      <c r="I285" s="169" t="str">
        <f t="shared" si="12"/>
        <v>04P0DSN001</v>
      </c>
      <c r="J285" s="183">
        <v>5</v>
      </c>
      <c r="K285" s="181" t="s">
        <v>4731</v>
      </c>
      <c r="L285" s="183">
        <v>3</v>
      </c>
      <c r="M285" s="181" t="s">
        <v>4309</v>
      </c>
      <c r="N285" s="183" t="s">
        <v>774</v>
      </c>
      <c r="O285" s="181" t="s">
        <v>3964</v>
      </c>
      <c r="P285" s="183">
        <v>1</v>
      </c>
      <c r="Q285" s="181" t="s">
        <v>3954</v>
      </c>
      <c r="R285" s="183" t="s">
        <v>785</v>
      </c>
      <c r="S285" s="181" t="s">
        <v>4732</v>
      </c>
      <c r="T285" s="183" t="s">
        <v>766</v>
      </c>
      <c r="U285" s="181" t="s">
        <v>3963</v>
      </c>
      <c r="V285" s="183" t="s">
        <v>3965</v>
      </c>
      <c r="W285" s="181" t="s">
        <v>3966</v>
      </c>
      <c r="X285" s="183" t="s">
        <v>2916</v>
      </c>
      <c r="Y285" s="181" t="s">
        <v>3967</v>
      </c>
      <c r="Z285" s="174" t="str">
        <f t="shared" si="13"/>
        <v>11 Ciudades y comunidades sostenibles</v>
      </c>
      <c r="AA285" s="183">
        <v>11.5</v>
      </c>
      <c r="AB285" s="181" t="s">
        <v>3968</v>
      </c>
      <c r="AC285" s="193" t="str">
        <f t="shared" si="14"/>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285" s="170"/>
      <c r="AE285" s="170"/>
      <c r="AF285" s="170"/>
      <c r="AG285" s="170"/>
      <c r="AH285" s="168"/>
      <c r="AI285" s="169"/>
      <c r="AJ285" s="169"/>
      <c r="AK285" s="169"/>
      <c r="AL285" s="169"/>
      <c r="AM285" s="168"/>
      <c r="AN285" s="168"/>
      <c r="AO285" s="168"/>
      <c r="AP285" s="168"/>
      <c r="AQ285" s="170"/>
      <c r="AR285" s="169"/>
      <c r="AS285" s="170"/>
      <c r="AT285" s="169"/>
      <c r="AU285" s="169"/>
      <c r="AV285" s="170"/>
      <c r="AW285" s="169"/>
      <c r="AX285" s="169"/>
      <c r="AY285" s="170"/>
      <c r="AZ285" s="169"/>
      <c r="BA285" s="169"/>
      <c r="BB285" s="170"/>
      <c r="BC285" s="169"/>
      <c r="BD285" s="169"/>
      <c r="BE285" s="170"/>
      <c r="BF285" s="169"/>
      <c r="BG285" s="169"/>
      <c r="BH285" s="169"/>
      <c r="BI285" s="169"/>
      <c r="BJ285" s="169"/>
      <c r="BK285" s="169"/>
      <c r="BL285" s="169"/>
      <c r="BM285" s="169"/>
      <c r="BN285" s="169"/>
      <c r="BO285" s="169"/>
      <c r="BP285" s="169"/>
      <c r="BQ285" s="169"/>
      <c r="BR285" s="169"/>
      <c r="BS285" s="169"/>
      <c r="BT285" s="169"/>
      <c r="BU285" s="169"/>
      <c r="BV285" s="169"/>
    </row>
    <row r="286" spans="1:80" s="105" customFormat="1" ht="15.75" x14ac:dyDescent="0.25">
      <c r="A286" s="180" t="s">
        <v>596</v>
      </c>
      <c r="B286" s="181" t="s">
        <v>4865</v>
      </c>
      <c r="C286" s="181" t="s">
        <v>4134</v>
      </c>
      <c r="D286" s="181" t="s">
        <v>4135</v>
      </c>
      <c r="E286" s="181" t="s">
        <v>4136</v>
      </c>
      <c r="F286" s="181" t="s">
        <v>4137</v>
      </c>
      <c r="G286" s="180" t="s">
        <v>702</v>
      </c>
      <c r="H286" s="182" t="s">
        <v>4866</v>
      </c>
      <c r="I286" s="169" t="str">
        <f t="shared" si="12"/>
        <v>05C001F005</v>
      </c>
      <c r="J286" s="183">
        <v>2</v>
      </c>
      <c r="K286" s="181" t="s">
        <v>3992</v>
      </c>
      <c r="L286" s="183">
        <v>1</v>
      </c>
      <c r="M286" s="181" t="s">
        <v>3993</v>
      </c>
      <c r="N286" s="183" t="s">
        <v>814</v>
      </c>
      <c r="O286" s="181" t="s">
        <v>4138</v>
      </c>
      <c r="P286" s="183">
        <v>3</v>
      </c>
      <c r="Q286" s="181" t="s">
        <v>4746</v>
      </c>
      <c r="R286" s="183" t="s">
        <v>785</v>
      </c>
      <c r="S286" s="181" t="s">
        <v>4139</v>
      </c>
      <c r="T286" s="183" t="s">
        <v>765</v>
      </c>
      <c r="U286" s="181" t="s">
        <v>4139</v>
      </c>
      <c r="V286" s="183" t="s">
        <v>4140</v>
      </c>
      <c r="W286" s="181" t="s">
        <v>4141</v>
      </c>
      <c r="X286" s="183" t="s">
        <v>2916</v>
      </c>
      <c r="Y286" s="181" t="s">
        <v>3967</v>
      </c>
      <c r="Z286" s="174" t="str">
        <f t="shared" si="13"/>
        <v>11 Ciudades y comunidades sostenibles</v>
      </c>
      <c r="AA286" s="183" t="s">
        <v>4735</v>
      </c>
      <c r="AB286" s="181" t="s">
        <v>4736</v>
      </c>
      <c r="AC286" s="193" t="str">
        <f t="shared" si="14"/>
        <v>11.a Apoyar los vinculos economicos, sociales y ambientales positivos entre las zonas urbanas, periurbanas y rurales fortaleciendo la planificacion del desarrollo nacional y regional</v>
      </c>
      <c r="AD286" s="170"/>
      <c r="AE286" s="170"/>
      <c r="AF286" s="170"/>
      <c r="AG286" s="170"/>
      <c r="AH286" s="168"/>
      <c r="AI286" s="169"/>
      <c r="AJ286" s="169"/>
      <c r="AK286" s="169"/>
      <c r="AL286" s="169"/>
      <c r="AM286" s="168"/>
      <c r="AN286" s="168"/>
      <c r="AO286" s="168"/>
      <c r="AP286" s="168"/>
      <c r="AQ286" s="170"/>
      <c r="AR286" s="169"/>
      <c r="AS286" s="170"/>
      <c r="AT286" s="169"/>
      <c r="AU286" s="169"/>
      <c r="AV286" s="170"/>
      <c r="AW286" s="169"/>
      <c r="AX286" s="169"/>
      <c r="AY286" s="170"/>
      <c r="AZ286" s="169"/>
      <c r="BA286" s="169"/>
      <c r="BB286" s="170"/>
      <c r="BC286" s="169"/>
      <c r="BD286" s="169"/>
      <c r="BE286" s="170"/>
      <c r="BF286" s="169"/>
      <c r="BG286" s="169"/>
      <c r="BH286" s="169"/>
      <c r="BI286" s="169"/>
      <c r="BJ286" s="169"/>
      <c r="BK286" s="169"/>
      <c r="BL286" s="169"/>
      <c r="BM286" s="169"/>
      <c r="BN286" s="169"/>
      <c r="BO286" s="169"/>
      <c r="BP286" s="169"/>
      <c r="BQ286" s="169"/>
      <c r="BR286" s="169"/>
      <c r="BS286" s="169"/>
      <c r="BT286" s="169"/>
      <c r="BU286" s="169"/>
      <c r="BV286" s="169"/>
    </row>
    <row r="287" spans="1:80" s="105" customFormat="1" ht="15.75" x14ac:dyDescent="0.25">
      <c r="A287" s="180" t="s">
        <v>596</v>
      </c>
      <c r="B287" s="181" t="s">
        <v>4865</v>
      </c>
      <c r="C287" s="181" t="s">
        <v>4134</v>
      </c>
      <c r="D287" s="181" t="s">
        <v>4135</v>
      </c>
      <c r="E287" s="181" t="s">
        <v>4136</v>
      </c>
      <c r="F287" s="181" t="s">
        <v>4137</v>
      </c>
      <c r="G287" s="180" t="s">
        <v>712</v>
      </c>
      <c r="H287" s="182" t="s">
        <v>4725</v>
      </c>
      <c r="I287" s="169" t="str">
        <f t="shared" si="12"/>
        <v>05C001M001</v>
      </c>
      <c r="J287" s="183">
        <v>2</v>
      </c>
      <c r="K287" s="181" t="s">
        <v>3992</v>
      </c>
      <c r="L287" s="183">
        <v>1</v>
      </c>
      <c r="M287" s="181" t="s">
        <v>3993</v>
      </c>
      <c r="N287" s="183" t="s">
        <v>814</v>
      </c>
      <c r="O287" s="181" t="s">
        <v>4138</v>
      </c>
      <c r="P287" s="183">
        <v>3</v>
      </c>
      <c r="Q287" s="181" t="s">
        <v>4746</v>
      </c>
      <c r="R287" s="183" t="s">
        <v>785</v>
      </c>
      <c r="S287" s="181" t="s">
        <v>4139</v>
      </c>
      <c r="T287" s="183" t="s">
        <v>765</v>
      </c>
      <c r="U287" s="181" t="s">
        <v>4139</v>
      </c>
      <c r="V287" s="183" t="s">
        <v>3959</v>
      </c>
      <c r="W287" s="181" t="s">
        <v>3960</v>
      </c>
      <c r="X287" s="183" t="s">
        <v>2916</v>
      </c>
      <c r="Y287" s="181" t="s">
        <v>3967</v>
      </c>
      <c r="Z287" s="174" t="str">
        <f t="shared" si="13"/>
        <v>11 Ciudades y comunidades sostenibles</v>
      </c>
      <c r="AA287" s="183">
        <v>11.3</v>
      </c>
      <c r="AB287" s="181" t="s">
        <v>4051</v>
      </c>
      <c r="AC287" s="193" t="str">
        <f t="shared" si="14"/>
        <v>11.3 De aqui a 2030, aumentar la urbanizacion inclusiva y sostenible y la capacidad para la planificacion y la gestion participativas, integradas y sostenibles de los asentamientos humanos en todos los paises</v>
      </c>
      <c r="AD287" s="170"/>
      <c r="AE287" s="170"/>
      <c r="AF287" s="170"/>
      <c r="AG287" s="170"/>
      <c r="AH287" s="168"/>
      <c r="AI287" s="169"/>
      <c r="AJ287" s="169"/>
      <c r="AK287" s="169"/>
      <c r="AL287" s="169"/>
      <c r="AM287" s="168"/>
      <c r="AN287" s="168"/>
      <c r="AO287" s="168"/>
      <c r="AP287" s="168"/>
      <c r="AQ287" s="170"/>
      <c r="AR287" s="169"/>
      <c r="AS287" s="170"/>
      <c r="AT287" s="169"/>
      <c r="AU287" s="169"/>
      <c r="AV287" s="170"/>
      <c r="AW287" s="169"/>
      <c r="AX287" s="169"/>
      <c r="AY287" s="170"/>
      <c r="AZ287" s="169"/>
      <c r="BA287" s="169"/>
      <c r="BB287" s="170"/>
      <c r="BC287" s="169"/>
      <c r="BD287" s="169"/>
      <c r="BE287" s="170"/>
      <c r="BF287" s="169"/>
      <c r="BG287" s="169"/>
      <c r="BH287" s="169"/>
      <c r="BI287" s="169"/>
      <c r="BJ287" s="169"/>
      <c r="BK287" s="169"/>
      <c r="BL287" s="169"/>
      <c r="BM287" s="169"/>
      <c r="BN287" s="169"/>
      <c r="BO287" s="169"/>
      <c r="BP287" s="169"/>
      <c r="BQ287" s="169"/>
      <c r="BR287" s="169"/>
      <c r="BS287" s="169"/>
      <c r="BT287" s="169"/>
      <c r="BU287" s="169"/>
      <c r="BV287" s="169"/>
    </row>
    <row r="288" spans="1:80" ht="15.75" x14ac:dyDescent="0.25">
      <c r="A288" s="180" t="s">
        <v>596</v>
      </c>
      <c r="B288" s="181" t="s">
        <v>4865</v>
      </c>
      <c r="C288" s="181" t="s">
        <v>4134</v>
      </c>
      <c r="D288" s="181" t="s">
        <v>4135</v>
      </c>
      <c r="E288" s="181" t="s">
        <v>4136</v>
      </c>
      <c r="F288" s="181" t="s">
        <v>4137</v>
      </c>
      <c r="G288" s="180" t="s">
        <v>3889</v>
      </c>
      <c r="H288" s="182" t="s">
        <v>4729</v>
      </c>
      <c r="I288" s="169" t="str">
        <f t="shared" si="12"/>
        <v>05C001M002</v>
      </c>
      <c r="J288" s="183">
        <v>2</v>
      </c>
      <c r="K288" s="181" t="s">
        <v>3992</v>
      </c>
      <c r="L288" s="183">
        <v>1</v>
      </c>
      <c r="M288" s="181" t="s">
        <v>3993</v>
      </c>
      <c r="N288" s="183" t="s">
        <v>814</v>
      </c>
      <c r="O288" s="181" t="s">
        <v>4138</v>
      </c>
      <c r="P288" s="183">
        <v>3</v>
      </c>
      <c r="Q288" s="181" t="s">
        <v>4746</v>
      </c>
      <c r="R288" s="183" t="s">
        <v>785</v>
      </c>
      <c r="S288" s="181" t="s">
        <v>4139</v>
      </c>
      <c r="T288" s="183" t="s">
        <v>765</v>
      </c>
      <c r="U288" s="181" t="s">
        <v>4139</v>
      </c>
      <c r="V288" s="183" t="s">
        <v>3961</v>
      </c>
      <c r="W288" s="181" t="s">
        <v>3962</v>
      </c>
      <c r="X288" s="183" t="s">
        <v>2916</v>
      </c>
      <c r="Y288" s="181" t="s">
        <v>3967</v>
      </c>
      <c r="Z288" s="174" t="str">
        <f t="shared" si="13"/>
        <v>11 Ciudades y comunidades sostenibles</v>
      </c>
      <c r="AA288" s="183">
        <v>11.3</v>
      </c>
      <c r="AB288" s="181" t="s">
        <v>4051</v>
      </c>
      <c r="AC288" s="193" t="str">
        <f t="shared" si="14"/>
        <v>11.3 De aqui a 2030, aumentar la urbanizacion inclusiva y sostenible y la capacidad para la planificacion y la gestion participativas, integradas y sostenibles de los asentamientos humanos en todos los paises</v>
      </c>
      <c r="AD288" s="172"/>
      <c r="AE288" s="172"/>
      <c r="AF288" s="172"/>
      <c r="AG288" s="172"/>
      <c r="AH288" s="172"/>
      <c r="AI288" s="172"/>
      <c r="AJ288" s="172"/>
      <c r="AK288" s="172"/>
      <c r="AL288" s="172"/>
      <c r="AM288" s="172"/>
      <c r="AN288" s="172"/>
      <c r="AO288" s="172"/>
      <c r="AP288" s="172"/>
      <c r="AQ288" s="172"/>
      <c r="AR288" s="172"/>
      <c r="AS288" s="172"/>
      <c r="AT288" s="172"/>
      <c r="AU288" s="172"/>
      <c r="AV288" s="172"/>
      <c r="AW288" s="172"/>
      <c r="AX288" s="172"/>
      <c r="AY288" s="172"/>
      <c r="AZ288" s="172"/>
      <c r="BA288" s="172"/>
      <c r="BB288" s="172"/>
      <c r="BC288" s="172"/>
      <c r="BD288" s="172"/>
      <c r="BE288" s="172"/>
      <c r="BF288" s="172"/>
      <c r="BG288" s="172"/>
      <c r="BH288" s="172"/>
      <c r="BI288" s="172"/>
      <c r="BJ288" s="172"/>
      <c r="BK288" s="172"/>
      <c r="BL288" s="172"/>
      <c r="BM288" s="172"/>
      <c r="BN288" s="172"/>
      <c r="BO288" s="172"/>
      <c r="BP288" s="172"/>
      <c r="BQ288" s="172"/>
      <c r="BR288" s="172"/>
      <c r="BS288" s="172"/>
      <c r="BT288" s="172"/>
      <c r="BU288" s="172"/>
      <c r="BV288" s="172"/>
      <c r="BW288" s="172"/>
      <c r="BX288" s="172"/>
    </row>
    <row r="289" spans="1:76" ht="15.75" x14ac:dyDescent="0.25">
      <c r="A289" s="180" t="s">
        <v>596</v>
      </c>
      <c r="B289" s="181" t="s">
        <v>4865</v>
      </c>
      <c r="C289" s="181" t="s">
        <v>4134</v>
      </c>
      <c r="D289" s="181" t="s">
        <v>4135</v>
      </c>
      <c r="E289" s="181" t="s">
        <v>4136</v>
      </c>
      <c r="F289" s="181" t="s">
        <v>4137</v>
      </c>
      <c r="G289" s="180" t="s">
        <v>713</v>
      </c>
      <c r="H289" s="182" t="s">
        <v>4730</v>
      </c>
      <c r="I289" s="169" t="str">
        <f t="shared" si="12"/>
        <v>05C001N001</v>
      </c>
      <c r="J289" s="183">
        <v>5</v>
      </c>
      <c r="K289" s="181" t="s">
        <v>4731</v>
      </c>
      <c r="L289" s="183">
        <v>3</v>
      </c>
      <c r="M289" s="181" t="s">
        <v>4309</v>
      </c>
      <c r="N289" s="183" t="s">
        <v>774</v>
      </c>
      <c r="O289" s="181" t="s">
        <v>3964</v>
      </c>
      <c r="P289" s="183">
        <v>1</v>
      </c>
      <c r="Q289" s="181" t="s">
        <v>3954</v>
      </c>
      <c r="R289" s="183" t="s">
        <v>785</v>
      </c>
      <c r="S289" s="181" t="s">
        <v>4732</v>
      </c>
      <c r="T289" s="183" t="s">
        <v>766</v>
      </c>
      <c r="U289" s="181" t="s">
        <v>3963</v>
      </c>
      <c r="V289" s="183" t="s">
        <v>3965</v>
      </c>
      <c r="W289" s="181" t="s">
        <v>3966</v>
      </c>
      <c r="X289" s="183" t="s">
        <v>2916</v>
      </c>
      <c r="Y289" s="181" t="s">
        <v>3967</v>
      </c>
      <c r="Z289" s="174" t="str">
        <f t="shared" si="13"/>
        <v>11 Ciudades y comunidades sostenibles</v>
      </c>
      <c r="AA289" s="183">
        <v>11.5</v>
      </c>
      <c r="AB289" s="181" t="s">
        <v>3968</v>
      </c>
      <c r="AC289" s="193" t="str">
        <f t="shared" si="14"/>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289" s="172"/>
      <c r="AE289" s="172"/>
      <c r="AF289" s="172"/>
      <c r="AG289" s="172"/>
      <c r="AH289" s="172"/>
      <c r="AI289" s="172"/>
      <c r="AJ289" s="172"/>
      <c r="AK289" s="172"/>
      <c r="AL289" s="172"/>
      <c r="AM289" s="172"/>
      <c r="AN289" s="172"/>
      <c r="AO289" s="172"/>
      <c r="AP289" s="172"/>
      <c r="AQ289" s="172"/>
      <c r="AR289" s="172"/>
      <c r="AS289" s="172"/>
      <c r="AT289" s="172"/>
      <c r="AU289" s="172"/>
      <c r="AV289" s="172"/>
      <c r="AW289" s="172"/>
      <c r="AX289" s="172"/>
      <c r="AY289" s="172"/>
      <c r="AZ289" s="172"/>
      <c r="BA289" s="172"/>
      <c r="BB289" s="172"/>
      <c r="BC289" s="172"/>
      <c r="BD289" s="172"/>
      <c r="BE289" s="172"/>
      <c r="BF289" s="172"/>
      <c r="BG289" s="172"/>
      <c r="BH289" s="172"/>
      <c r="BI289" s="172"/>
      <c r="BJ289" s="172"/>
      <c r="BK289" s="172"/>
      <c r="BL289" s="172"/>
      <c r="BM289" s="172"/>
      <c r="BN289" s="172"/>
      <c r="BO289" s="172"/>
      <c r="BP289" s="172"/>
      <c r="BQ289" s="172"/>
      <c r="BR289" s="172"/>
      <c r="BS289" s="172"/>
      <c r="BT289" s="172"/>
      <c r="BU289" s="172"/>
      <c r="BV289" s="172"/>
      <c r="BW289" s="172"/>
      <c r="BX289" s="172"/>
    </row>
    <row r="290" spans="1:76" ht="15.75" x14ac:dyDescent="0.25">
      <c r="A290" s="180" t="s">
        <v>597</v>
      </c>
      <c r="B290" s="181" t="s">
        <v>4867</v>
      </c>
      <c r="C290" s="181" t="s">
        <v>4142</v>
      </c>
      <c r="D290" s="181" t="s">
        <v>4143</v>
      </c>
      <c r="E290" s="181" t="s">
        <v>4868</v>
      </c>
      <c r="F290" s="181" t="s">
        <v>4144</v>
      </c>
      <c r="G290" s="180" t="s">
        <v>704</v>
      </c>
      <c r="H290" s="182" t="s">
        <v>4869</v>
      </c>
      <c r="I290" s="169" t="str">
        <f t="shared" si="12"/>
        <v>05P0PTF022</v>
      </c>
      <c r="J290" s="183">
        <v>2</v>
      </c>
      <c r="K290" s="181" t="s">
        <v>3992</v>
      </c>
      <c r="L290" s="183">
        <v>1</v>
      </c>
      <c r="M290" s="181" t="s">
        <v>3993</v>
      </c>
      <c r="N290" s="183" t="s">
        <v>814</v>
      </c>
      <c r="O290" s="181" t="s">
        <v>4138</v>
      </c>
      <c r="P290" s="183">
        <v>3</v>
      </c>
      <c r="Q290" s="181" t="s">
        <v>4746</v>
      </c>
      <c r="R290" s="183" t="s">
        <v>785</v>
      </c>
      <c r="S290" s="181" t="s">
        <v>4139</v>
      </c>
      <c r="T290" s="183" t="s">
        <v>765</v>
      </c>
      <c r="U290" s="181" t="s">
        <v>4139</v>
      </c>
      <c r="V290" s="183" t="s">
        <v>4140</v>
      </c>
      <c r="W290" s="181" t="s">
        <v>4141</v>
      </c>
      <c r="X290" s="183" t="s">
        <v>2916</v>
      </c>
      <c r="Y290" s="181" t="s">
        <v>3967</v>
      </c>
      <c r="Z290" s="174" t="str">
        <f t="shared" si="13"/>
        <v>11 Ciudades y comunidades sostenibles</v>
      </c>
      <c r="AA290" s="183" t="s">
        <v>4735</v>
      </c>
      <c r="AB290" s="181" t="s">
        <v>4736</v>
      </c>
      <c r="AC290" s="193" t="str">
        <f t="shared" si="14"/>
        <v>11.a Apoyar los vinculos economicos, sociales y ambientales positivos entre las zonas urbanas, periurbanas y rurales fortaleciendo la planificacion del desarrollo nacional y regional</v>
      </c>
      <c r="AD290" s="172"/>
      <c r="AE290" s="172"/>
      <c r="AF290" s="172"/>
      <c r="AG290" s="172"/>
      <c r="AH290" s="172"/>
      <c r="AI290" s="172"/>
      <c r="AJ290" s="172"/>
      <c r="AK290" s="172"/>
      <c r="AL290" s="172"/>
      <c r="AM290" s="172"/>
      <c r="AN290" s="172"/>
      <c r="AO290" s="172"/>
      <c r="AP290" s="172"/>
      <c r="AQ290" s="172"/>
      <c r="AR290" s="172"/>
      <c r="AS290" s="172"/>
      <c r="AT290" s="172"/>
      <c r="AU290" s="172"/>
      <c r="AV290" s="172"/>
      <c r="AW290" s="172"/>
      <c r="AX290" s="172"/>
      <c r="AY290" s="172"/>
      <c r="AZ290" s="172"/>
      <c r="BA290" s="172"/>
      <c r="BB290" s="172"/>
      <c r="BC290" s="172"/>
      <c r="BD290" s="172"/>
      <c r="BE290" s="172"/>
      <c r="BF290" s="172"/>
      <c r="BG290" s="172"/>
      <c r="BH290" s="172"/>
      <c r="BI290" s="172"/>
      <c r="BJ290" s="172"/>
      <c r="BK290" s="172"/>
      <c r="BL290" s="172"/>
      <c r="BM290" s="172"/>
      <c r="BN290" s="172"/>
      <c r="BO290" s="172"/>
      <c r="BP290" s="172"/>
      <c r="BQ290" s="172"/>
      <c r="BR290" s="172"/>
      <c r="BS290" s="172"/>
      <c r="BT290" s="172"/>
      <c r="BU290" s="172"/>
      <c r="BV290" s="172"/>
      <c r="BW290" s="172"/>
      <c r="BX290" s="172"/>
    </row>
    <row r="291" spans="1:76" ht="15.75" x14ac:dyDescent="0.25">
      <c r="A291" s="180" t="s">
        <v>597</v>
      </c>
      <c r="B291" s="181" t="s">
        <v>4867</v>
      </c>
      <c r="C291" s="181" t="s">
        <v>4142</v>
      </c>
      <c r="D291" s="181" t="s">
        <v>4143</v>
      </c>
      <c r="E291" s="181" t="s">
        <v>4868</v>
      </c>
      <c r="F291" s="181" t="s">
        <v>4144</v>
      </c>
      <c r="G291" s="180" t="s">
        <v>712</v>
      </c>
      <c r="H291" s="182" t="s">
        <v>4725</v>
      </c>
      <c r="I291" s="169" t="str">
        <f t="shared" si="12"/>
        <v>05P0PTM001</v>
      </c>
      <c r="J291" s="183">
        <v>2</v>
      </c>
      <c r="K291" s="181" t="s">
        <v>3992</v>
      </c>
      <c r="L291" s="183">
        <v>1</v>
      </c>
      <c r="M291" s="181" t="s">
        <v>3993</v>
      </c>
      <c r="N291" s="183" t="s">
        <v>814</v>
      </c>
      <c r="O291" s="181" t="s">
        <v>4138</v>
      </c>
      <c r="P291" s="183">
        <v>2</v>
      </c>
      <c r="Q291" s="181" t="s">
        <v>4765</v>
      </c>
      <c r="R291" s="183" t="s">
        <v>785</v>
      </c>
      <c r="S291" s="181" t="s">
        <v>4790</v>
      </c>
      <c r="T291" s="183" t="s">
        <v>765</v>
      </c>
      <c r="U291" s="181" t="s">
        <v>4790</v>
      </c>
      <c r="V291" s="183" t="s">
        <v>3959</v>
      </c>
      <c r="W291" s="181" t="s">
        <v>3960</v>
      </c>
      <c r="X291" s="183" t="s">
        <v>2916</v>
      </c>
      <c r="Y291" s="181" t="s">
        <v>3967</v>
      </c>
      <c r="Z291" s="174" t="str">
        <f t="shared" si="13"/>
        <v>11 Ciudades y comunidades sostenibles</v>
      </c>
      <c r="AA291" s="183">
        <v>11.3</v>
      </c>
      <c r="AB291" s="181" t="s">
        <v>4051</v>
      </c>
      <c r="AC291" s="193" t="str">
        <f t="shared" si="14"/>
        <v>11.3 De aqui a 2030, aumentar la urbanizacion inclusiva y sostenible y la capacidad para la planificacion y la gestion participativas, integradas y sostenibles de los asentamientos humanos en todos los paises</v>
      </c>
      <c r="AD291" s="172"/>
      <c r="AE291" s="172"/>
      <c r="AF291" s="172"/>
      <c r="AG291" s="172"/>
      <c r="AH291" s="172"/>
      <c r="AI291" s="172"/>
      <c r="AJ291" s="172"/>
      <c r="AK291" s="172"/>
      <c r="AL291" s="172"/>
      <c r="AM291" s="172"/>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2"/>
      <c r="BR291" s="172"/>
      <c r="BS291" s="172"/>
      <c r="BT291" s="172"/>
      <c r="BU291" s="172"/>
      <c r="BV291" s="172"/>
      <c r="BW291" s="172"/>
      <c r="BX291" s="172"/>
    </row>
    <row r="292" spans="1:76" ht="15.75" x14ac:dyDescent="0.25">
      <c r="A292" s="180" t="s">
        <v>597</v>
      </c>
      <c r="B292" s="181" t="s">
        <v>4867</v>
      </c>
      <c r="C292" s="181" t="s">
        <v>4142</v>
      </c>
      <c r="D292" s="181" t="s">
        <v>4143</v>
      </c>
      <c r="E292" s="181" t="s">
        <v>4868</v>
      </c>
      <c r="F292" s="181" t="s">
        <v>4144</v>
      </c>
      <c r="G292" s="180" t="s">
        <v>3889</v>
      </c>
      <c r="H292" s="182" t="s">
        <v>4729</v>
      </c>
      <c r="I292" s="169" t="str">
        <f t="shared" si="12"/>
        <v>05P0PTM002</v>
      </c>
      <c r="J292" s="183">
        <v>2</v>
      </c>
      <c r="K292" s="181" t="s">
        <v>3992</v>
      </c>
      <c r="L292" s="183">
        <v>1</v>
      </c>
      <c r="M292" s="181" t="s">
        <v>3993</v>
      </c>
      <c r="N292" s="183" t="s">
        <v>814</v>
      </c>
      <c r="O292" s="181" t="s">
        <v>4138</v>
      </c>
      <c r="P292" s="183">
        <v>3</v>
      </c>
      <c r="Q292" s="181" t="s">
        <v>4746</v>
      </c>
      <c r="R292" s="183" t="s">
        <v>785</v>
      </c>
      <c r="S292" s="181" t="s">
        <v>4139</v>
      </c>
      <c r="T292" s="183" t="s">
        <v>765</v>
      </c>
      <c r="U292" s="181" t="s">
        <v>4139</v>
      </c>
      <c r="V292" s="183" t="s">
        <v>3961</v>
      </c>
      <c r="W292" s="181" t="s">
        <v>3962</v>
      </c>
      <c r="X292" s="183" t="s">
        <v>2916</v>
      </c>
      <c r="Y292" s="181" t="s">
        <v>3967</v>
      </c>
      <c r="Z292" s="174" t="str">
        <f t="shared" si="13"/>
        <v>11 Ciudades y comunidades sostenibles</v>
      </c>
      <c r="AA292" s="183">
        <v>11.3</v>
      </c>
      <c r="AB292" s="181" t="s">
        <v>4051</v>
      </c>
      <c r="AC292" s="193" t="str">
        <f t="shared" si="14"/>
        <v>11.3 De aqui a 2030, aumentar la urbanizacion inclusiva y sostenible y la capacidad para la planificacion y la gestion participativas, integradas y sostenibles de los asentamientos humanos en todos los paises</v>
      </c>
      <c r="AD292" s="172"/>
      <c r="AE292" s="172"/>
      <c r="AF292" s="172"/>
      <c r="AG292" s="172"/>
      <c r="AH292" s="172"/>
      <c r="AI292" s="172"/>
      <c r="AJ292" s="172"/>
      <c r="AK292" s="172"/>
      <c r="AL292" s="172"/>
      <c r="AM292" s="172"/>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2"/>
      <c r="BR292" s="172"/>
      <c r="BS292" s="172"/>
      <c r="BT292" s="172"/>
      <c r="BU292" s="172"/>
      <c r="BV292" s="172"/>
      <c r="BW292" s="172"/>
      <c r="BX292" s="172"/>
    </row>
    <row r="293" spans="1:76" ht="15.75" x14ac:dyDescent="0.25">
      <c r="A293" s="180" t="s">
        <v>597</v>
      </c>
      <c r="B293" s="181" t="s">
        <v>4867</v>
      </c>
      <c r="C293" s="181" t="s">
        <v>4142</v>
      </c>
      <c r="D293" s="181" t="s">
        <v>4143</v>
      </c>
      <c r="E293" s="181" t="s">
        <v>4868</v>
      </c>
      <c r="F293" s="181" t="s">
        <v>4144</v>
      </c>
      <c r="G293" s="180" t="s">
        <v>713</v>
      </c>
      <c r="H293" s="182" t="s">
        <v>4730</v>
      </c>
      <c r="I293" s="169" t="str">
        <f t="shared" si="12"/>
        <v>05P0PTN001</v>
      </c>
      <c r="J293" s="183">
        <v>5</v>
      </c>
      <c r="K293" s="181" t="s">
        <v>4731</v>
      </c>
      <c r="L293" s="183">
        <v>3</v>
      </c>
      <c r="M293" s="181" t="s">
        <v>4309</v>
      </c>
      <c r="N293" s="183" t="s">
        <v>774</v>
      </c>
      <c r="O293" s="181" t="s">
        <v>3964</v>
      </c>
      <c r="P293" s="183">
        <v>1</v>
      </c>
      <c r="Q293" s="181" t="s">
        <v>3954</v>
      </c>
      <c r="R293" s="183" t="s">
        <v>785</v>
      </c>
      <c r="S293" s="181" t="s">
        <v>4732</v>
      </c>
      <c r="T293" s="183" t="s">
        <v>766</v>
      </c>
      <c r="U293" s="181" t="s">
        <v>3963</v>
      </c>
      <c r="V293" s="183" t="s">
        <v>3965</v>
      </c>
      <c r="W293" s="181" t="s">
        <v>3966</v>
      </c>
      <c r="X293" s="183" t="s">
        <v>2916</v>
      </c>
      <c r="Y293" s="181" t="s">
        <v>3967</v>
      </c>
      <c r="Z293" s="174" t="str">
        <f t="shared" si="13"/>
        <v>11 Ciudades y comunidades sostenibles</v>
      </c>
      <c r="AA293" s="183">
        <v>11.5</v>
      </c>
      <c r="AB293" s="181" t="s">
        <v>3968</v>
      </c>
      <c r="AC293" s="193" t="str">
        <f t="shared" si="14"/>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293" s="172"/>
      <c r="AE293" s="172"/>
      <c r="AF293" s="172"/>
      <c r="AG293" s="172"/>
      <c r="AH293" s="172"/>
      <c r="AI293" s="172"/>
      <c r="AJ293" s="172"/>
      <c r="AK293" s="172"/>
      <c r="AL293" s="172"/>
      <c r="AM293" s="172"/>
      <c r="AN293" s="172"/>
      <c r="AO293" s="172"/>
      <c r="AP293" s="172"/>
      <c r="AQ293" s="172"/>
      <c r="AR293" s="172"/>
      <c r="AS293" s="172"/>
      <c r="AT293" s="172"/>
      <c r="AU293" s="172"/>
      <c r="AV293" s="172"/>
      <c r="AW293" s="172"/>
      <c r="AX293" s="172"/>
      <c r="AY293" s="172"/>
      <c r="AZ293" s="172"/>
      <c r="BA293" s="172"/>
      <c r="BB293" s="172"/>
      <c r="BC293" s="172"/>
      <c r="BD293" s="172"/>
      <c r="BE293" s="172"/>
      <c r="BF293" s="172"/>
      <c r="BG293" s="172"/>
      <c r="BH293" s="172"/>
      <c r="BI293" s="172"/>
      <c r="BJ293" s="172"/>
      <c r="BK293" s="172"/>
      <c r="BL293" s="172"/>
      <c r="BM293" s="172"/>
      <c r="BN293" s="172"/>
      <c r="BO293" s="172"/>
      <c r="BP293" s="172"/>
      <c r="BQ293" s="172"/>
      <c r="BR293" s="172"/>
      <c r="BS293" s="172"/>
      <c r="BT293" s="172"/>
      <c r="BU293" s="172"/>
      <c r="BV293" s="172"/>
      <c r="BW293" s="172"/>
      <c r="BX293" s="172"/>
    </row>
    <row r="294" spans="1:76" ht="15.75" x14ac:dyDescent="0.25">
      <c r="A294" s="180" t="s">
        <v>598</v>
      </c>
      <c r="B294" s="181" t="s">
        <v>4870</v>
      </c>
      <c r="C294" s="181" t="s">
        <v>4392</v>
      </c>
      <c r="D294" s="181" t="s">
        <v>4393</v>
      </c>
      <c r="E294" s="181" t="s">
        <v>4394</v>
      </c>
      <c r="F294" s="181" t="s">
        <v>4395</v>
      </c>
      <c r="G294" s="180" t="s">
        <v>683</v>
      </c>
      <c r="H294" s="182" t="s">
        <v>4871</v>
      </c>
      <c r="I294" s="169" t="str">
        <f t="shared" si="12"/>
        <v>06C001E022</v>
      </c>
      <c r="J294" s="183">
        <v>2</v>
      </c>
      <c r="K294" s="181" t="s">
        <v>3992</v>
      </c>
      <c r="L294" s="183">
        <v>3</v>
      </c>
      <c r="M294" s="181" t="s">
        <v>4034</v>
      </c>
      <c r="N294" s="183" t="s">
        <v>767</v>
      </c>
      <c r="O294" s="181" t="s">
        <v>4775</v>
      </c>
      <c r="P294" s="183">
        <v>2</v>
      </c>
      <c r="Q294" s="181" t="s">
        <v>4765</v>
      </c>
      <c r="R294" s="183" t="s">
        <v>765</v>
      </c>
      <c r="S294" s="181" t="s">
        <v>4776</v>
      </c>
      <c r="T294" s="183" t="s">
        <v>814</v>
      </c>
      <c r="U294" s="181" t="s">
        <v>4872</v>
      </c>
      <c r="V294" s="183" t="s">
        <v>4403</v>
      </c>
      <c r="W294" s="181" t="s">
        <v>4399</v>
      </c>
      <c r="X294" s="183" t="s">
        <v>2629</v>
      </c>
      <c r="Y294" s="181" t="s">
        <v>4037</v>
      </c>
      <c r="Z294" s="174" t="str">
        <f t="shared" si="13"/>
        <v>15 Vida de ecosistemas terrestres</v>
      </c>
      <c r="AA294" s="183">
        <v>15.5</v>
      </c>
      <c r="AB294" s="181" t="s">
        <v>4400</v>
      </c>
      <c r="AC294" s="193" t="str">
        <f t="shared" si="14"/>
        <v>15.5 Adoptar medidas urgentes y significativas para reducir la degradacion de los habitats naturales, detener la perdida de la diversidad biologica y, para 2020, proteger las especies amenazadas y evitar su extincion</v>
      </c>
      <c r="AD294" s="172"/>
      <c r="AE294" s="172"/>
      <c r="AF294" s="172"/>
      <c r="AG294" s="172"/>
      <c r="AH294" s="172"/>
      <c r="AI294" s="172"/>
      <c r="AJ294" s="172"/>
      <c r="AK294" s="172"/>
      <c r="AL294" s="172"/>
      <c r="AM294" s="172"/>
      <c r="AN294" s="172"/>
      <c r="AO294" s="172"/>
      <c r="AP294" s="172"/>
      <c r="AQ294" s="172"/>
      <c r="AR294" s="172"/>
      <c r="AS294" s="172"/>
      <c r="AT294" s="172"/>
      <c r="AU294" s="172"/>
      <c r="AV294" s="172"/>
      <c r="AW294" s="172"/>
      <c r="AX294" s="172"/>
      <c r="AY294" s="172"/>
      <c r="AZ294" s="172"/>
      <c r="BA294" s="172"/>
      <c r="BB294" s="172"/>
      <c r="BC294" s="172"/>
      <c r="BD294" s="172"/>
      <c r="BE294" s="172"/>
      <c r="BF294" s="172"/>
      <c r="BG294" s="172"/>
      <c r="BH294" s="172"/>
      <c r="BI294" s="172"/>
      <c r="BJ294" s="172"/>
      <c r="BK294" s="172"/>
      <c r="BL294" s="172"/>
      <c r="BM294" s="172"/>
      <c r="BN294" s="172"/>
      <c r="BO294" s="172"/>
      <c r="BP294" s="172"/>
      <c r="BQ294" s="172"/>
      <c r="BR294" s="172"/>
      <c r="BS294" s="172"/>
      <c r="BT294" s="172"/>
      <c r="BU294" s="172"/>
      <c r="BV294" s="172"/>
      <c r="BW294" s="172"/>
      <c r="BX294" s="172"/>
    </row>
    <row r="295" spans="1:76" ht="15.75" x14ac:dyDescent="0.25">
      <c r="A295" s="180" t="s">
        <v>598</v>
      </c>
      <c r="B295" s="181" t="s">
        <v>4870</v>
      </c>
      <c r="C295" s="181" t="s">
        <v>4392</v>
      </c>
      <c r="D295" s="181" t="s">
        <v>4393</v>
      </c>
      <c r="E295" s="181" t="s">
        <v>4394</v>
      </c>
      <c r="F295" s="181" t="s">
        <v>4395</v>
      </c>
      <c r="G295" s="180" t="s">
        <v>697</v>
      </c>
      <c r="H295" s="182" t="s">
        <v>4873</v>
      </c>
      <c r="I295" s="169" t="str">
        <f t="shared" si="12"/>
        <v>06C001E107</v>
      </c>
      <c r="J295" s="183">
        <v>2</v>
      </c>
      <c r="K295" s="181" t="s">
        <v>3992</v>
      </c>
      <c r="L295" s="183">
        <v>3</v>
      </c>
      <c r="M295" s="181" t="s">
        <v>4034</v>
      </c>
      <c r="N295" s="183" t="s">
        <v>767</v>
      </c>
      <c r="O295" s="181" t="s">
        <v>4775</v>
      </c>
      <c r="P295" s="183">
        <v>2</v>
      </c>
      <c r="Q295" s="181" t="s">
        <v>4765</v>
      </c>
      <c r="R295" s="183" t="s">
        <v>765</v>
      </c>
      <c r="S295" s="181" t="s">
        <v>4776</v>
      </c>
      <c r="T295" s="183" t="s">
        <v>814</v>
      </c>
      <c r="U295" s="181" t="s">
        <v>4872</v>
      </c>
      <c r="V295" s="183" t="s">
        <v>4401</v>
      </c>
      <c r="W295" s="181" t="s">
        <v>4402</v>
      </c>
      <c r="X295" s="183" t="s">
        <v>2629</v>
      </c>
      <c r="Y295" s="181" t="s">
        <v>4037</v>
      </c>
      <c r="Z295" s="174" t="str">
        <f t="shared" si="13"/>
        <v>15 Vida de ecosistemas terrestres</v>
      </c>
      <c r="AA295" s="183">
        <v>15.5</v>
      </c>
      <c r="AB295" s="181" t="s">
        <v>4400</v>
      </c>
      <c r="AC295" s="193" t="str">
        <f t="shared" si="14"/>
        <v>15.5 Adoptar medidas urgentes y significativas para reducir la degradacion de los habitats naturales, detener la perdida de la diversidad biologica y, para 2020, proteger las especies amenazadas y evitar su extincion</v>
      </c>
      <c r="AD295" s="172"/>
      <c r="AE295" s="172"/>
      <c r="AF295" s="172"/>
      <c r="AG295" s="172"/>
      <c r="AH295" s="172"/>
      <c r="AI295" s="172"/>
      <c r="AJ295" s="172"/>
      <c r="AK295" s="172"/>
      <c r="AL295" s="172"/>
      <c r="AM295" s="172"/>
      <c r="AN295" s="172"/>
      <c r="AO295" s="172"/>
      <c r="AP295" s="172"/>
      <c r="AQ295" s="172"/>
      <c r="AR295" s="172"/>
      <c r="AS295" s="172"/>
      <c r="AT295" s="172"/>
      <c r="AU295" s="172"/>
      <c r="AV295" s="172"/>
      <c r="AW295" s="172"/>
      <c r="AX295" s="172"/>
      <c r="AY295" s="172"/>
      <c r="AZ295" s="172"/>
      <c r="BA295" s="172"/>
      <c r="BB295" s="172"/>
      <c r="BC295" s="172"/>
      <c r="BD295" s="172"/>
      <c r="BE295" s="172"/>
      <c r="BF295" s="172"/>
      <c r="BG295" s="172"/>
      <c r="BH295" s="172"/>
      <c r="BI295" s="172"/>
      <c r="BJ295" s="172"/>
      <c r="BK295" s="172"/>
      <c r="BL295" s="172"/>
      <c r="BM295" s="172"/>
      <c r="BN295" s="172"/>
      <c r="BO295" s="172"/>
      <c r="BP295" s="172"/>
      <c r="BQ295" s="172"/>
      <c r="BR295" s="172"/>
      <c r="BS295" s="172"/>
      <c r="BT295" s="172"/>
      <c r="BU295" s="172"/>
      <c r="BV295" s="172"/>
      <c r="BW295" s="172"/>
      <c r="BX295" s="172"/>
    </row>
    <row r="296" spans="1:76" ht="15.75" x14ac:dyDescent="0.25">
      <c r="A296" s="180" t="s">
        <v>598</v>
      </c>
      <c r="B296" s="181" t="s">
        <v>4870</v>
      </c>
      <c r="C296" s="181" t="s">
        <v>4392</v>
      </c>
      <c r="D296" s="181" t="s">
        <v>4393</v>
      </c>
      <c r="E296" s="181" t="s">
        <v>4394</v>
      </c>
      <c r="F296" s="181" t="s">
        <v>4395</v>
      </c>
      <c r="G296" s="180" t="s">
        <v>3838</v>
      </c>
      <c r="H296" s="182" t="s">
        <v>4874</v>
      </c>
      <c r="I296" s="169" t="str">
        <f t="shared" si="12"/>
        <v>06C001E159</v>
      </c>
      <c r="J296" s="183">
        <v>2</v>
      </c>
      <c r="K296" s="181" t="s">
        <v>3992</v>
      </c>
      <c r="L296" s="183">
        <v>3</v>
      </c>
      <c r="M296" s="181" t="s">
        <v>4034</v>
      </c>
      <c r="N296" s="183" t="s">
        <v>767</v>
      </c>
      <c r="O296" s="181" t="s">
        <v>4775</v>
      </c>
      <c r="P296" s="183">
        <v>2</v>
      </c>
      <c r="Q296" s="181" t="s">
        <v>4765</v>
      </c>
      <c r="R296" s="183" t="s">
        <v>765</v>
      </c>
      <c r="S296" s="181" t="s">
        <v>4776</v>
      </c>
      <c r="T296" s="183" t="s">
        <v>814</v>
      </c>
      <c r="U296" s="181" t="s">
        <v>4872</v>
      </c>
      <c r="V296" s="183" t="s">
        <v>4403</v>
      </c>
      <c r="W296" s="181" t="s">
        <v>4399</v>
      </c>
      <c r="X296" s="183" t="s">
        <v>2629</v>
      </c>
      <c r="Y296" s="181" t="s">
        <v>4037</v>
      </c>
      <c r="Z296" s="174" t="str">
        <f t="shared" si="13"/>
        <v>15 Vida de ecosistemas terrestres</v>
      </c>
      <c r="AA296" s="183">
        <v>15.5</v>
      </c>
      <c r="AB296" s="181" t="s">
        <v>4400</v>
      </c>
      <c r="AC296" s="193" t="str">
        <f t="shared" si="14"/>
        <v>15.5 Adoptar medidas urgentes y significativas para reducir la degradacion de los habitats naturales, detener la perdida de la diversidad biologica y, para 2020, proteger las especies amenazadas y evitar su extincion</v>
      </c>
      <c r="AD296" s="172"/>
      <c r="AE296" s="172"/>
      <c r="AF296" s="172"/>
      <c r="AG296" s="172"/>
      <c r="AH296" s="172"/>
      <c r="AI296" s="172"/>
      <c r="AJ296" s="172"/>
      <c r="AK296" s="172"/>
      <c r="AL296" s="172"/>
      <c r="AM296" s="172"/>
      <c r="AN296" s="172"/>
      <c r="AO296" s="172"/>
      <c r="AP296" s="172"/>
      <c r="AQ296" s="172"/>
      <c r="AR296" s="172"/>
      <c r="AS296" s="172"/>
      <c r="AT296" s="172"/>
      <c r="AU296" s="172"/>
      <c r="AV296" s="172"/>
      <c r="AW296" s="172"/>
      <c r="AX296" s="172"/>
      <c r="AY296" s="172"/>
      <c r="AZ296" s="172"/>
      <c r="BA296" s="172"/>
      <c r="BB296" s="172"/>
      <c r="BC296" s="172"/>
      <c r="BD296" s="172"/>
      <c r="BE296" s="172"/>
      <c r="BF296" s="172"/>
      <c r="BG296" s="172"/>
      <c r="BH296" s="172"/>
      <c r="BI296" s="172"/>
      <c r="BJ296" s="172"/>
      <c r="BK296" s="172"/>
      <c r="BL296" s="172"/>
      <c r="BM296" s="172"/>
      <c r="BN296" s="172"/>
      <c r="BO296" s="172"/>
      <c r="BP296" s="172"/>
      <c r="BQ296" s="172"/>
      <c r="BR296" s="172"/>
      <c r="BS296" s="172"/>
      <c r="BT296" s="172"/>
      <c r="BU296" s="172"/>
      <c r="BV296" s="172"/>
      <c r="BW296" s="172"/>
      <c r="BX296" s="172"/>
    </row>
    <row r="297" spans="1:76" ht="15.75" x14ac:dyDescent="0.25">
      <c r="A297" s="180" t="s">
        <v>598</v>
      </c>
      <c r="B297" s="181" t="s">
        <v>4870</v>
      </c>
      <c r="C297" s="181" t="s">
        <v>4392</v>
      </c>
      <c r="D297" s="181" t="s">
        <v>4393</v>
      </c>
      <c r="E297" s="181" t="s">
        <v>4394</v>
      </c>
      <c r="F297" s="181" t="s">
        <v>4395</v>
      </c>
      <c r="G297" s="180" t="s">
        <v>708</v>
      </c>
      <c r="H297" s="182" t="s">
        <v>4875</v>
      </c>
      <c r="I297" s="169" t="str">
        <f t="shared" si="12"/>
        <v>06C001G013</v>
      </c>
      <c r="J297" s="183">
        <v>2</v>
      </c>
      <c r="K297" s="181" t="s">
        <v>3992</v>
      </c>
      <c r="L297" s="183">
        <v>3</v>
      </c>
      <c r="M297" s="181" t="s">
        <v>4034</v>
      </c>
      <c r="N297" s="183" t="s">
        <v>767</v>
      </c>
      <c r="O297" s="181" t="s">
        <v>4775</v>
      </c>
      <c r="P297" s="183">
        <v>2</v>
      </c>
      <c r="Q297" s="181" t="s">
        <v>4765</v>
      </c>
      <c r="R297" s="183" t="s">
        <v>765</v>
      </c>
      <c r="S297" s="181" t="s">
        <v>4776</v>
      </c>
      <c r="T297" s="183" t="s">
        <v>767</v>
      </c>
      <c r="U297" s="181" t="s">
        <v>4876</v>
      </c>
      <c r="V297" s="183" t="s">
        <v>4404</v>
      </c>
      <c r="W297" s="181" t="s">
        <v>4405</v>
      </c>
      <c r="X297" s="183" t="s">
        <v>2629</v>
      </c>
      <c r="Y297" s="181" t="s">
        <v>4037</v>
      </c>
      <c r="Z297" s="174" t="str">
        <f t="shared" si="13"/>
        <v>15 Vida de ecosistemas terrestres</v>
      </c>
      <c r="AA297" s="183">
        <v>15.2</v>
      </c>
      <c r="AB297" s="181" t="s">
        <v>4412</v>
      </c>
      <c r="AC297" s="193" t="str">
        <f t="shared" si="14"/>
        <v>15.2 Para 2020, promover la gestion sostenible de todos los tipos de bosques, poner fin a la deforestacion, recuperar los bosques degradados e incrementar la forestacion y la reforestacion a nivel mundial</v>
      </c>
      <c r="AD297" s="172"/>
      <c r="AE297" s="172"/>
      <c r="AF297" s="172"/>
      <c r="AG297" s="172"/>
      <c r="AH297" s="172"/>
      <c r="AI297" s="172"/>
      <c r="AJ297" s="172"/>
      <c r="AK297" s="172"/>
      <c r="AL297" s="172"/>
      <c r="AM297" s="172"/>
      <c r="AN297" s="172"/>
      <c r="AO297" s="172"/>
      <c r="AP297" s="172"/>
      <c r="AQ297" s="172"/>
      <c r="AR297" s="172"/>
      <c r="AS297" s="172"/>
      <c r="AT297" s="172"/>
      <c r="AU297" s="172"/>
      <c r="AV297" s="172"/>
      <c r="AW297" s="172"/>
      <c r="AX297" s="172"/>
      <c r="AY297" s="172"/>
      <c r="AZ297" s="172"/>
      <c r="BA297" s="172"/>
      <c r="BB297" s="172"/>
      <c r="BC297" s="172"/>
      <c r="BD297" s="172"/>
      <c r="BE297" s="172"/>
      <c r="BF297" s="172"/>
      <c r="BG297" s="172"/>
      <c r="BH297" s="172"/>
      <c r="BI297" s="172"/>
      <c r="BJ297" s="172"/>
      <c r="BK297" s="172"/>
      <c r="BL297" s="172"/>
      <c r="BM297" s="172"/>
      <c r="BN297" s="172"/>
      <c r="BO297" s="172"/>
      <c r="BP297" s="172"/>
      <c r="BQ297" s="172"/>
      <c r="BR297" s="172"/>
      <c r="BS297" s="172"/>
      <c r="BT297" s="172"/>
      <c r="BU297" s="172"/>
      <c r="BV297" s="172"/>
      <c r="BW297" s="172"/>
      <c r="BX297" s="172"/>
    </row>
    <row r="298" spans="1:76" ht="15.75" x14ac:dyDescent="0.25">
      <c r="A298" s="180" t="s">
        <v>598</v>
      </c>
      <c r="B298" s="181" t="s">
        <v>4870</v>
      </c>
      <c r="C298" s="181" t="s">
        <v>4392</v>
      </c>
      <c r="D298" s="181" t="s">
        <v>4393</v>
      </c>
      <c r="E298" s="181" t="s">
        <v>4394</v>
      </c>
      <c r="F298" s="181" t="s">
        <v>4395</v>
      </c>
      <c r="G298" s="180" t="s">
        <v>712</v>
      </c>
      <c r="H298" s="182" t="s">
        <v>4725</v>
      </c>
      <c r="I298" s="169" t="str">
        <f t="shared" si="12"/>
        <v>06C001M001</v>
      </c>
      <c r="J298" s="183">
        <v>2</v>
      </c>
      <c r="K298" s="181" t="s">
        <v>3992</v>
      </c>
      <c r="L298" s="183">
        <v>3</v>
      </c>
      <c r="M298" s="181" t="s">
        <v>4034</v>
      </c>
      <c r="N298" s="183" t="s">
        <v>767</v>
      </c>
      <c r="O298" s="181" t="s">
        <v>4775</v>
      </c>
      <c r="P298" s="183">
        <v>2</v>
      </c>
      <c r="Q298" s="181" t="s">
        <v>4765</v>
      </c>
      <c r="R298" s="183" t="s">
        <v>765</v>
      </c>
      <c r="S298" s="181" t="s">
        <v>4776</v>
      </c>
      <c r="T298" s="183" t="s">
        <v>792</v>
      </c>
      <c r="U298" s="181" t="s">
        <v>4777</v>
      </c>
      <c r="V298" s="183" t="s">
        <v>3959</v>
      </c>
      <c r="W298" s="181" t="s">
        <v>3960</v>
      </c>
      <c r="X298" s="183" t="s">
        <v>2629</v>
      </c>
      <c r="Y298" s="181" t="s">
        <v>4037</v>
      </c>
      <c r="Z298" s="174" t="str">
        <f t="shared" si="13"/>
        <v>15 Vida de ecosistemas terrestres</v>
      </c>
      <c r="AA298" s="183">
        <v>15.2</v>
      </c>
      <c r="AB298" s="181" t="s">
        <v>4412</v>
      </c>
      <c r="AC298" s="193" t="str">
        <f t="shared" si="14"/>
        <v>15.2 Para 2020, promover la gestion sostenible de todos los tipos de bosques, poner fin a la deforestacion, recuperar los bosques degradados e incrementar la forestacion y la reforestacion a nivel mundial</v>
      </c>
      <c r="AD298" s="172"/>
      <c r="AE298" s="172"/>
      <c r="AF298" s="172"/>
      <c r="AG298" s="172"/>
      <c r="AH298" s="172"/>
      <c r="AI298" s="172"/>
      <c r="AJ298" s="172"/>
      <c r="AK298" s="172"/>
      <c r="AL298" s="172"/>
      <c r="AM298" s="172"/>
      <c r="AN298" s="172"/>
      <c r="AO298" s="172"/>
      <c r="AP298" s="172"/>
      <c r="AQ298" s="172"/>
      <c r="AR298" s="172"/>
      <c r="AS298" s="172"/>
      <c r="AT298" s="172"/>
      <c r="AU298" s="172"/>
      <c r="AV298" s="172"/>
      <c r="AW298" s="172"/>
      <c r="AX298" s="172"/>
      <c r="AY298" s="172"/>
      <c r="AZ298" s="172"/>
      <c r="BA298" s="172"/>
      <c r="BB298" s="172"/>
      <c r="BC298" s="172"/>
      <c r="BD298" s="172"/>
      <c r="BE298" s="172"/>
      <c r="BF298" s="172"/>
      <c r="BG298" s="172"/>
      <c r="BH298" s="172"/>
      <c r="BI298" s="172"/>
      <c r="BJ298" s="172"/>
      <c r="BK298" s="172"/>
      <c r="BL298" s="172"/>
      <c r="BM298" s="172"/>
      <c r="BN298" s="172"/>
      <c r="BO298" s="172"/>
      <c r="BP298" s="172"/>
      <c r="BQ298" s="172"/>
      <c r="BR298" s="172"/>
      <c r="BS298" s="172"/>
      <c r="BT298" s="172"/>
      <c r="BU298" s="172"/>
      <c r="BV298" s="172"/>
      <c r="BW298" s="172"/>
      <c r="BX298" s="172"/>
    </row>
    <row r="299" spans="1:76" ht="15.75" x14ac:dyDescent="0.25">
      <c r="A299" s="180" t="s">
        <v>598</v>
      </c>
      <c r="B299" s="181" t="s">
        <v>4870</v>
      </c>
      <c r="C299" s="181" t="s">
        <v>4392</v>
      </c>
      <c r="D299" s="181" t="s">
        <v>4393</v>
      </c>
      <c r="E299" s="181" t="s">
        <v>4394</v>
      </c>
      <c r="F299" s="181" t="s">
        <v>4395</v>
      </c>
      <c r="G299" s="180" t="s">
        <v>3889</v>
      </c>
      <c r="H299" s="182" t="s">
        <v>4729</v>
      </c>
      <c r="I299" s="169" t="str">
        <f t="shared" si="12"/>
        <v>06C001M002</v>
      </c>
      <c r="J299" s="183">
        <v>2</v>
      </c>
      <c r="K299" s="181" t="s">
        <v>3992</v>
      </c>
      <c r="L299" s="183">
        <v>3</v>
      </c>
      <c r="M299" s="181" t="s">
        <v>4034</v>
      </c>
      <c r="N299" s="183" t="s">
        <v>767</v>
      </c>
      <c r="O299" s="181" t="s">
        <v>4775</v>
      </c>
      <c r="P299" s="183">
        <v>2</v>
      </c>
      <c r="Q299" s="181" t="s">
        <v>4765</v>
      </c>
      <c r="R299" s="183" t="s">
        <v>765</v>
      </c>
      <c r="S299" s="181" t="s">
        <v>4776</v>
      </c>
      <c r="T299" s="183" t="s">
        <v>792</v>
      </c>
      <c r="U299" s="181" t="s">
        <v>4777</v>
      </c>
      <c r="V299" s="183" t="s">
        <v>3961</v>
      </c>
      <c r="W299" s="181" t="s">
        <v>3962</v>
      </c>
      <c r="X299" s="183" t="s">
        <v>2629</v>
      </c>
      <c r="Y299" s="181" t="s">
        <v>4037</v>
      </c>
      <c r="Z299" s="174" t="str">
        <f t="shared" si="13"/>
        <v>15 Vida de ecosistemas terrestres</v>
      </c>
      <c r="AA299" s="183">
        <v>15.2</v>
      </c>
      <c r="AB299" s="181" t="s">
        <v>4412</v>
      </c>
      <c r="AC299" s="193" t="str">
        <f t="shared" si="14"/>
        <v>15.2 Para 2020, promover la gestion sostenible de todos los tipos de bosques, poner fin a la deforestacion, recuperar los bosques degradados e incrementar la forestacion y la reforestacion a nivel mundial</v>
      </c>
      <c r="AD299" s="172"/>
      <c r="AE299" s="172"/>
      <c r="AF299" s="172"/>
      <c r="AG299" s="172"/>
      <c r="AH299" s="172"/>
      <c r="AI299" s="172"/>
      <c r="AJ299" s="172"/>
      <c r="AK299" s="172"/>
      <c r="AL299" s="172"/>
      <c r="AM299" s="172"/>
      <c r="AN299" s="172"/>
      <c r="AO299" s="172"/>
      <c r="AP299" s="172"/>
      <c r="AQ299" s="172"/>
      <c r="AR299" s="172"/>
      <c r="AS299" s="172"/>
      <c r="AT299" s="172"/>
      <c r="AU299" s="172"/>
      <c r="AV299" s="172"/>
      <c r="AW299" s="172"/>
      <c r="AX299" s="172"/>
      <c r="AY299" s="172"/>
      <c r="AZ299" s="172"/>
      <c r="BA299" s="172"/>
      <c r="BB299" s="172"/>
      <c r="BC299" s="172"/>
      <c r="BD299" s="172"/>
      <c r="BE299" s="172"/>
      <c r="BF299" s="172"/>
      <c r="BG299" s="172"/>
      <c r="BH299" s="172"/>
      <c r="BI299" s="172"/>
      <c r="BJ299" s="172"/>
      <c r="BK299" s="172"/>
      <c r="BL299" s="172"/>
      <c r="BM299" s="172"/>
      <c r="BN299" s="172"/>
      <c r="BO299" s="172"/>
      <c r="BP299" s="172"/>
      <c r="BQ299" s="172"/>
      <c r="BR299" s="172"/>
      <c r="BS299" s="172"/>
      <c r="BT299" s="172"/>
      <c r="BU299" s="172"/>
      <c r="BV299" s="172"/>
      <c r="BW299" s="172"/>
      <c r="BX299" s="172"/>
    </row>
    <row r="300" spans="1:76" ht="15.75" x14ac:dyDescent="0.25">
      <c r="A300" s="180" t="s">
        <v>598</v>
      </c>
      <c r="B300" s="181" t="s">
        <v>4870</v>
      </c>
      <c r="C300" s="181" t="s">
        <v>4392</v>
      </c>
      <c r="D300" s="181" t="s">
        <v>4393</v>
      </c>
      <c r="E300" s="181" t="s">
        <v>4394</v>
      </c>
      <c r="F300" s="181" t="s">
        <v>4395</v>
      </c>
      <c r="G300" s="180" t="s">
        <v>713</v>
      </c>
      <c r="H300" s="182" t="s">
        <v>4730</v>
      </c>
      <c r="I300" s="169" t="str">
        <f t="shared" si="12"/>
        <v>06C001N001</v>
      </c>
      <c r="J300" s="183">
        <v>5</v>
      </c>
      <c r="K300" s="181" t="s">
        <v>4731</v>
      </c>
      <c r="L300" s="183">
        <v>3</v>
      </c>
      <c r="M300" s="181" t="s">
        <v>4309</v>
      </c>
      <c r="N300" s="183" t="s">
        <v>774</v>
      </c>
      <c r="O300" s="181" t="s">
        <v>3964</v>
      </c>
      <c r="P300" s="183">
        <v>1</v>
      </c>
      <c r="Q300" s="181" t="s">
        <v>3954</v>
      </c>
      <c r="R300" s="183" t="s">
        <v>785</v>
      </c>
      <c r="S300" s="181" t="s">
        <v>4732</v>
      </c>
      <c r="T300" s="183" t="s">
        <v>766</v>
      </c>
      <c r="U300" s="181" t="s">
        <v>3963</v>
      </c>
      <c r="V300" s="183" t="s">
        <v>3965</v>
      </c>
      <c r="W300" s="181" t="s">
        <v>3966</v>
      </c>
      <c r="X300" s="183" t="s">
        <v>2629</v>
      </c>
      <c r="Y300" s="181" t="s">
        <v>4037</v>
      </c>
      <c r="Z300" s="174" t="str">
        <f t="shared" si="13"/>
        <v>15 Vida de ecosistemas terrestres</v>
      </c>
      <c r="AA300" s="183">
        <v>15.2</v>
      </c>
      <c r="AB300" s="181" t="s">
        <v>4412</v>
      </c>
      <c r="AC300" s="193" t="str">
        <f t="shared" si="14"/>
        <v>15.2 Para 2020, promover la gestion sostenible de todos los tipos de bosques, poner fin a la deforestacion, recuperar los bosques degradados e incrementar la forestacion y la reforestacion a nivel mundial</v>
      </c>
      <c r="AD300" s="172"/>
      <c r="AE300" s="172"/>
      <c r="AF300" s="172"/>
      <c r="AG300" s="172"/>
      <c r="AH300" s="172"/>
      <c r="AI300" s="172"/>
      <c r="AJ300" s="172"/>
      <c r="AK300" s="172"/>
      <c r="AL300" s="172"/>
      <c r="AM300" s="172"/>
      <c r="AN300" s="172"/>
      <c r="AO300" s="172"/>
      <c r="AP300" s="172"/>
      <c r="AQ300" s="172"/>
      <c r="AR300" s="172"/>
      <c r="AS300" s="172"/>
      <c r="AT300" s="172"/>
      <c r="AU300" s="172"/>
      <c r="AV300" s="172"/>
      <c r="AW300" s="172"/>
      <c r="AX300" s="172"/>
      <c r="AY300" s="172"/>
      <c r="AZ300" s="172"/>
      <c r="BA300" s="172"/>
      <c r="BB300" s="172"/>
      <c r="BC300" s="172"/>
      <c r="BD300" s="172"/>
      <c r="BE300" s="172"/>
      <c r="BF300" s="172"/>
      <c r="BG300" s="172"/>
      <c r="BH300" s="172"/>
      <c r="BI300" s="172"/>
      <c r="BJ300" s="172"/>
      <c r="BK300" s="172"/>
      <c r="BL300" s="172"/>
      <c r="BM300" s="172"/>
      <c r="BN300" s="172"/>
      <c r="BO300" s="172"/>
      <c r="BP300" s="172"/>
      <c r="BQ300" s="172"/>
      <c r="BR300" s="172"/>
      <c r="BS300" s="172"/>
      <c r="BT300" s="172"/>
      <c r="BU300" s="172"/>
      <c r="BV300" s="172"/>
      <c r="BW300" s="172"/>
      <c r="BX300" s="172"/>
    </row>
    <row r="301" spans="1:76" ht="15.75" x14ac:dyDescent="0.25">
      <c r="A301" s="180" t="s">
        <v>598</v>
      </c>
      <c r="B301" s="181" t="s">
        <v>4870</v>
      </c>
      <c r="C301" s="181" t="s">
        <v>4392</v>
      </c>
      <c r="D301" s="181" t="s">
        <v>4393</v>
      </c>
      <c r="E301" s="181" t="s">
        <v>4394</v>
      </c>
      <c r="F301" s="181" t="s">
        <v>4395</v>
      </c>
      <c r="G301" s="180" t="s">
        <v>717</v>
      </c>
      <c r="H301" s="182" t="s">
        <v>4877</v>
      </c>
      <c r="I301" s="169" t="str">
        <f t="shared" si="12"/>
        <v>06C001P005</v>
      </c>
      <c r="J301" s="183">
        <v>2</v>
      </c>
      <c r="K301" s="181" t="s">
        <v>3992</v>
      </c>
      <c r="L301" s="183">
        <v>3</v>
      </c>
      <c r="M301" s="181" t="s">
        <v>4034</v>
      </c>
      <c r="N301" s="183" t="s">
        <v>765</v>
      </c>
      <c r="O301" s="181" t="s">
        <v>4878</v>
      </c>
      <c r="P301" s="183">
        <v>2</v>
      </c>
      <c r="Q301" s="181" t="s">
        <v>4765</v>
      </c>
      <c r="R301" s="183" t="s">
        <v>765</v>
      </c>
      <c r="S301" s="181" t="s">
        <v>4776</v>
      </c>
      <c r="T301" s="183" t="s">
        <v>767</v>
      </c>
      <c r="U301" s="181" t="s">
        <v>4876</v>
      </c>
      <c r="V301" s="183" t="s">
        <v>4396</v>
      </c>
      <c r="W301" s="181" t="s">
        <v>4397</v>
      </c>
      <c r="X301" s="183" t="s">
        <v>2629</v>
      </c>
      <c r="Y301" s="181" t="s">
        <v>4037</v>
      </c>
      <c r="Z301" s="174" t="str">
        <f t="shared" si="13"/>
        <v>15 Vida de ecosistemas terrestres</v>
      </c>
      <c r="AA301" s="183">
        <v>15.2</v>
      </c>
      <c r="AB301" s="181" t="s">
        <v>4412</v>
      </c>
      <c r="AC301" s="193" t="str">
        <f t="shared" si="14"/>
        <v>15.2 Para 2020, promover la gestion sostenible de todos los tipos de bosques, poner fin a la deforestacion, recuperar los bosques degradados e incrementar la forestacion y la reforestacion a nivel mundial</v>
      </c>
      <c r="AD301" s="172"/>
      <c r="AE301" s="172"/>
      <c r="AF301" s="172"/>
      <c r="AG301" s="172"/>
      <c r="AH301" s="172"/>
      <c r="AI301" s="172"/>
      <c r="AJ301" s="172"/>
      <c r="AK301" s="172"/>
      <c r="AL301" s="172"/>
      <c r="AM301" s="172"/>
      <c r="AN301" s="172"/>
      <c r="AO301" s="172"/>
      <c r="AP301" s="172"/>
      <c r="AQ301" s="172"/>
      <c r="AR301" s="172"/>
      <c r="AS301" s="172"/>
      <c r="AT301" s="172"/>
      <c r="AU301" s="172"/>
      <c r="AV301" s="172"/>
      <c r="AW301" s="172"/>
      <c r="AX301" s="172"/>
      <c r="AY301" s="172"/>
      <c r="AZ301" s="172"/>
      <c r="BA301" s="172"/>
      <c r="BB301" s="172"/>
      <c r="BC301" s="172"/>
      <c r="BD301" s="172"/>
      <c r="BE301" s="172"/>
      <c r="BF301" s="172"/>
      <c r="BG301" s="172"/>
      <c r="BH301" s="172"/>
      <c r="BI301" s="172"/>
      <c r="BJ301" s="172"/>
      <c r="BK301" s="172"/>
      <c r="BL301" s="172"/>
      <c r="BM301" s="172"/>
      <c r="BN301" s="172"/>
      <c r="BO301" s="172"/>
      <c r="BP301" s="172"/>
      <c r="BQ301" s="172"/>
      <c r="BR301" s="172"/>
      <c r="BS301" s="172"/>
      <c r="BT301" s="172"/>
      <c r="BU301" s="172"/>
      <c r="BV301" s="172"/>
      <c r="BW301" s="172"/>
      <c r="BX301" s="172"/>
    </row>
    <row r="302" spans="1:76" ht="15.75" x14ac:dyDescent="0.25">
      <c r="A302" s="180" t="s">
        <v>598</v>
      </c>
      <c r="B302" s="181" t="s">
        <v>4870</v>
      </c>
      <c r="C302" s="181" t="s">
        <v>4392</v>
      </c>
      <c r="D302" s="181" t="s">
        <v>4393</v>
      </c>
      <c r="E302" s="181" t="s">
        <v>4394</v>
      </c>
      <c r="F302" s="181" t="s">
        <v>4395</v>
      </c>
      <c r="G302" s="180" t="s">
        <v>3897</v>
      </c>
      <c r="H302" s="182" t="s">
        <v>4879</v>
      </c>
      <c r="I302" s="169" t="str">
        <f t="shared" si="12"/>
        <v>06C001P056</v>
      </c>
      <c r="J302" s="183">
        <v>2</v>
      </c>
      <c r="K302" s="181" t="s">
        <v>3992</v>
      </c>
      <c r="L302" s="183">
        <v>3</v>
      </c>
      <c r="M302" s="181" t="s">
        <v>4034</v>
      </c>
      <c r="N302" s="183" t="s">
        <v>767</v>
      </c>
      <c r="O302" s="181" t="s">
        <v>4775</v>
      </c>
      <c r="P302" s="183">
        <v>2</v>
      </c>
      <c r="Q302" s="181" t="s">
        <v>4765</v>
      </c>
      <c r="R302" s="183" t="s">
        <v>765</v>
      </c>
      <c r="S302" s="181" t="s">
        <v>4776</v>
      </c>
      <c r="T302" s="183" t="s">
        <v>792</v>
      </c>
      <c r="U302" s="181" t="s">
        <v>4777</v>
      </c>
      <c r="V302" s="183" t="s">
        <v>4403</v>
      </c>
      <c r="W302" s="181" t="s">
        <v>4399</v>
      </c>
      <c r="X302" s="183" t="s">
        <v>2629</v>
      </c>
      <c r="Y302" s="181" t="s">
        <v>4037</v>
      </c>
      <c r="Z302" s="174" t="str">
        <f t="shared" si="13"/>
        <v>15 Vida de ecosistemas terrestres</v>
      </c>
      <c r="AA302" s="183">
        <v>15.1</v>
      </c>
      <c r="AB302" s="181" t="s">
        <v>4880</v>
      </c>
      <c r="AC302" s="193" t="str">
        <f t="shared" si="14"/>
        <v>15.1 Para 2020, velar por la conservacion, el restablecimiento y el uso sostenible de los ecosistemas terrestres y los ecosistemas interiores de agua dulce y los servicios que proporcionan, en particular los bosques, los humedales, las montañas y las zonas aridas, en consonancia con las obligaciones contraidas en virtud de acuerdos internacionales</v>
      </c>
      <c r="AD302" s="172"/>
      <c r="AE302" s="172"/>
      <c r="AF302" s="172"/>
      <c r="AG302" s="172"/>
      <c r="AH302" s="172"/>
      <c r="AI302" s="172"/>
      <c r="AJ302" s="172"/>
      <c r="AK302" s="172"/>
      <c r="AL302" s="172"/>
      <c r="AM302" s="172"/>
      <c r="AN302" s="172"/>
      <c r="AO302" s="172"/>
      <c r="AP302" s="172"/>
      <c r="AQ302" s="172"/>
      <c r="AR302" s="172"/>
      <c r="AS302" s="172"/>
      <c r="AT302" s="172"/>
      <c r="AU302" s="172"/>
      <c r="AV302" s="172"/>
      <c r="AW302" s="172"/>
      <c r="AX302" s="172"/>
      <c r="AY302" s="172"/>
      <c r="AZ302" s="172"/>
      <c r="BA302" s="172"/>
      <c r="BB302" s="172"/>
      <c r="BC302" s="172"/>
      <c r="BD302" s="172"/>
      <c r="BE302" s="172"/>
      <c r="BF302" s="172"/>
      <c r="BG302" s="172"/>
      <c r="BH302" s="172"/>
      <c r="BI302" s="172"/>
      <c r="BJ302" s="172"/>
      <c r="BK302" s="172"/>
      <c r="BL302" s="172"/>
      <c r="BM302" s="172"/>
      <c r="BN302" s="172"/>
      <c r="BO302" s="172"/>
      <c r="BP302" s="172"/>
      <c r="BQ302" s="172"/>
      <c r="BR302" s="172"/>
      <c r="BS302" s="172"/>
      <c r="BT302" s="172"/>
      <c r="BU302" s="172"/>
      <c r="BV302" s="172"/>
      <c r="BW302" s="172"/>
      <c r="BX302" s="172"/>
    </row>
    <row r="303" spans="1:76" ht="15.75" x14ac:dyDescent="0.25">
      <c r="A303" s="180" t="s">
        <v>599</v>
      </c>
      <c r="B303" s="181" t="s">
        <v>4881</v>
      </c>
      <c r="C303" s="181" t="s">
        <v>4882</v>
      </c>
      <c r="D303" s="181" t="s">
        <v>4883</v>
      </c>
      <c r="E303" s="181" t="s">
        <v>4884</v>
      </c>
      <c r="F303" s="181" t="s">
        <v>4885</v>
      </c>
      <c r="G303" s="180" t="s">
        <v>3839</v>
      </c>
      <c r="H303" s="182" t="s">
        <v>4886</v>
      </c>
      <c r="I303" s="169" t="str">
        <f t="shared" si="12"/>
        <v>06CD03E160</v>
      </c>
      <c r="J303" s="183">
        <v>2</v>
      </c>
      <c r="K303" s="181" t="s">
        <v>3992</v>
      </c>
      <c r="L303" s="183">
        <v>3</v>
      </c>
      <c r="M303" s="181" t="s">
        <v>4034</v>
      </c>
      <c r="N303" s="183">
        <v>2</v>
      </c>
      <c r="O303" s="181" t="s">
        <v>4887</v>
      </c>
      <c r="P303" s="183">
        <v>2</v>
      </c>
      <c r="Q303" s="181" t="s">
        <v>4765</v>
      </c>
      <c r="R303" s="183" t="s">
        <v>766</v>
      </c>
      <c r="S303" s="181" t="s">
        <v>4766</v>
      </c>
      <c r="T303" s="183" t="s">
        <v>774</v>
      </c>
      <c r="U303" s="181" t="s">
        <v>4888</v>
      </c>
      <c r="V303" s="183" t="s">
        <v>4889</v>
      </c>
      <c r="W303" s="181" t="s">
        <v>4890</v>
      </c>
      <c r="X303" s="183" t="s">
        <v>792</v>
      </c>
      <c r="Y303" s="181" t="s">
        <v>4053</v>
      </c>
      <c r="Z303" s="174" t="str">
        <f t="shared" si="13"/>
        <v>6 Agua limpia y saneamiento</v>
      </c>
      <c r="AA303" s="183">
        <v>6.4</v>
      </c>
      <c r="AB303" s="181" t="s">
        <v>4054</v>
      </c>
      <c r="AC303" s="193" t="str">
        <f t="shared" si="14"/>
        <v>6.4 De aqui a 2030, aumentar considerablemente el uso eficiente de los recursos hidricos en todos los sectores y asegurar la sostenibilidad de la extraccion y el abastecimiento de agua dulce para hacer frente a la escasez de agua y reducir considerablemente el numero de personas que sufren falta de agua</v>
      </c>
      <c r="AD303" s="172"/>
      <c r="AE303" s="172"/>
      <c r="AF303" s="172"/>
      <c r="AG303" s="172"/>
      <c r="AH303" s="172"/>
      <c r="AI303" s="172"/>
      <c r="AJ303" s="172"/>
      <c r="AK303" s="172"/>
      <c r="AL303" s="172"/>
      <c r="AM303" s="172"/>
      <c r="AN303" s="172"/>
      <c r="AO303" s="172"/>
      <c r="AP303" s="172"/>
      <c r="AQ303" s="172"/>
      <c r="AR303" s="172"/>
      <c r="AS303" s="172"/>
      <c r="AT303" s="172"/>
      <c r="AU303" s="172"/>
      <c r="AV303" s="172"/>
      <c r="AW303" s="172"/>
      <c r="AX303" s="172"/>
      <c r="AY303" s="172"/>
      <c r="AZ303" s="172"/>
      <c r="BA303" s="172"/>
      <c r="BB303" s="172"/>
      <c r="BC303" s="172"/>
      <c r="BD303" s="172"/>
      <c r="BE303" s="172"/>
      <c r="BF303" s="172"/>
      <c r="BG303" s="172"/>
      <c r="BH303" s="172"/>
      <c r="BI303" s="172"/>
      <c r="BJ303" s="172"/>
      <c r="BK303" s="172"/>
      <c r="BL303" s="172"/>
      <c r="BM303" s="172"/>
      <c r="BN303" s="172"/>
      <c r="BO303" s="172"/>
      <c r="BP303" s="172"/>
      <c r="BQ303" s="172"/>
      <c r="BR303" s="172"/>
      <c r="BS303" s="172"/>
      <c r="BT303" s="172"/>
      <c r="BU303" s="172"/>
      <c r="BV303" s="172"/>
      <c r="BW303" s="172"/>
      <c r="BX303" s="172"/>
    </row>
    <row r="304" spans="1:76" ht="15.75" x14ac:dyDescent="0.25">
      <c r="A304" s="180" t="s">
        <v>599</v>
      </c>
      <c r="B304" s="181" t="s">
        <v>4881</v>
      </c>
      <c r="C304" s="181" t="s">
        <v>4882</v>
      </c>
      <c r="D304" s="181" t="s">
        <v>4883</v>
      </c>
      <c r="E304" s="181" t="s">
        <v>4884</v>
      </c>
      <c r="F304" s="181" t="s">
        <v>4885</v>
      </c>
      <c r="G304" s="180" t="s">
        <v>3862</v>
      </c>
      <c r="H304" s="182" t="s">
        <v>4891</v>
      </c>
      <c r="I304" s="169" t="str">
        <f t="shared" si="12"/>
        <v>06CD03E184</v>
      </c>
      <c r="J304" s="183">
        <v>2</v>
      </c>
      <c r="K304" s="181" t="s">
        <v>3992</v>
      </c>
      <c r="L304" s="183">
        <v>3</v>
      </c>
      <c r="M304" s="181" t="s">
        <v>4034</v>
      </c>
      <c r="N304" s="183">
        <v>2</v>
      </c>
      <c r="O304" s="181" t="s">
        <v>4887</v>
      </c>
      <c r="P304" s="183">
        <v>2</v>
      </c>
      <c r="Q304" s="181" t="s">
        <v>4765</v>
      </c>
      <c r="R304" s="183" t="s">
        <v>765</v>
      </c>
      <c r="S304" s="181" t="s">
        <v>4776</v>
      </c>
      <c r="T304" s="183" t="s">
        <v>774</v>
      </c>
      <c r="U304" s="181" t="s">
        <v>4892</v>
      </c>
      <c r="V304" s="183" t="s">
        <v>4893</v>
      </c>
      <c r="W304" s="181" t="s">
        <v>4894</v>
      </c>
      <c r="X304" s="183" t="s">
        <v>792</v>
      </c>
      <c r="Y304" s="181" t="s">
        <v>4053</v>
      </c>
      <c r="Z304" s="174" t="str">
        <f t="shared" si="13"/>
        <v>6 Agua limpia y saneamiento</v>
      </c>
      <c r="AA304" s="183">
        <v>6.3</v>
      </c>
      <c r="AB304" s="181" t="s">
        <v>4056</v>
      </c>
      <c r="AC304" s="193" t="str">
        <f t="shared" si="14"/>
        <v>6.3 De aqui a 2030, mejorar la calidad del agua reduciendo la contaminacion, eliminando el vertimiento y minimizando la emision de productos quimicos y materiales peligrosos, reduciendo a la mitad el porcentaje de aguas residuales sin tratar y aumentando considerablemente el reciclado y la reutilizacion sin riesgos a nivel mundial</v>
      </c>
      <c r="AD304" s="172"/>
      <c r="AE304" s="172"/>
      <c r="AF304" s="172"/>
      <c r="AG304" s="172"/>
      <c r="AH304" s="172"/>
      <c r="AI304" s="172"/>
      <c r="AJ304" s="172"/>
      <c r="AK304" s="172"/>
      <c r="AL304" s="172"/>
      <c r="AM304" s="172"/>
      <c r="AN304" s="172"/>
      <c r="AO304" s="172"/>
      <c r="AP304" s="172"/>
      <c r="AQ304" s="172"/>
      <c r="AR304" s="172"/>
      <c r="AS304" s="172"/>
      <c r="AT304" s="172"/>
      <c r="AU304" s="172"/>
      <c r="AV304" s="172"/>
      <c r="AW304" s="172"/>
      <c r="AX304" s="172"/>
      <c r="AY304" s="172"/>
      <c r="AZ304" s="172"/>
      <c r="BA304" s="172"/>
      <c r="BB304" s="172"/>
      <c r="BC304" s="172"/>
      <c r="BD304" s="172"/>
      <c r="BE304" s="172"/>
      <c r="BF304" s="172"/>
      <c r="BG304" s="172"/>
      <c r="BH304" s="172"/>
      <c r="BI304" s="172"/>
      <c r="BJ304" s="172"/>
      <c r="BK304" s="172"/>
      <c r="BL304" s="172"/>
      <c r="BM304" s="172"/>
      <c r="BN304" s="172"/>
      <c r="BO304" s="172"/>
      <c r="BP304" s="172"/>
      <c r="BQ304" s="172"/>
      <c r="BR304" s="172"/>
      <c r="BS304" s="172"/>
      <c r="BT304" s="172"/>
      <c r="BU304" s="172"/>
      <c r="BV304" s="172"/>
      <c r="BW304" s="172"/>
      <c r="BX304" s="172"/>
    </row>
    <row r="305" spans="1:76" ht="15.75" x14ac:dyDescent="0.25">
      <c r="A305" s="180" t="s">
        <v>599</v>
      </c>
      <c r="B305" s="181" t="s">
        <v>4881</v>
      </c>
      <c r="C305" s="181" t="s">
        <v>4882</v>
      </c>
      <c r="D305" s="181" t="s">
        <v>4883</v>
      </c>
      <c r="E305" s="181" t="s">
        <v>4884</v>
      </c>
      <c r="F305" s="181" t="s">
        <v>4885</v>
      </c>
      <c r="G305" s="180" t="s">
        <v>3887</v>
      </c>
      <c r="H305" s="182" t="s">
        <v>4895</v>
      </c>
      <c r="I305" s="169" t="str">
        <f t="shared" si="12"/>
        <v>06CD03K024</v>
      </c>
      <c r="J305" s="183">
        <v>2</v>
      </c>
      <c r="K305" s="181" t="s">
        <v>3992</v>
      </c>
      <c r="L305" s="183">
        <v>3</v>
      </c>
      <c r="M305" s="181" t="s">
        <v>4034</v>
      </c>
      <c r="N305" s="183">
        <v>2</v>
      </c>
      <c r="O305" s="181" t="s">
        <v>4887</v>
      </c>
      <c r="P305" s="183">
        <v>2</v>
      </c>
      <c r="Q305" s="181" t="s">
        <v>4765</v>
      </c>
      <c r="R305" s="183" t="s">
        <v>766</v>
      </c>
      <c r="S305" s="181" t="s">
        <v>4766</v>
      </c>
      <c r="T305" s="183" t="s">
        <v>774</v>
      </c>
      <c r="U305" s="181" t="s">
        <v>4888</v>
      </c>
      <c r="V305" s="183" t="s">
        <v>4052</v>
      </c>
      <c r="W305" s="181" t="s">
        <v>4896</v>
      </c>
      <c r="X305" s="183" t="s">
        <v>792</v>
      </c>
      <c r="Y305" s="181" t="s">
        <v>4053</v>
      </c>
      <c r="Z305" s="174" t="str">
        <f t="shared" si="13"/>
        <v>6 Agua limpia y saneamiento</v>
      </c>
      <c r="AA305" s="183">
        <v>6.4</v>
      </c>
      <c r="AB305" s="181" t="s">
        <v>4054</v>
      </c>
      <c r="AC305" s="193" t="str">
        <f t="shared" si="14"/>
        <v>6.4 De aqui a 2030, aumentar considerablemente el uso eficiente de los recursos hidricos en todos los sectores y asegurar la sostenibilidad de la extraccion y el abastecimiento de agua dulce para hacer frente a la escasez de agua y reducir considerablemente el numero de personas que sufren falta de agua</v>
      </c>
      <c r="AD305" s="172"/>
      <c r="AE305" s="172"/>
      <c r="AF305" s="172"/>
      <c r="AG305" s="172"/>
      <c r="AH305" s="172"/>
      <c r="AI305" s="172"/>
      <c r="AJ305" s="172"/>
      <c r="AK305" s="172"/>
      <c r="AL305" s="172"/>
      <c r="AM305" s="172"/>
      <c r="AN305" s="172"/>
      <c r="AO305" s="172"/>
      <c r="AP305" s="172"/>
      <c r="AQ305" s="172"/>
      <c r="AR305" s="172"/>
      <c r="AS305" s="172"/>
      <c r="AT305" s="172"/>
      <c r="AU305" s="172"/>
      <c r="AV305" s="172"/>
      <c r="AW305" s="172"/>
      <c r="AX305" s="172"/>
      <c r="AY305" s="172"/>
      <c r="AZ305" s="172"/>
      <c r="BA305" s="172"/>
      <c r="BB305" s="172"/>
      <c r="BC305" s="172"/>
      <c r="BD305" s="172"/>
      <c r="BE305" s="172"/>
      <c r="BF305" s="172"/>
      <c r="BG305" s="172"/>
      <c r="BH305" s="172"/>
      <c r="BI305" s="172"/>
      <c r="BJ305" s="172"/>
      <c r="BK305" s="172"/>
      <c r="BL305" s="172"/>
      <c r="BM305" s="172"/>
      <c r="BN305" s="172"/>
      <c r="BO305" s="172"/>
      <c r="BP305" s="172"/>
      <c r="BQ305" s="172"/>
      <c r="BR305" s="172"/>
      <c r="BS305" s="172"/>
      <c r="BT305" s="172"/>
      <c r="BU305" s="172"/>
      <c r="BV305" s="172"/>
      <c r="BW305" s="172"/>
      <c r="BX305" s="172"/>
    </row>
    <row r="306" spans="1:76" ht="15.75" x14ac:dyDescent="0.25">
      <c r="A306" s="180" t="s">
        <v>599</v>
      </c>
      <c r="B306" s="181" t="s">
        <v>4881</v>
      </c>
      <c r="C306" s="181" t="s">
        <v>4882</v>
      </c>
      <c r="D306" s="181" t="s">
        <v>4883</v>
      </c>
      <c r="E306" s="181" t="s">
        <v>4884</v>
      </c>
      <c r="F306" s="181" t="s">
        <v>4885</v>
      </c>
      <c r="G306" s="180" t="s">
        <v>3888</v>
      </c>
      <c r="H306" s="182" t="s">
        <v>4897</v>
      </c>
      <c r="I306" s="169" t="str">
        <f t="shared" si="12"/>
        <v>06CD03K025</v>
      </c>
      <c r="J306" s="183">
        <v>2</v>
      </c>
      <c r="K306" s="181" t="s">
        <v>3992</v>
      </c>
      <c r="L306" s="183">
        <v>3</v>
      </c>
      <c r="M306" s="181" t="s">
        <v>4034</v>
      </c>
      <c r="N306" s="183">
        <v>2</v>
      </c>
      <c r="O306" s="181" t="s">
        <v>4887</v>
      </c>
      <c r="P306" s="183">
        <v>2</v>
      </c>
      <c r="Q306" s="181" t="s">
        <v>4765</v>
      </c>
      <c r="R306" s="183" t="s">
        <v>765</v>
      </c>
      <c r="S306" s="181" t="s">
        <v>4776</v>
      </c>
      <c r="T306" s="183" t="s">
        <v>774</v>
      </c>
      <c r="U306" s="181" t="s">
        <v>4892</v>
      </c>
      <c r="V306" s="183" t="s">
        <v>4055</v>
      </c>
      <c r="W306" s="181" t="s">
        <v>4898</v>
      </c>
      <c r="X306" s="183" t="s">
        <v>792</v>
      </c>
      <c r="Y306" s="181" t="s">
        <v>4053</v>
      </c>
      <c r="Z306" s="174" t="str">
        <f t="shared" si="13"/>
        <v>6 Agua limpia y saneamiento</v>
      </c>
      <c r="AA306" s="183">
        <v>6.3</v>
      </c>
      <c r="AB306" s="181" t="s">
        <v>4056</v>
      </c>
      <c r="AC306" s="193" t="str">
        <f t="shared" si="14"/>
        <v>6.3 De aqui a 2030, mejorar la calidad del agua reduciendo la contaminacion, eliminando el vertimiento y minimizando la emision de productos quimicos y materiales peligrosos, reduciendo a la mitad el porcentaje de aguas residuales sin tratar y aumentando considerablemente el reciclado y la reutilizacion sin riesgos a nivel mundial</v>
      </c>
      <c r="AD306" s="172"/>
      <c r="AE306" s="172"/>
      <c r="AF306" s="172"/>
      <c r="AG306" s="172"/>
      <c r="AH306" s="172"/>
      <c r="AI306" s="172"/>
      <c r="AJ306" s="172"/>
      <c r="AK306" s="172"/>
      <c r="AL306" s="172"/>
      <c r="AM306" s="172"/>
      <c r="AN306" s="172"/>
      <c r="AO306" s="172"/>
      <c r="AP306" s="172"/>
      <c r="AQ306" s="172"/>
      <c r="AR306" s="172"/>
      <c r="AS306" s="172"/>
      <c r="AT306" s="172"/>
      <c r="AU306" s="172"/>
      <c r="AV306" s="172"/>
      <c r="AW306" s="172"/>
      <c r="AX306" s="172"/>
      <c r="AY306" s="172"/>
      <c r="AZ306" s="172"/>
      <c r="BA306" s="172"/>
      <c r="BB306" s="172"/>
      <c r="BC306" s="172"/>
      <c r="BD306" s="172"/>
      <c r="BE306" s="172"/>
      <c r="BF306" s="172"/>
      <c r="BG306" s="172"/>
      <c r="BH306" s="172"/>
      <c r="BI306" s="172"/>
      <c r="BJ306" s="172"/>
      <c r="BK306" s="172"/>
      <c r="BL306" s="172"/>
      <c r="BM306" s="172"/>
      <c r="BN306" s="172"/>
      <c r="BO306" s="172"/>
      <c r="BP306" s="172"/>
      <c r="BQ306" s="172"/>
      <c r="BR306" s="172"/>
      <c r="BS306" s="172"/>
      <c r="BT306" s="172"/>
      <c r="BU306" s="172"/>
      <c r="BV306" s="172"/>
      <c r="BW306" s="172"/>
      <c r="BX306" s="172"/>
    </row>
    <row r="307" spans="1:76" ht="15.75" x14ac:dyDescent="0.25">
      <c r="A307" s="180" t="s">
        <v>599</v>
      </c>
      <c r="B307" s="181" t="s">
        <v>4881</v>
      </c>
      <c r="C307" s="181" t="s">
        <v>4882</v>
      </c>
      <c r="D307" s="181" t="s">
        <v>4883</v>
      </c>
      <c r="E307" s="181" t="s">
        <v>4884</v>
      </c>
      <c r="F307" s="181" t="s">
        <v>4885</v>
      </c>
      <c r="G307" s="180" t="s">
        <v>712</v>
      </c>
      <c r="H307" s="182" t="s">
        <v>4725</v>
      </c>
      <c r="I307" s="169" t="str">
        <f t="shared" si="12"/>
        <v>06CD03M001</v>
      </c>
      <c r="J307" s="183">
        <v>2</v>
      </c>
      <c r="K307" s="181" t="s">
        <v>3992</v>
      </c>
      <c r="L307" s="183">
        <v>3</v>
      </c>
      <c r="M307" s="181" t="s">
        <v>4034</v>
      </c>
      <c r="N307" s="183">
        <v>2</v>
      </c>
      <c r="O307" s="181" t="s">
        <v>4887</v>
      </c>
      <c r="P307" s="183">
        <v>2</v>
      </c>
      <c r="Q307" s="181" t="s">
        <v>4765</v>
      </c>
      <c r="R307" s="183" t="s">
        <v>766</v>
      </c>
      <c r="S307" s="181" t="s">
        <v>4766</v>
      </c>
      <c r="T307" s="183" t="s">
        <v>774</v>
      </c>
      <c r="U307" s="181" t="s">
        <v>4888</v>
      </c>
      <c r="V307" s="183" t="s">
        <v>3959</v>
      </c>
      <c r="W307" s="181" t="s">
        <v>3960</v>
      </c>
      <c r="X307" s="183" t="s">
        <v>792</v>
      </c>
      <c r="Y307" s="181" t="s">
        <v>4053</v>
      </c>
      <c r="Z307" s="174" t="str">
        <f t="shared" si="13"/>
        <v>6 Agua limpia y saneamiento</v>
      </c>
      <c r="AA307" s="183">
        <v>6.4</v>
      </c>
      <c r="AB307" s="181" t="s">
        <v>4054</v>
      </c>
      <c r="AC307" s="193" t="str">
        <f t="shared" si="14"/>
        <v>6.4 De aqui a 2030, aumentar considerablemente el uso eficiente de los recursos hidricos en todos los sectores y asegurar la sostenibilidad de la extraccion y el abastecimiento de agua dulce para hacer frente a la escasez de agua y reducir considerablemente el numero de personas que sufren falta de agua</v>
      </c>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2"/>
      <c r="AY307" s="172"/>
      <c r="AZ307" s="172"/>
      <c r="BA307" s="172"/>
      <c r="BB307" s="172"/>
      <c r="BC307" s="172"/>
      <c r="BD307" s="172"/>
      <c r="BE307" s="172"/>
      <c r="BF307" s="172"/>
      <c r="BG307" s="172"/>
      <c r="BH307" s="172"/>
      <c r="BI307" s="172"/>
      <c r="BJ307" s="172"/>
      <c r="BK307" s="172"/>
      <c r="BL307" s="172"/>
      <c r="BM307" s="172"/>
      <c r="BN307" s="172"/>
      <c r="BO307" s="172"/>
      <c r="BP307" s="172"/>
      <c r="BQ307" s="172"/>
      <c r="BR307" s="172"/>
      <c r="BS307" s="172"/>
      <c r="BT307" s="172"/>
      <c r="BU307" s="172"/>
      <c r="BV307" s="172"/>
      <c r="BW307" s="172"/>
      <c r="BX307" s="172"/>
    </row>
    <row r="308" spans="1:76" ht="15.75" x14ac:dyDescent="0.25">
      <c r="A308" s="180" t="s">
        <v>599</v>
      </c>
      <c r="B308" s="181" t="s">
        <v>4881</v>
      </c>
      <c r="C308" s="181" t="s">
        <v>4882</v>
      </c>
      <c r="D308" s="181" t="s">
        <v>4883</v>
      </c>
      <c r="E308" s="181" t="s">
        <v>4884</v>
      </c>
      <c r="F308" s="181" t="s">
        <v>4885</v>
      </c>
      <c r="G308" s="180" t="s">
        <v>3889</v>
      </c>
      <c r="H308" s="182" t="s">
        <v>4729</v>
      </c>
      <c r="I308" s="169" t="str">
        <f t="shared" si="12"/>
        <v>06CD03M002</v>
      </c>
      <c r="J308" s="183">
        <v>2</v>
      </c>
      <c r="K308" s="181" t="s">
        <v>3992</v>
      </c>
      <c r="L308" s="183">
        <v>3</v>
      </c>
      <c r="M308" s="181" t="s">
        <v>4034</v>
      </c>
      <c r="N308" s="183">
        <v>2</v>
      </c>
      <c r="O308" s="181" t="s">
        <v>4887</v>
      </c>
      <c r="P308" s="183">
        <v>2</v>
      </c>
      <c r="Q308" s="181" t="s">
        <v>4765</v>
      </c>
      <c r="R308" s="183" t="s">
        <v>766</v>
      </c>
      <c r="S308" s="181" t="s">
        <v>4766</v>
      </c>
      <c r="T308" s="183" t="s">
        <v>774</v>
      </c>
      <c r="U308" s="181" t="s">
        <v>4888</v>
      </c>
      <c r="V308" s="183" t="s">
        <v>3961</v>
      </c>
      <c r="W308" s="181" t="s">
        <v>3962</v>
      </c>
      <c r="X308" s="183" t="s">
        <v>792</v>
      </c>
      <c r="Y308" s="181" t="s">
        <v>4053</v>
      </c>
      <c r="Z308" s="174" t="str">
        <f t="shared" si="13"/>
        <v>6 Agua limpia y saneamiento</v>
      </c>
      <c r="AA308" s="183">
        <v>6.4</v>
      </c>
      <c r="AB308" s="181" t="s">
        <v>4054</v>
      </c>
      <c r="AC308" s="193" t="str">
        <f t="shared" si="14"/>
        <v>6.4 De aqui a 2030, aumentar considerablemente el uso eficiente de los recursos hidricos en todos los sectores y asegurar la sostenibilidad de la extraccion y el abastecimiento de agua dulce para hacer frente a la escasez de agua y reducir considerablemente el numero de personas que sufren falta de agua</v>
      </c>
      <c r="AD308" s="172"/>
      <c r="AE308" s="172"/>
      <c r="AF308" s="172"/>
      <c r="AG308" s="172"/>
      <c r="AH308" s="172"/>
      <c r="AI308" s="172"/>
      <c r="AJ308" s="172"/>
      <c r="AK308" s="172"/>
      <c r="AL308" s="172"/>
      <c r="AM308" s="172"/>
      <c r="AN308" s="172"/>
      <c r="AO308" s="172"/>
      <c r="AP308" s="172"/>
      <c r="AQ308" s="172"/>
      <c r="AR308" s="172"/>
      <c r="AS308" s="172"/>
      <c r="AT308" s="172"/>
      <c r="AU308" s="172"/>
      <c r="AV308" s="172"/>
      <c r="AW308" s="172"/>
      <c r="AX308" s="172"/>
      <c r="AY308" s="172"/>
      <c r="AZ308" s="172"/>
      <c r="BA308" s="172"/>
      <c r="BB308" s="172"/>
      <c r="BC308" s="172"/>
      <c r="BD308" s="172"/>
      <c r="BE308" s="172"/>
      <c r="BF308" s="172"/>
      <c r="BG308" s="172"/>
      <c r="BH308" s="172"/>
      <c r="BI308" s="172"/>
      <c r="BJ308" s="172"/>
      <c r="BK308" s="172"/>
      <c r="BL308" s="172"/>
      <c r="BM308" s="172"/>
      <c r="BN308" s="172"/>
      <c r="BO308" s="172"/>
      <c r="BP308" s="172"/>
      <c r="BQ308" s="172"/>
      <c r="BR308" s="172"/>
      <c r="BS308" s="172"/>
      <c r="BT308" s="172"/>
      <c r="BU308" s="172"/>
      <c r="BV308" s="172"/>
      <c r="BW308" s="172"/>
      <c r="BX308" s="172"/>
    </row>
    <row r="309" spans="1:76" ht="15.75" x14ac:dyDescent="0.25">
      <c r="A309" s="180" t="s">
        <v>599</v>
      </c>
      <c r="B309" s="181" t="s">
        <v>4881</v>
      </c>
      <c r="C309" s="181" t="s">
        <v>4882</v>
      </c>
      <c r="D309" s="181" t="s">
        <v>4883</v>
      </c>
      <c r="E309" s="181" t="s">
        <v>4884</v>
      </c>
      <c r="F309" s="181" t="s">
        <v>4885</v>
      </c>
      <c r="G309" s="180" t="s">
        <v>713</v>
      </c>
      <c r="H309" s="182" t="s">
        <v>4730</v>
      </c>
      <c r="I309" s="169" t="str">
        <f t="shared" si="12"/>
        <v>06CD03N001</v>
      </c>
      <c r="J309" s="183">
        <v>5</v>
      </c>
      <c r="K309" s="181" t="s">
        <v>4731</v>
      </c>
      <c r="L309" s="183">
        <v>3</v>
      </c>
      <c r="M309" s="181" t="s">
        <v>4309</v>
      </c>
      <c r="N309" s="183">
        <v>3</v>
      </c>
      <c r="O309" s="181" t="s">
        <v>3964</v>
      </c>
      <c r="P309" s="183">
        <v>1</v>
      </c>
      <c r="Q309" s="181" t="s">
        <v>3954</v>
      </c>
      <c r="R309" s="183" t="s">
        <v>785</v>
      </c>
      <c r="S309" s="181" t="s">
        <v>4732</v>
      </c>
      <c r="T309" s="183" t="s">
        <v>766</v>
      </c>
      <c r="U309" s="181" t="s">
        <v>3963</v>
      </c>
      <c r="V309" s="183" t="s">
        <v>3965</v>
      </c>
      <c r="W309" s="181" t="s">
        <v>3966</v>
      </c>
      <c r="X309" s="183" t="s">
        <v>2916</v>
      </c>
      <c r="Y309" s="181" t="s">
        <v>3967</v>
      </c>
      <c r="Z309" s="174" t="str">
        <f t="shared" si="13"/>
        <v>11 Ciudades y comunidades sostenibles</v>
      </c>
      <c r="AA309" s="183">
        <v>11.5</v>
      </c>
      <c r="AB309" s="181" t="s">
        <v>3968</v>
      </c>
      <c r="AC309" s="193" t="str">
        <f t="shared" si="14"/>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309" s="172"/>
      <c r="AE309" s="172"/>
      <c r="AF309" s="172"/>
      <c r="AG309" s="172"/>
      <c r="AH309" s="172"/>
      <c r="AI309" s="172"/>
      <c r="AJ309" s="172"/>
      <c r="AK309" s="172"/>
      <c r="AL309" s="172"/>
      <c r="AM309" s="172"/>
      <c r="AN309" s="172"/>
      <c r="AO309" s="172"/>
      <c r="AP309" s="172"/>
      <c r="AQ309" s="172"/>
      <c r="AR309" s="172"/>
      <c r="AS309" s="172"/>
      <c r="AT309" s="172"/>
      <c r="AU309" s="172"/>
      <c r="AV309" s="172"/>
      <c r="AW309" s="172"/>
      <c r="AX309" s="172"/>
      <c r="AY309" s="172"/>
      <c r="AZ309" s="172"/>
      <c r="BA309" s="172"/>
      <c r="BB309" s="172"/>
      <c r="BC309" s="172"/>
      <c r="BD309" s="172"/>
      <c r="BE309" s="172"/>
      <c r="BF309" s="172"/>
      <c r="BG309" s="172"/>
      <c r="BH309" s="172"/>
      <c r="BI309" s="172"/>
      <c r="BJ309" s="172"/>
      <c r="BK309" s="172"/>
      <c r="BL309" s="172"/>
      <c r="BM309" s="172"/>
      <c r="BN309" s="172"/>
      <c r="BO309" s="172"/>
      <c r="BP309" s="172"/>
      <c r="BQ309" s="172"/>
      <c r="BR309" s="172"/>
      <c r="BS309" s="172"/>
      <c r="BT309" s="172"/>
      <c r="BU309" s="172"/>
      <c r="BV309" s="172"/>
      <c r="BW309" s="172"/>
      <c r="BX309" s="172"/>
    </row>
    <row r="310" spans="1:76" ht="15.75" x14ac:dyDescent="0.25">
      <c r="A310" s="180" t="s">
        <v>600</v>
      </c>
      <c r="B310" s="181" t="s">
        <v>4899</v>
      </c>
      <c r="C310" s="181" t="s">
        <v>4406</v>
      </c>
      <c r="D310" s="181" t="s">
        <v>4407</v>
      </c>
      <c r="E310" s="181" t="s">
        <v>4408</v>
      </c>
      <c r="F310" s="181" t="s">
        <v>4409</v>
      </c>
      <c r="G310" s="180" t="s">
        <v>694</v>
      </c>
      <c r="H310" s="182" t="s">
        <v>4900</v>
      </c>
      <c r="I310" s="169" t="str">
        <f t="shared" si="12"/>
        <v>06CD05E090</v>
      </c>
      <c r="J310" s="183">
        <v>2</v>
      </c>
      <c r="K310" s="181" t="s">
        <v>3992</v>
      </c>
      <c r="L310" s="183">
        <v>3</v>
      </c>
      <c r="M310" s="181" t="s">
        <v>4034</v>
      </c>
      <c r="N310" s="183" t="s">
        <v>767</v>
      </c>
      <c r="O310" s="181" t="s">
        <v>4775</v>
      </c>
      <c r="P310" s="183">
        <v>2</v>
      </c>
      <c r="Q310" s="181" t="s">
        <v>4765</v>
      </c>
      <c r="R310" s="183" t="s">
        <v>765</v>
      </c>
      <c r="S310" s="181" t="s">
        <v>4776</v>
      </c>
      <c r="T310" s="183" t="s">
        <v>792</v>
      </c>
      <c r="U310" s="181" t="s">
        <v>4777</v>
      </c>
      <c r="V310" s="183" t="s">
        <v>4035</v>
      </c>
      <c r="W310" s="181" t="s">
        <v>4036</v>
      </c>
      <c r="X310" s="183" t="s">
        <v>2629</v>
      </c>
      <c r="Y310" s="181" t="s">
        <v>4037</v>
      </c>
      <c r="Z310" s="174" t="str">
        <f t="shared" si="13"/>
        <v>15 Vida de ecosistemas terrestres</v>
      </c>
      <c r="AA310" s="183">
        <v>15.5</v>
      </c>
      <c r="AB310" s="181" t="s">
        <v>4400</v>
      </c>
      <c r="AC310" s="193" t="str">
        <f t="shared" si="14"/>
        <v>15.5 Adoptar medidas urgentes y significativas para reducir la degradacion de los habitats naturales, detener la perdida de la diversidad biologica y, para 2020, proteger las especies amenazadas y evitar su extincion</v>
      </c>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2"/>
      <c r="AY310" s="172"/>
      <c r="AZ310" s="172"/>
      <c r="BA310" s="172"/>
      <c r="BB310" s="172"/>
      <c r="BC310" s="172"/>
      <c r="BD310" s="172"/>
      <c r="BE310" s="172"/>
      <c r="BF310" s="172"/>
      <c r="BG310" s="172"/>
      <c r="BH310" s="172"/>
      <c r="BI310" s="172"/>
      <c r="BJ310" s="172"/>
      <c r="BK310" s="172"/>
      <c r="BL310" s="172"/>
      <c r="BM310" s="172"/>
      <c r="BN310" s="172"/>
      <c r="BO310" s="172"/>
      <c r="BP310" s="172"/>
      <c r="BQ310" s="172"/>
      <c r="BR310" s="172"/>
      <c r="BS310" s="172"/>
      <c r="BT310" s="172"/>
      <c r="BU310" s="172"/>
      <c r="BV310" s="172"/>
      <c r="BW310" s="172"/>
      <c r="BX310" s="172"/>
    </row>
    <row r="311" spans="1:76" ht="15.75" x14ac:dyDescent="0.25">
      <c r="A311" s="180" t="s">
        <v>600</v>
      </c>
      <c r="B311" s="181" t="s">
        <v>4899</v>
      </c>
      <c r="C311" s="181" t="s">
        <v>4406</v>
      </c>
      <c r="D311" s="181" t="s">
        <v>4407</v>
      </c>
      <c r="E311" s="181" t="s">
        <v>4408</v>
      </c>
      <c r="F311" s="181" t="s">
        <v>4409</v>
      </c>
      <c r="G311" s="180" t="s">
        <v>713</v>
      </c>
      <c r="H311" s="182" t="s">
        <v>4730</v>
      </c>
      <c r="I311" s="169" t="str">
        <f t="shared" si="12"/>
        <v>06CD05N001</v>
      </c>
      <c r="J311" s="183">
        <v>5</v>
      </c>
      <c r="K311" s="181" t="s">
        <v>4731</v>
      </c>
      <c r="L311" s="183">
        <v>3</v>
      </c>
      <c r="M311" s="181" t="s">
        <v>4309</v>
      </c>
      <c r="N311" s="183" t="s">
        <v>774</v>
      </c>
      <c r="O311" s="181" t="s">
        <v>3964</v>
      </c>
      <c r="P311" s="183">
        <v>1</v>
      </c>
      <c r="Q311" s="181" t="s">
        <v>3954</v>
      </c>
      <c r="R311" s="183" t="s">
        <v>785</v>
      </c>
      <c r="S311" s="181" t="s">
        <v>4732</v>
      </c>
      <c r="T311" s="183" t="s">
        <v>766</v>
      </c>
      <c r="U311" s="181" t="s">
        <v>3963</v>
      </c>
      <c r="V311" s="183" t="s">
        <v>3965</v>
      </c>
      <c r="W311" s="181" t="s">
        <v>3966</v>
      </c>
      <c r="X311" s="183" t="s">
        <v>2629</v>
      </c>
      <c r="Y311" s="181" t="s">
        <v>4037</v>
      </c>
      <c r="Z311" s="174" t="str">
        <f t="shared" si="13"/>
        <v>15 Vida de ecosistemas terrestres</v>
      </c>
      <c r="AA311" s="183">
        <v>15.1</v>
      </c>
      <c r="AB311" s="181" t="s">
        <v>4880</v>
      </c>
      <c r="AC311" s="193" t="str">
        <f t="shared" si="14"/>
        <v>15.1 Para 2020, velar por la conservacion, el restablecimiento y el uso sostenible de los ecosistemas terrestres y los ecosistemas interiores de agua dulce y los servicios que proporcionan, en particular los bosques, los humedales, las montañas y las zonas aridas, en consonancia con las obligaciones contraidas en virtud de acuerdos internacionales</v>
      </c>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2"/>
      <c r="AY311" s="172"/>
      <c r="AZ311" s="172"/>
      <c r="BA311" s="172"/>
      <c r="BB311" s="172"/>
      <c r="BC311" s="172"/>
      <c r="BD311" s="172"/>
      <c r="BE311" s="172"/>
      <c r="BF311" s="172"/>
      <c r="BG311" s="172"/>
      <c r="BH311" s="172"/>
      <c r="BI311" s="172"/>
      <c r="BJ311" s="172"/>
      <c r="BK311" s="172"/>
      <c r="BL311" s="172"/>
      <c r="BM311" s="172"/>
      <c r="BN311" s="172"/>
      <c r="BO311" s="172"/>
      <c r="BP311" s="172"/>
      <c r="BQ311" s="172"/>
      <c r="BR311" s="172"/>
      <c r="BS311" s="172"/>
      <c r="BT311" s="172"/>
      <c r="BU311" s="172"/>
      <c r="BV311" s="172"/>
      <c r="BW311" s="172"/>
      <c r="BX311" s="172"/>
    </row>
    <row r="312" spans="1:76" ht="15.75" x14ac:dyDescent="0.25">
      <c r="A312" s="180" t="s">
        <v>601</v>
      </c>
      <c r="B312" s="181" t="s">
        <v>4901</v>
      </c>
      <c r="C312" s="181" t="s">
        <v>4392</v>
      </c>
      <c r="D312" s="181" t="s">
        <v>4393</v>
      </c>
      <c r="E312" s="181" t="s">
        <v>4394</v>
      </c>
      <c r="F312" s="181" t="s">
        <v>4395</v>
      </c>
      <c r="G312" s="180" t="s">
        <v>681</v>
      </c>
      <c r="H312" s="182" t="s">
        <v>4902</v>
      </c>
      <c r="I312" s="169" t="str">
        <f t="shared" si="12"/>
        <v>06P0FAE006</v>
      </c>
      <c r="J312" s="183">
        <v>2</v>
      </c>
      <c r="K312" s="181" t="s">
        <v>3992</v>
      </c>
      <c r="L312" s="183">
        <v>3</v>
      </c>
      <c r="M312" s="181" t="s">
        <v>4034</v>
      </c>
      <c r="N312" s="183" t="s">
        <v>767</v>
      </c>
      <c r="O312" s="181" t="s">
        <v>4775</v>
      </c>
      <c r="P312" s="183">
        <v>2</v>
      </c>
      <c r="Q312" s="181" t="s">
        <v>4765</v>
      </c>
      <c r="R312" s="183" t="s">
        <v>765</v>
      </c>
      <c r="S312" s="181" t="s">
        <v>4776</v>
      </c>
      <c r="T312" s="183" t="s">
        <v>767</v>
      </c>
      <c r="U312" s="181" t="s">
        <v>4876</v>
      </c>
      <c r="V312" s="183" t="s">
        <v>4410</v>
      </c>
      <c r="W312" s="181" t="s">
        <v>4411</v>
      </c>
      <c r="X312" s="183" t="s">
        <v>4008</v>
      </c>
      <c r="Y312" s="181" t="s">
        <v>4398</v>
      </c>
      <c r="Z312" s="174" t="str">
        <f t="shared" si="13"/>
        <v>13 Accion por el clima</v>
      </c>
      <c r="AA312" s="183">
        <v>13.1</v>
      </c>
      <c r="AB312" s="181" t="s">
        <v>4903</v>
      </c>
      <c r="AC312" s="193" t="str">
        <f t="shared" si="14"/>
        <v>13.1 Fortalecer la resiliencia y la capacidad de adaptacion a los riesgos relacionados con el clima y los desastres naturales en todos los paises</v>
      </c>
      <c r="AD312" s="172"/>
      <c r="AE312" s="172"/>
      <c r="AF312" s="172"/>
      <c r="AG312" s="172"/>
      <c r="AH312" s="172"/>
      <c r="AI312" s="172"/>
      <c r="AJ312" s="172"/>
      <c r="AK312" s="172"/>
      <c r="AL312" s="172"/>
      <c r="AM312" s="172"/>
      <c r="AN312" s="172"/>
      <c r="AO312" s="172"/>
      <c r="AP312" s="172"/>
      <c r="AQ312" s="172"/>
      <c r="AR312" s="172"/>
      <c r="AS312" s="172"/>
      <c r="AT312" s="172"/>
      <c r="AU312" s="172"/>
      <c r="AV312" s="172"/>
      <c r="AW312" s="172"/>
      <c r="AX312" s="172"/>
      <c r="AY312" s="172"/>
      <c r="AZ312" s="172"/>
      <c r="BA312" s="172"/>
      <c r="BB312" s="172"/>
      <c r="BC312" s="172"/>
      <c r="BD312" s="172"/>
      <c r="BE312" s="172"/>
      <c r="BF312" s="172"/>
      <c r="BG312" s="172"/>
      <c r="BH312" s="172"/>
      <c r="BI312" s="172"/>
      <c r="BJ312" s="172"/>
      <c r="BK312" s="172"/>
      <c r="BL312" s="172"/>
      <c r="BM312" s="172"/>
      <c r="BN312" s="172"/>
      <c r="BO312" s="172"/>
      <c r="BP312" s="172"/>
      <c r="BQ312" s="172"/>
      <c r="BR312" s="172"/>
      <c r="BS312" s="172"/>
      <c r="BT312" s="172"/>
      <c r="BU312" s="172"/>
      <c r="BV312" s="172"/>
      <c r="BW312" s="172"/>
      <c r="BX312" s="172"/>
    </row>
    <row r="313" spans="1:76" ht="15.75" x14ac:dyDescent="0.25">
      <c r="A313" s="180" t="s">
        <v>601</v>
      </c>
      <c r="B313" s="181" t="s">
        <v>4901</v>
      </c>
      <c r="C313" s="181" t="s">
        <v>4392</v>
      </c>
      <c r="D313" s="181" t="s">
        <v>4393</v>
      </c>
      <c r="E313" s="181" t="s">
        <v>4394</v>
      </c>
      <c r="F313" s="181" t="s">
        <v>4395</v>
      </c>
      <c r="G313" s="180" t="s">
        <v>732</v>
      </c>
      <c r="H313" s="182" t="s">
        <v>4904</v>
      </c>
      <c r="I313" s="169" t="str">
        <f t="shared" si="12"/>
        <v>06P0FAS034</v>
      </c>
      <c r="J313" s="183">
        <v>2</v>
      </c>
      <c r="K313" s="181" t="s">
        <v>3992</v>
      </c>
      <c r="L313" s="183">
        <v>3</v>
      </c>
      <c r="M313" s="181" t="s">
        <v>4034</v>
      </c>
      <c r="N313" s="183" t="s">
        <v>766</v>
      </c>
      <c r="O313" s="181" t="s">
        <v>4887</v>
      </c>
      <c r="P313" s="183">
        <v>2</v>
      </c>
      <c r="Q313" s="181" t="s">
        <v>4765</v>
      </c>
      <c r="R313" s="183" t="s">
        <v>765</v>
      </c>
      <c r="S313" s="181" t="s">
        <v>4776</v>
      </c>
      <c r="T313" s="183" t="s">
        <v>766</v>
      </c>
      <c r="U313" s="181" t="s">
        <v>4905</v>
      </c>
      <c r="V313" s="183" t="s">
        <v>3483</v>
      </c>
      <c r="W313" s="181" t="s">
        <v>4413</v>
      </c>
      <c r="X313" s="183" t="s">
        <v>4008</v>
      </c>
      <c r="Y313" s="181" t="s">
        <v>4398</v>
      </c>
      <c r="Z313" s="174" t="str">
        <f t="shared" si="13"/>
        <v>13 Accion por el clima</v>
      </c>
      <c r="AA313" s="183">
        <v>13.1</v>
      </c>
      <c r="AB313" s="181" t="s">
        <v>4903</v>
      </c>
      <c r="AC313" s="193" t="str">
        <f t="shared" si="14"/>
        <v>13.1 Fortalecer la resiliencia y la capacidad de adaptacion a los riesgos relacionados con el clima y los desastres naturales en todos los paises</v>
      </c>
      <c r="AD313" s="172"/>
      <c r="AE313" s="172"/>
      <c r="AF313" s="172"/>
      <c r="AG313" s="172"/>
      <c r="AH313" s="172"/>
      <c r="AI313" s="172"/>
      <c r="AJ313" s="172"/>
      <c r="AK313" s="172"/>
      <c r="AL313" s="172"/>
      <c r="AM313" s="172"/>
      <c r="AN313" s="172"/>
      <c r="AO313" s="172"/>
      <c r="AP313" s="172"/>
      <c r="AQ313" s="172"/>
      <c r="AR313" s="172"/>
      <c r="AS313" s="172"/>
      <c r="AT313" s="172"/>
      <c r="AU313" s="172"/>
      <c r="AV313" s="172"/>
      <c r="AW313" s="172"/>
      <c r="AX313" s="172"/>
      <c r="AY313" s="172"/>
      <c r="AZ313" s="172"/>
      <c r="BA313" s="172"/>
      <c r="BB313" s="172"/>
      <c r="BC313" s="172"/>
      <c r="BD313" s="172"/>
      <c r="BE313" s="172"/>
      <c r="BF313" s="172"/>
      <c r="BG313" s="172"/>
      <c r="BH313" s="172"/>
      <c r="BI313" s="172"/>
      <c r="BJ313" s="172"/>
      <c r="BK313" s="172"/>
      <c r="BL313" s="172"/>
      <c r="BM313" s="172"/>
      <c r="BN313" s="172"/>
      <c r="BO313" s="172"/>
      <c r="BP313" s="172"/>
      <c r="BQ313" s="172"/>
      <c r="BR313" s="172"/>
      <c r="BS313" s="172"/>
      <c r="BT313" s="172"/>
      <c r="BU313" s="172"/>
      <c r="BV313" s="172"/>
      <c r="BW313" s="172"/>
      <c r="BX313" s="172"/>
    </row>
    <row r="314" spans="1:76" ht="15.75" x14ac:dyDescent="0.25">
      <c r="A314" s="180" t="s">
        <v>601</v>
      </c>
      <c r="B314" s="181" t="s">
        <v>4901</v>
      </c>
      <c r="C314" s="181" t="s">
        <v>4392</v>
      </c>
      <c r="D314" s="181" t="s">
        <v>4393</v>
      </c>
      <c r="E314" s="181" t="s">
        <v>4394</v>
      </c>
      <c r="F314" s="181" t="s">
        <v>4395</v>
      </c>
      <c r="G314" s="180" t="s">
        <v>734</v>
      </c>
      <c r="H314" s="182" t="s">
        <v>4906</v>
      </c>
      <c r="I314" s="169" t="str">
        <f t="shared" si="12"/>
        <v>06P0FAS036</v>
      </c>
      <c r="J314" s="183">
        <v>2</v>
      </c>
      <c r="K314" s="181" t="s">
        <v>3992</v>
      </c>
      <c r="L314" s="183">
        <v>3</v>
      </c>
      <c r="M314" s="181" t="s">
        <v>4034</v>
      </c>
      <c r="N314" s="183" t="s">
        <v>767</v>
      </c>
      <c r="O314" s="181" t="s">
        <v>4775</v>
      </c>
      <c r="P314" s="183">
        <v>2</v>
      </c>
      <c r="Q314" s="181" t="s">
        <v>4765</v>
      </c>
      <c r="R314" s="183" t="s">
        <v>765</v>
      </c>
      <c r="S314" s="181" t="s">
        <v>4776</v>
      </c>
      <c r="T314" s="183" t="s">
        <v>814</v>
      </c>
      <c r="U314" s="181" t="s">
        <v>4872</v>
      </c>
      <c r="V314" s="183" t="s">
        <v>4410</v>
      </c>
      <c r="W314" s="181" t="s">
        <v>4411</v>
      </c>
      <c r="X314" s="183" t="s">
        <v>4008</v>
      </c>
      <c r="Y314" s="181" t="s">
        <v>4398</v>
      </c>
      <c r="Z314" s="174" t="str">
        <f t="shared" si="13"/>
        <v>13 Accion por el clima</v>
      </c>
      <c r="AA314" s="183">
        <v>13.1</v>
      </c>
      <c r="AB314" s="181" t="s">
        <v>4903</v>
      </c>
      <c r="AC314" s="193" t="str">
        <f t="shared" si="14"/>
        <v>13.1 Fortalecer la resiliencia y la capacidad de adaptacion a los riesgos relacionados con el clima y los desastres naturales en todos los paises</v>
      </c>
      <c r="AD314" s="172"/>
      <c r="AE314" s="172"/>
      <c r="AF314" s="172"/>
      <c r="AG314" s="172"/>
      <c r="AH314" s="172"/>
      <c r="AI314" s="172"/>
      <c r="AJ314" s="172"/>
      <c r="AK314" s="172"/>
      <c r="AL314" s="172"/>
      <c r="AM314" s="172"/>
      <c r="AN314" s="172"/>
      <c r="AO314" s="172"/>
      <c r="AP314" s="172"/>
      <c r="AQ314" s="172"/>
      <c r="AR314" s="172"/>
      <c r="AS314" s="172"/>
      <c r="AT314" s="172"/>
      <c r="AU314" s="172"/>
      <c r="AV314" s="172"/>
      <c r="AW314" s="172"/>
      <c r="AX314" s="172"/>
      <c r="AY314" s="172"/>
      <c r="AZ314" s="172"/>
      <c r="BA314" s="172"/>
      <c r="BB314" s="172"/>
      <c r="BC314" s="172"/>
      <c r="BD314" s="172"/>
      <c r="BE314" s="172"/>
      <c r="BF314" s="172"/>
      <c r="BG314" s="172"/>
      <c r="BH314" s="172"/>
      <c r="BI314" s="172"/>
      <c r="BJ314" s="172"/>
      <c r="BK314" s="172"/>
      <c r="BL314" s="172"/>
      <c r="BM314" s="172"/>
      <c r="BN314" s="172"/>
      <c r="BO314" s="172"/>
      <c r="BP314" s="172"/>
      <c r="BQ314" s="172"/>
      <c r="BR314" s="172"/>
      <c r="BS314" s="172"/>
      <c r="BT314" s="172"/>
      <c r="BU314" s="172"/>
      <c r="BV314" s="172"/>
      <c r="BW314" s="172"/>
      <c r="BX314" s="172"/>
    </row>
    <row r="315" spans="1:76" ht="15.75" x14ac:dyDescent="0.25">
      <c r="A315" s="180" t="s">
        <v>601</v>
      </c>
      <c r="B315" s="181" t="s">
        <v>4901</v>
      </c>
      <c r="C315" s="181" t="s">
        <v>4392</v>
      </c>
      <c r="D315" s="181" t="s">
        <v>4393</v>
      </c>
      <c r="E315" s="181" t="s">
        <v>4394</v>
      </c>
      <c r="F315" s="181" t="s">
        <v>4395</v>
      </c>
      <c r="G315" s="180" t="s">
        <v>3924</v>
      </c>
      <c r="H315" s="182" t="s">
        <v>4907</v>
      </c>
      <c r="I315" s="169" t="str">
        <f t="shared" si="12"/>
        <v>06P0FAU045</v>
      </c>
      <c r="J315" s="183">
        <v>2</v>
      </c>
      <c r="K315" s="181" t="s">
        <v>3992</v>
      </c>
      <c r="L315" s="183">
        <v>3</v>
      </c>
      <c r="M315" s="181" t="s">
        <v>4034</v>
      </c>
      <c r="N315" s="183" t="s">
        <v>767</v>
      </c>
      <c r="O315" s="181" t="s">
        <v>4775</v>
      </c>
      <c r="P315" s="183">
        <v>3</v>
      </c>
      <c r="Q315" s="181" t="s">
        <v>4746</v>
      </c>
      <c r="R315" s="183" t="s">
        <v>766</v>
      </c>
      <c r="S315" s="181" t="s">
        <v>4908</v>
      </c>
      <c r="T315" s="183" t="s">
        <v>765</v>
      </c>
      <c r="U315" s="181" t="s">
        <v>4078</v>
      </c>
      <c r="V315" s="183" t="s">
        <v>4410</v>
      </c>
      <c r="W315" s="181" t="s">
        <v>4411</v>
      </c>
      <c r="X315" s="183" t="s">
        <v>4008</v>
      </c>
      <c r="Y315" s="181" t="s">
        <v>4398</v>
      </c>
      <c r="Z315" s="174" t="str">
        <f t="shared" si="13"/>
        <v>13 Accion por el clima</v>
      </c>
      <c r="AA315" s="183">
        <v>13.1</v>
      </c>
      <c r="AB315" s="181" t="s">
        <v>4903</v>
      </c>
      <c r="AC315" s="193" t="str">
        <f t="shared" si="14"/>
        <v>13.1 Fortalecer la resiliencia y la capacidad de adaptacion a los riesgos relacionados con el clima y los desastres naturales en todos los paises</v>
      </c>
      <c r="AD315" s="172"/>
      <c r="AE315" s="172"/>
      <c r="AF315" s="172"/>
      <c r="AG315" s="172"/>
      <c r="AH315" s="172"/>
      <c r="AI315" s="172"/>
      <c r="AJ315" s="172"/>
      <c r="AK315" s="172"/>
      <c r="AL315" s="172"/>
      <c r="AM315" s="172"/>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2"/>
      <c r="BR315" s="172"/>
      <c r="BS315" s="172"/>
      <c r="BT315" s="172"/>
      <c r="BU315" s="172"/>
      <c r="BV315" s="172"/>
      <c r="BW315" s="172"/>
      <c r="BX315" s="172"/>
    </row>
    <row r="316" spans="1:76" ht="15.75" x14ac:dyDescent="0.25">
      <c r="A316" s="180" t="s">
        <v>602</v>
      </c>
      <c r="B316" s="181" t="s">
        <v>4909</v>
      </c>
      <c r="C316" s="181" t="s">
        <v>4414</v>
      </c>
      <c r="D316" s="181" t="s">
        <v>4415</v>
      </c>
      <c r="E316" s="181" t="s">
        <v>4416</v>
      </c>
      <c r="F316" s="181" t="s">
        <v>4417</v>
      </c>
      <c r="G316" s="180" t="s">
        <v>701</v>
      </c>
      <c r="H316" s="182" t="s">
        <v>4910</v>
      </c>
      <c r="I316" s="169" t="str">
        <f t="shared" si="12"/>
        <v>06PDPAE154</v>
      </c>
      <c r="J316" s="183">
        <v>2</v>
      </c>
      <c r="K316" s="181" t="s">
        <v>3992</v>
      </c>
      <c r="L316" s="183">
        <v>3</v>
      </c>
      <c r="M316" s="181" t="s">
        <v>4034</v>
      </c>
      <c r="N316" s="183" t="s">
        <v>767</v>
      </c>
      <c r="O316" s="181" t="s">
        <v>4775</v>
      </c>
      <c r="P316" s="183">
        <v>2</v>
      </c>
      <c r="Q316" s="181" t="s">
        <v>4765</v>
      </c>
      <c r="R316" s="183" t="s">
        <v>765</v>
      </c>
      <c r="S316" s="181" t="s">
        <v>4776</v>
      </c>
      <c r="T316" s="183" t="s">
        <v>767</v>
      </c>
      <c r="U316" s="181" t="s">
        <v>4876</v>
      </c>
      <c r="V316" s="183" t="s">
        <v>4418</v>
      </c>
      <c r="W316" s="181" t="s">
        <v>4419</v>
      </c>
      <c r="X316" s="183" t="s">
        <v>2629</v>
      </c>
      <c r="Y316" s="181" t="s">
        <v>4037</v>
      </c>
      <c r="Z316" s="174" t="str">
        <f t="shared" si="13"/>
        <v>15 Vida de ecosistemas terrestres</v>
      </c>
      <c r="AA316" s="183">
        <v>15.5</v>
      </c>
      <c r="AB316" s="181" t="s">
        <v>4400</v>
      </c>
      <c r="AC316" s="193" t="str">
        <f t="shared" si="14"/>
        <v>15.5 Adoptar medidas urgentes y significativas para reducir la degradacion de los habitats naturales, detener la perdida de la diversidad biologica y, para 2020, proteger las especies amenazadas y evitar su extincion</v>
      </c>
      <c r="AD316" s="172"/>
      <c r="AE316" s="172"/>
      <c r="AF316" s="172"/>
      <c r="AG316" s="172"/>
      <c r="AH316" s="172"/>
      <c r="AI316" s="172"/>
      <c r="AJ316" s="172"/>
      <c r="AK316" s="172"/>
      <c r="AL316" s="172"/>
      <c r="AM316" s="172"/>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2"/>
      <c r="BR316" s="172"/>
      <c r="BS316" s="172"/>
      <c r="BT316" s="172"/>
      <c r="BU316" s="172"/>
      <c r="BV316" s="172"/>
      <c r="BW316" s="172"/>
      <c r="BX316" s="172"/>
    </row>
    <row r="317" spans="1:76" s="167" customFormat="1" ht="15.75" x14ac:dyDescent="0.25">
      <c r="A317" s="180" t="s">
        <v>602</v>
      </c>
      <c r="B317" s="181" t="s">
        <v>4909</v>
      </c>
      <c r="C317" s="181" t="s">
        <v>4414</v>
      </c>
      <c r="D317" s="181" t="s">
        <v>4415</v>
      </c>
      <c r="E317" s="181" t="s">
        <v>4416</v>
      </c>
      <c r="F317" s="181" t="s">
        <v>4417</v>
      </c>
      <c r="G317" s="180" t="s">
        <v>712</v>
      </c>
      <c r="H317" s="182" t="s">
        <v>4725</v>
      </c>
      <c r="I317" s="169" t="str">
        <f t="shared" si="12"/>
        <v>06PDPAM001</v>
      </c>
      <c r="J317" s="183">
        <v>2</v>
      </c>
      <c r="K317" s="181" t="s">
        <v>3992</v>
      </c>
      <c r="L317" s="183">
        <v>3</v>
      </c>
      <c r="M317" s="181" t="s">
        <v>4034</v>
      </c>
      <c r="N317" s="183" t="s">
        <v>767</v>
      </c>
      <c r="O317" s="181" t="s">
        <v>4775</v>
      </c>
      <c r="P317" s="183">
        <v>2</v>
      </c>
      <c r="Q317" s="181" t="s">
        <v>4765</v>
      </c>
      <c r="R317" s="183" t="s">
        <v>765</v>
      </c>
      <c r="S317" s="181" t="s">
        <v>4776</v>
      </c>
      <c r="T317" s="183" t="s">
        <v>767</v>
      </c>
      <c r="U317" s="181" t="s">
        <v>4876</v>
      </c>
      <c r="V317" s="183" t="s">
        <v>3959</v>
      </c>
      <c r="W317" s="181" t="s">
        <v>3960</v>
      </c>
      <c r="X317" s="183" t="s">
        <v>2629</v>
      </c>
      <c r="Y317" s="181" t="s">
        <v>4037</v>
      </c>
      <c r="Z317" s="174" t="str">
        <f t="shared" si="13"/>
        <v>15 Vida de ecosistemas terrestres</v>
      </c>
      <c r="AA317" s="183">
        <v>15.5</v>
      </c>
      <c r="AB317" s="181" t="s">
        <v>4400</v>
      </c>
      <c r="AC317" s="193" t="str">
        <f t="shared" si="14"/>
        <v>15.5 Adoptar medidas urgentes y significativas para reducir la degradacion de los habitats naturales, detener la perdida de la diversidad biologica y, para 2020, proteger las especies amenazadas y evitar su extincion</v>
      </c>
      <c r="AD317" s="172"/>
      <c r="AE317" s="172"/>
      <c r="AF317" s="172"/>
      <c r="AG317" s="172"/>
      <c r="AH317" s="172"/>
      <c r="AI317" s="172"/>
      <c r="AJ317" s="172"/>
      <c r="AK317" s="172"/>
      <c r="AL317" s="172"/>
      <c r="AM317" s="172"/>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2"/>
      <c r="BR317" s="172"/>
      <c r="BS317" s="172"/>
      <c r="BT317" s="172"/>
      <c r="BU317" s="172"/>
      <c r="BV317" s="172"/>
      <c r="BW317" s="172"/>
      <c r="BX317" s="172"/>
    </row>
    <row r="318" spans="1:76" s="167" customFormat="1" ht="15.75" x14ac:dyDescent="0.25">
      <c r="A318" s="180" t="s">
        <v>602</v>
      </c>
      <c r="B318" s="181" t="s">
        <v>4909</v>
      </c>
      <c r="C318" s="181" t="s">
        <v>4414</v>
      </c>
      <c r="D318" s="181" t="s">
        <v>4415</v>
      </c>
      <c r="E318" s="181" t="s">
        <v>4416</v>
      </c>
      <c r="F318" s="181" t="s">
        <v>4417</v>
      </c>
      <c r="G318" s="180" t="s">
        <v>3889</v>
      </c>
      <c r="H318" s="182" t="s">
        <v>4729</v>
      </c>
      <c r="I318" s="169" t="str">
        <f t="shared" si="12"/>
        <v>06PDPAM002</v>
      </c>
      <c r="J318" s="183">
        <v>2</v>
      </c>
      <c r="K318" s="181" t="s">
        <v>3992</v>
      </c>
      <c r="L318" s="183">
        <v>3</v>
      </c>
      <c r="M318" s="181" t="s">
        <v>4034</v>
      </c>
      <c r="N318" s="183" t="s">
        <v>767</v>
      </c>
      <c r="O318" s="181" t="s">
        <v>4775</v>
      </c>
      <c r="P318" s="183">
        <v>2</v>
      </c>
      <c r="Q318" s="181" t="s">
        <v>4765</v>
      </c>
      <c r="R318" s="183" t="s">
        <v>765</v>
      </c>
      <c r="S318" s="181" t="s">
        <v>4776</v>
      </c>
      <c r="T318" s="183" t="s">
        <v>767</v>
      </c>
      <c r="U318" s="181" t="s">
        <v>4876</v>
      </c>
      <c r="V318" s="183" t="s">
        <v>3961</v>
      </c>
      <c r="W318" s="181" t="s">
        <v>3962</v>
      </c>
      <c r="X318" s="183" t="s">
        <v>2629</v>
      </c>
      <c r="Y318" s="181" t="s">
        <v>4037</v>
      </c>
      <c r="Z318" s="174" t="str">
        <f t="shared" si="13"/>
        <v>15 Vida de ecosistemas terrestres</v>
      </c>
      <c r="AA318" s="183">
        <v>15.5</v>
      </c>
      <c r="AB318" s="181" t="s">
        <v>4400</v>
      </c>
      <c r="AC318" s="193" t="str">
        <f t="shared" si="14"/>
        <v>15.5 Adoptar medidas urgentes y significativas para reducir la degradacion de los habitats naturales, detener la perdida de la diversidad biologica y, para 2020, proteger las especies amenazadas y evitar su extincion</v>
      </c>
      <c r="AD318" s="172"/>
      <c r="AE318" s="172"/>
      <c r="AF318" s="172"/>
      <c r="AG318" s="172"/>
      <c r="AH318" s="172"/>
      <c r="AI318" s="172"/>
      <c r="AJ318" s="172"/>
      <c r="AK318" s="172"/>
      <c r="AL318" s="172"/>
      <c r="AM318" s="172"/>
      <c r="AN318" s="172"/>
      <c r="AO318" s="172"/>
      <c r="AP318" s="172"/>
      <c r="AQ318" s="172"/>
      <c r="AR318" s="172"/>
      <c r="AS318" s="172"/>
      <c r="AT318" s="172"/>
      <c r="AU318" s="172"/>
      <c r="AV318" s="172"/>
      <c r="AW318" s="172"/>
      <c r="AX318" s="172"/>
      <c r="AY318" s="172"/>
      <c r="AZ318" s="172"/>
      <c r="BA318" s="172"/>
      <c r="BB318" s="172"/>
      <c r="BC318" s="172"/>
      <c r="BD318" s="172"/>
      <c r="BE318" s="172"/>
      <c r="BF318" s="172"/>
      <c r="BG318" s="172"/>
      <c r="BH318" s="172"/>
      <c r="BI318" s="172"/>
      <c r="BJ318" s="172"/>
      <c r="BK318" s="172"/>
      <c r="BL318" s="172"/>
      <c r="BM318" s="172"/>
      <c r="BN318" s="172"/>
      <c r="BO318" s="172"/>
      <c r="BP318" s="172"/>
      <c r="BQ318" s="172"/>
      <c r="BR318" s="172"/>
      <c r="BS318" s="172"/>
      <c r="BT318" s="172"/>
      <c r="BU318" s="172"/>
      <c r="BV318" s="172"/>
      <c r="BW318" s="172"/>
      <c r="BX318" s="172"/>
    </row>
    <row r="319" spans="1:76" s="167" customFormat="1" ht="15.75" x14ac:dyDescent="0.25">
      <c r="A319" s="180" t="s">
        <v>602</v>
      </c>
      <c r="B319" s="181" t="s">
        <v>4909</v>
      </c>
      <c r="C319" s="181" t="s">
        <v>4414</v>
      </c>
      <c r="D319" s="181" t="s">
        <v>4415</v>
      </c>
      <c r="E319" s="181" t="s">
        <v>4416</v>
      </c>
      <c r="F319" s="181" t="s">
        <v>4417</v>
      </c>
      <c r="G319" s="180" t="s">
        <v>713</v>
      </c>
      <c r="H319" s="182" t="s">
        <v>4730</v>
      </c>
      <c r="I319" s="169" t="str">
        <f t="shared" si="12"/>
        <v>06PDPAN001</v>
      </c>
      <c r="J319" s="183">
        <v>5</v>
      </c>
      <c r="K319" s="181" t="s">
        <v>4731</v>
      </c>
      <c r="L319" s="183">
        <v>3</v>
      </c>
      <c r="M319" s="181" t="s">
        <v>4309</v>
      </c>
      <c r="N319" s="183" t="s">
        <v>774</v>
      </c>
      <c r="O319" s="181" t="s">
        <v>3964</v>
      </c>
      <c r="P319" s="183">
        <v>1</v>
      </c>
      <c r="Q319" s="181" t="s">
        <v>3954</v>
      </c>
      <c r="R319" s="183" t="s">
        <v>785</v>
      </c>
      <c r="S319" s="181" t="s">
        <v>4732</v>
      </c>
      <c r="T319" s="183" t="s">
        <v>766</v>
      </c>
      <c r="U319" s="181" t="s">
        <v>3963</v>
      </c>
      <c r="V319" s="183" t="s">
        <v>3965</v>
      </c>
      <c r="W319" s="181" t="s">
        <v>3966</v>
      </c>
      <c r="X319" s="183" t="s">
        <v>2916</v>
      </c>
      <c r="Y319" s="181" t="s">
        <v>3967</v>
      </c>
      <c r="Z319" s="174" t="str">
        <f t="shared" si="13"/>
        <v>11 Ciudades y comunidades sostenibles</v>
      </c>
      <c r="AA319" s="183">
        <v>11.5</v>
      </c>
      <c r="AB319" s="181" t="s">
        <v>3968</v>
      </c>
      <c r="AC319" s="193" t="str">
        <f t="shared" si="14"/>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319" s="172"/>
      <c r="AE319" s="172"/>
      <c r="AF319" s="172"/>
      <c r="AG319" s="172"/>
      <c r="AH319" s="172"/>
      <c r="AI319" s="172"/>
      <c r="AJ319" s="172"/>
      <c r="AK319" s="172"/>
      <c r="AL319" s="172"/>
      <c r="AM319" s="172"/>
      <c r="AN319" s="172"/>
      <c r="AO319" s="172"/>
      <c r="AP319" s="172"/>
      <c r="AQ319" s="172"/>
      <c r="AR319" s="172"/>
      <c r="AS319" s="172"/>
      <c r="AT319" s="172"/>
      <c r="AU319" s="172"/>
      <c r="AV319" s="172"/>
      <c r="AW319" s="172"/>
      <c r="AX319" s="172"/>
      <c r="AY319" s="172"/>
      <c r="AZ319" s="172"/>
      <c r="BA319" s="172"/>
      <c r="BB319" s="172"/>
      <c r="BC319" s="172"/>
      <c r="BD319" s="172"/>
      <c r="BE319" s="172"/>
      <c r="BF319" s="172"/>
      <c r="BG319" s="172"/>
      <c r="BH319" s="172"/>
      <c r="BI319" s="172"/>
      <c r="BJ319" s="172"/>
      <c r="BK319" s="172"/>
      <c r="BL319" s="172"/>
      <c r="BM319" s="172"/>
      <c r="BN319" s="172"/>
      <c r="BO319" s="172"/>
      <c r="BP319" s="172"/>
      <c r="BQ319" s="172"/>
      <c r="BR319" s="172"/>
      <c r="BS319" s="172"/>
      <c r="BT319" s="172"/>
      <c r="BU319" s="172"/>
      <c r="BV319" s="172"/>
      <c r="BW319" s="172"/>
      <c r="BX319" s="172"/>
    </row>
    <row r="320" spans="1:76" s="167" customFormat="1" ht="15.75" x14ac:dyDescent="0.25">
      <c r="A320" s="180" t="s">
        <v>603</v>
      </c>
      <c r="B320" s="181" t="s">
        <v>4911</v>
      </c>
      <c r="C320" s="181" t="s">
        <v>4420</v>
      </c>
      <c r="D320" s="181" t="s">
        <v>4421</v>
      </c>
      <c r="E320" s="181" t="s">
        <v>4422</v>
      </c>
      <c r="F320" s="181" t="s">
        <v>4423</v>
      </c>
      <c r="G320" s="180" t="s">
        <v>695</v>
      </c>
      <c r="H320" s="182" t="s">
        <v>4912</v>
      </c>
      <c r="I320" s="169" t="str">
        <f t="shared" si="12"/>
        <v>07C001E093</v>
      </c>
      <c r="J320" s="183">
        <v>2</v>
      </c>
      <c r="K320" s="181" t="s">
        <v>3992</v>
      </c>
      <c r="L320" s="183">
        <v>3</v>
      </c>
      <c r="M320" s="181" t="s">
        <v>4034</v>
      </c>
      <c r="N320" s="183" t="s">
        <v>774</v>
      </c>
      <c r="O320" s="181" t="s">
        <v>4913</v>
      </c>
      <c r="P320" s="183">
        <v>2</v>
      </c>
      <c r="Q320" s="181" t="s">
        <v>4765</v>
      </c>
      <c r="R320" s="183" t="s">
        <v>765</v>
      </c>
      <c r="S320" s="181" t="s">
        <v>4776</v>
      </c>
      <c r="T320" s="183" t="s">
        <v>765</v>
      </c>
      <c r="U320" s="181" t="s">
        <v>4914</v>
      </c>
      <c r="V320" s="183" t="s">
        <v>4915</v>
      </c>
      <c r="W320" s="181" t="s">
        <v>4424</v>
      </c>
      <c r="X320" s="183" t="s">
        <v>778</v>
      </c>
      <c r="Y320" s="181" t="s">
        <v>3982</v>
      </c>
      <c r="Z320" s="174" t="str">
        <f t="shared" si="13"/>
        <v>9 Industria, innovacion e infraestructuras</v>
      </c>
      <c r="AA320" s="183">
        <v>9.4</v>
      </c>
      <c r="AB320" s="181" t="s">
        <v>4436</v>
      </c>
      <c r="AC320" s="193" t="str">
        <f t="shared" si="14"/>
        <v>9.4 De aqui a 2030, modernizar la infraestructura y reconvertir las industrias para que sean sostenibles, utilizando los recursos con mayor eficacia y promoviendo la adopcion de tecnologias y procesos industriales limpios y ambientalmente racionales, y logrando que todos los paises tomen medidas de acuerdo con sus capacidades respectivas</v>
      </c>
      <c r="AD320" s="172"/>
      <c r="AE320" s="172"/>
      <c r="AF320" s="172"/>
      <c r="AG320" s="172"/>
      <c r="AH320" s="172"/>
      <c r="AI320" s="172"/>
      <c r="AJ320" s="172"/>
      <c r="AK320" s="172"/>
      <c r="AL320" s="172"/>
      <c r="AM320" s="172"/>
      <c r="AN320" s="172"/>
      <c r="AO320" s="172"/>
      <c r="AP320" s="172"/>
      <c r="AQ320" s="172"/>
      <c r="AR320" s="172"/>
      <c r="AS320" s="172"/>
      <c r="AT320" s="172"/>
      <c r="AU320" s="172"/>
      <c r="AV320" s="172"/>
      <c r="AW320" s="172"/>
      <c r="AX320" s="172"/>
      <c r="AY320" s="172"/>
      <c r="AZ320" s="172"/>
      <c r="BA320" s="172"/>
      <c r="BB320" s="172"/>
      <c r="BC320" s="172"/>
      <c r="BD320" s="172"/>
      <c r="BE320" s="172"/>
      <c r="BF320" s="172"/>
      <c r="BG320" s="172"/>
      <c r="BH320" s="172"/>
      <c r="BI320" s="172"/>
      <c r="BJ320" s="172"/>
      <c r="BK320" s="172"/>
      <c r="BL320" s="172"/>
      <c r="BM320" s="172"/>
      <c r="BN320" s="172"/>
      <c r="BO320" s="172"/>
      <c r="BP320" s="172"/>
      <c r="BQ320" s="172"/>
      <c r="BR320" s="172"/>
      <c r="BS320" s="172"/>
      <c r="BT320" s="172"/>
      <c r="BU320" s="172"/>
      <c r="BV320" s="172"/>
      <c r="BW320" s="172"/>
      <c r="BX320" s="172"/>
    </row>
    <row r="321" spans="1:76" s="167" customFormat="1" ht="15.75" x14ac:dyDescent="0.25">
      <c r="A321" s="180" t="s">
        <v>603</v>
      </c>
      <c r="B321" s="181" t="s">
        <v>4911</v>
      </c>
      <c r="C321" s="181" t="s">
        <v>4420</v>
      </c>
      <c r="D321" s="181" t="s">
        <v>4421</v>
      </c>
      <c r="E321" s="181" t="s">
        <v>4422</v>
      </c>
      <c r="F321" s="181" t="s">
        <v>4423</v>
      </c>
      <c r="G321" s="180" t="s">
        <v>710</v>
      </c>
      <c r="H321" s="182" t="s">
        <v>4916</v>
      </c>
      <c r="I321" s="169" t="str">
        <f t="shared" si="12"/>
        <v>07C001K008</v>
      </c>
      <c r="J321" s="183">
        <v>2</v>
      </c>
      <c r="K321" s="181" t="s">
        <v>3992</v>
      </c>
      <c r="L321" s="183">
        <v>2</v>
      </c>
      <c r="M321" s="181" t="s">
        <v>4019</v>
      </c>
      <c r="N321" s="183" t="s">
        <v>766</v>
      </c>
      <c r="O321" s="181" t="s">
        <v>4020</v>
      </c>
      <c r="P321" s="183">
        <v>2</v>
      </c>
      <c r="Q321" s="181" t="s">
        <v>4765</v>
      </c>
      <c r="R321" s="183" t="s">
        <v>766</v>
      </c>
      <c r="S321" s="181" t="s">
        <v>4766</v>
      </c>
      <c r="T321" s="183" t="s">
        <v>767</v>
      </c>
      <c r="U321" s="181" t="s">
        <v>4917</v>
      </c>
      <c r="V321" s="183" t="s">
        <v>4426</v>
      </c>
      <c r="W321" s="181" t="s">
        <v>4427</v>
      </c>
      <c r="X321" s="183" t="s">
        <v>778</v>
      </c>
      <c r="Y321" s="181" t="s">
        <v>3982</v>
      </c>
      <c r="Z321" s="174" t="str">
        <f t="shared" si="13"/>
        <v>9 Industria, innovacion e infraestructuras</v>
      </c>
      <c r="AA321" s="183">
        <v>9.1</v>
      </c>
      <c r="AB321" s="181" t="s">
        <v>4918</v>
      </c>
      <c r="AC321" s="193" t="str">
        <f t="shared" si="14"/>
        <v>9.1 Desarrollar infraestructuras fiables, sostenibles, resilientes y de calidad, incluidas infraestructuras regionales y transfronterizas, para apoyar el desarrollo economico y el bienestar humano, haciendo especial hincapie en el acceso asequible y equitativo para todos</v>
      </c>
      <c r="AD321" s="172"/>
      <c r="AE321" s="172"/>
      <c r="AF321" s="172"/>
      <c r="AG321" s="172"/>
      <c r="AH321" s="172"/>
      <c r="AI321" s="172"/>
      <c r="AJ321" s="172"/>
      <c r="AK321" s="172"/>
      <c r="AL321" s="172"/>
      <c r="AM321" s="172"/>
      <c r="AN321" s="172"/>
      <c r="AO321" s="172"/>
      <c r="AP321" s="172"/>
      <c r="AQ321" s="172"/>
      <c r="AR321" s="172"/>
      <c r="AS321" s="172"/>
      <c r="AT321" s="172"/>
      <c r="AU321" s="172"/>
      <c r="AV321" s="172"/>
      <c r="AW321" s="172"/>
      <c r="AX321" s="172"/>
      <c r="AY321" s="172"/>
      <c r="AZ321" s="172"/>
      <c r="BA321" s="172"/>
      <c r="BB321" s="172"/>
      <c r="BC321" s="172"/>
      <c r="BD321" s="172"/>
      <c r="BE321" s="172"/>
      <c r="BF321" s="172"/>
      <c r="BG321" s="172"/>
      <c r="BH321" s="172"/>
      <c r="BI321" s="172"/>
      <c r="BJ321" s="172"/>
      <c r="BK321" s="172"/>
      <c r="BL321" s="172"/>
      <c r="BM321" s="172"/>
      <c r="BN321" s="172"/>
      <c r="BO321" s="172"/>
      <c r="BP321" s="172"/>
      <c r="BQ321" s="172"/>
      <c r="BR321" s="172"/>
      <c r="BS321" s="172"/>
      <c r="BT321" s="172"/>
      <c r="BU321" s="172"/>
      <c r="BV321" s="172"/>
      <c r="BW321" s="172"/>
      <c r="BX321" s="172"/>
    </row>
    <row r="322" spans="1:76" s="167" customFormat="1" ht="15.75" x14ac:dyDescent="0.25">
      <c r="A322" s="180" t="s">
        <v>603</v>
      </c>
      <c r="B322" s="181" t="s">
        <v>4911</v>
      </c>
      <c r="C322" s="181" t="s">
        <v>4420</v>
      </c>
      <c r="D322" s="181" t="s">
        <v>4421</v>
      </c>
      <c r="E322" s="181" t="s">
        <v>4422</v>
      </c>
      <c r="F322" s="181" t="s">
        <v>4423</v>
      </c>
      <c r="G322" s="180" t="s">
        <v>3883</v>
      </c>
      <c r="H322" s="182" t="s">
        <v>4919</v>
      </c>
      <c r="I322" s="169" t="str">
        <f t="shared" si="12"/>
        <v>07C001K020</v>
      </c>
      <c r="J322" s="183">
        <v>2</v>
      </c>
      <c r="K322" s="181" t="s">
        <v>3992</v>
      </c>
      <c r="L322" s="183">
        <v>2</v>
      </c>
      <c r="M322" s="181" t="s">
        <v>4019</v>
      </c>
      <c r="N322" s="183" t="s">
        <v>766</v>
      </c>
      <c r="O322" s="181" t="s">
        <v>4020</v>
      </c>
      <c r="P322" s="183">
        <v>3</v>
      </c>
      <c r="Q322" s="181" t="s">
        <v>4746</v>
      </c>
      <c r="R322" s="183" t="s">
        <v>767</v>
      </c>
      <c r="S322" s="181" t="s">
        <v>4920</v>
      </c>
      <c r="T322" s="183" t="s">
        <v>774</v>
      </c>
      <c r="U322" s="181" t="s">
        <v>4428</v>
      </c>
      <c r="V322" s="183" t="s">
        <v>4426</v>
      </c>
      <c r="W322" s="181" t="s">
        <v>4427</v>
      </c>
      <c r="X322" s="183" t="s">
        <v>778</v>
      </c>
      <c r="Y322" s="181" t="s">
        <v>3982</v>
      </c>
      <c r="Z322" s="174" t="str">
        <f t="shared" si="13"/>
        <v>9 Industria, innovacion e infraestructuras</v>
      </c>
      <c r="AA322" s="183">
        <v>9.1</v>
      </c>
      <c r="AB322" s="181" t="s">
        <v>4918</v>
      </c>
      <c r="AC322" s="193" t="str">
        <f t="shared" si="14"/>
        <v>9.1 Desarrollar infraestructuras fiables, sostenibles, resilientes y de calidad, incluidas infraestructuras regionales y transfronterizas, para apoyar el desarrollo economico y el bienestar humano, haciendo especial hincapie en el acceso asequible y equitativo para todos</v>
      </c>
      <c r="AD322" s="172"/>
      <c r="AE322" s="172"/>
      <c r="AF322" s="172"/>
      <c r="AG322" s="172"/>
      <c r="AH322" s="172"/>
      <c r="AI322" s="172"/>
      <c r="AJ322" s="172"/>
      <c r="AK322" s="172"/>
      <c r="AL322" s="172"/>
      <c r="AM322" s="172"/>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2"/>
      <c r="BR322" s="172"/>
      <c r="BS322" s="172"/>
      <c r="BT322" s="172"/>
      <c r="BU322" s="172"/>
      <c r="BV322" s="172"/>
      <c r="BW322" s="172"/>
      <c r="BX322" s="172"/>
    </row>
    <row r="323" spans="1:76" s="167" customFormat="1" ht="15.75" x14ac:dyDescent="0.25">
      <c r="A323" s="180" t="s">
        <v>603</v>
      </c>
      <c r="B323" s="181" t="s">
        <v>4911</v>
      </c>
      <c r="C323" s="181" t="s">
        <v>4420</v>
      </c>
      <c r="D323" s="181" t="s">
        <v>4421</v>
      </c>
      <c r="E323" s="181" t="s">
        <v>4422</v>
      </c>
      <c r="F323" s="181" t="s">
        <v>4423</v>
      </c>
      <c r="G323" s="180" t="s">
        <v>3884</v>
      </c>
      <c r="H323" s="182" t="s">
        <v>4921</v>
      </c>
      <c r="I323" s="169" t="str">
        <f t="shared" ref="I323:I386" si="15">A323&amp;G323</f>
        <v>07C001K021</v>
      </c>
      <c r="J323" s="183">
        <v>2</v>
      </c>
      <c r="K323" s="181" t="s">
        <v>3992</v>
      </c>
      <c r="L323" s="183">
        <v>2</v>
      </c>
      <c r="M323" s="181" t="s">
        <v>4019</v>
      </c>
      <c r="N323" s="183" t="s">
        <v>766</v>
      </c>
      <c r="O323" s="181" t="s">
        <v>4020</v>
      </c>
      <c r="P323" s="183">
        <v>3</v>
      </c>
      <c r="Q323" s="181" t="s">
        <v>4746</v>
      </c>
      <c r="R323" s="183" t="s">
        <v>767</v>
      </c>
      <c r="S323" s="181" t="s">
        <v>4920</v>
      </c>
      <c r="T323" s="183" t="s">
        <v>774</v>
      </c>
      <c r="U323" s="181" t="s">
        <v>4428</v>
      </c>
      <c r="V323" s="183" t="s">
        <v>4426</v>
      </c>
      <c r="W323" s="181" t="s">
        <v>4427</v>
      </c>
      <c r="X323" s="183" t="s">
        <v>778</v>
      </c>
      <c r="Y323" s="181" t="s">
        <v>3982</v>
      </c>
      <c r="Z323" s="174" t="str">
        <f t="shared" ref="Z323:Z386" si="16">X323&amp;" "&amp;Y323</f>
        <v>9 Industria, innovacion e infraestructuras</v>
      </c>
      <c r="AA323" s="183">
        <v>9.1</v>
      </c>
      <c r="AB323" s="181" t="s">
        <v>4918</v>
      </c>
      <c r="AC323" s="193" t="str">
        <f t="shared" ref="AC323:AC386" si="17">AA323&amp;" "&amp;AB323</f>
        <v>9.1 Desarrollar infraestructuras fiables, sostenibles, resilientes y de calidad, incluidas infraestructuras regionales y transfronterizas, para apoyar el desarrollo economico y el bienestar humano, haciendo especial hincapie en el acceso asequible y equitativo para todos</v>
      </c>
      <c r="AD323" s="172"/>
      <c r="AE323" s="172"/>
      <c r="AF323" s="172"/>
      <c r="AG323" s="172"/>
      <c r="AH323" s="172"/>
      <c r="AI323" s="172"/>
      <c r="AJ323" s="172"/>
      <c r="AK323" s="172"/>
      <c r="AL323" s="172"/>
      <c r="AM323" s="172"/>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2"/>
      <c r="BR323" s="172"/>
      <c r="BS323" s="172"/>
      <c r="BT323" s="172"/>
      <c r="BU323" s="172"/>
      <c r="BV323" s="172"/>
      <c r="BW323" s="172"/>
      <c r="BX323" s="172"/>
    </row>
    <row r="324" spans="1:76" s="167" customFormat="1" ht="15.75" x14ac:dyDescent="0.25">
      <c r="A324" s="180" t="s">
        <v>603</v>
      </c>
      <c r="B324" s="181" t="s">
        <v>4911</v>
      </c>
      <c r="C324" s="181" t="s">
        <v>4420</v>
      </c>
      <c r="D324" s="181" t="s">
        <v>4421</v>
      </c>
      <c r="E324" s="181" t="s">
        <v>4422</v>
      </c>
      <c r="F324" s="181" t="s">
        <v>4423</v>
      </c>
      <c r="G324" s="180" t="s">
        <v>3885</v>
      </c>
      <c r="H324" s="182" t="s">
        <v>4922</v>
      </c>
      <c r="I324" s="169" t="str">
        <f t="shared" si="15"/>
        <v>07C001K022</v>
      </c>
      <c r="J324" s="183">
        <v>2</v>
      </c>
      <c r="K324" s="181" t="s">
        <v>3992</v>
      </c>
      <c r="L324" s="183">
        <v>2</v>
      </c>
      <c r="M324" s="181" t="s">
        <v>4019</v>
      </c>
      <c r="N324" s="183">
        <v>1</v>
      </c>
      <c r="O324" s="181" t="s">
        <v>4851</v>
      </c>
      <c r="P324" s="183">
        <v>3</v>
      </c>
      <c r="Q324" s="181" t="s">
        <v>4746</v>
      </c>
      <c r="R324" s="183" t="s">
        <v>814</v>
      </c>
      <c r="S324" s="181" t="s">
        <v>4151</v>
      </c>
      <c r="T324" s="183" t="s">
        <v>792</v>
      </c>
      <c r="U324" s="181" t="s">
        <v>4923</v>
      </c>
      <c r="V324" s="183" t="s">
        <v>4174</v>
      </c>
      <c r="W324" s="181" t="s">
        <v>4175</v>
      </c>
      <c r="X324" s="183" t="s">
        <v>778</v>
      </c>
      <c r="Y324" s="181" t="s">
        <v>3982</v>
      </c>
      <c r="Z324" s="174" t="str">
        <f t="shared" si="16"/>
        <v>9 Industria, innovacion e infraestructuras</v>
      </c>
      <c r="AA324" s="183">
        <v>9.1</v>
      </c>
      <c r="AB324" s="181" t="s">
        <v>4918</v>
      </c>
      <c r="AC324" s="193" t="str">
        <f t="shared" si="17"/>
        <v>9.1 Desarrollar infraestructuras fiables, sostenibles, resilientes y de calidad, incluidas infraestructuras regionales y transfronterizas, para apoyar el desarrollo economico y el bienestar humano, haciendo especial hincapie en el acceso asequible y equitativo para todos</v>
      </c>
      <c r="AD324" s="172"/>
      <c r="AE324" s="172"/>
      <c r="AF324" s="172"/>
      <c r="AG324" s="172"/>
      <c r="AH324" s="172"/>
      <c r="AI324" s="172"/>
      <c r="AJ324" s="172"/>
      <c r="AK324" s="172"/>
      <c r="AL324" s="172"/>
      <c r="AM324" s="172"/>
      <c r="AN324" s="172"/>
      <c r="AO324" s="172"/>
      <c r="AP324" s="172"/>
      <c r="AQ324" s="172"/>
      <c r="AR324" s="172"/>
      <c r="AS324" s="172"/>
      <c r="AT324" s="172"/>
      <c r="AU324" s="172"/>
      <c r="AV324" s="172"/>
      <c r="AW324" s="172"/>
      <c r="AX324" s="172"/>
      <c r="AY324" s="172"/>
      <c r="AZ324" s="172"/>
      <c r="BA324" s="172"/>
      <c r="BB324" s="172"/>
      <c r="BC324" s="172"/>
      <c r="BD324" s="172"/>
      <c r="BE324" s="172"/>
      <c r="BF324" s="172"/>
      <c r="BG324" s="172"/>
      <c r="BH324" s="172"/>
      <c r="BI324" s="172"/>
      <c r="BJ324" s="172"/>
      <c r="BK324" s="172"/>
      <c r="BL324" s="172"/>
      <c r="BM324" s="172"/>
      <c r="BN324" s="172"/>
      <c r="BO324" s="172"/>
      <c r="BP324" s="172"/>
      <c r="BQ324" s="172"/>
      <c r="BR324" s="172"/>
      <c r="BS324" s="172"/>
      <c r="BT324" s="172"/>
      <c r="BU324" s="172"/>
      <c r="BV324" s="172"/>
      <c r="BW324" s="172"/>
      <c r="BX324" s="172"/>
    </row>
    <row r="325" spans="1:76" s="167" customFormat="1" ht="15.75" x14ac:dyDescent="0.25">
      <c r="A325" s="180" t="s">
        <v>603</v>
      </c>
      <c r="B325" s="181" t="s">
        <v>4911</v>
      </c>
      <c r="C325" s="181" t="s">
        <v>4420</v>
      </c>
      <c r="D325" s="181" t="s">
        <v>4421</v>
      </c>
      <c r="E325" s="181" t="s">
        <v>4422</v>
      </c>
      <c r="F325" s="181" t="s">
        <v>4423</v>
      </c>
      <c r="G325" s="180" t="s">
        <v>712</v>
      </c>
      <c r="H325" s="182" t="s">
        <v>4725</v>
      </c>
      <c r="I325" s="169" t="str">
        <f t="shared" si="15"/>
        <v>07C001M001</v>
      </c>
      <c r="J325" s="183">
        <v>2</v>
      </c>
      <c r="K325" s="181" t="s">
        <v>3992</v>
      </c>
      <c r="L325" s="183">
        <v>2</v>
      </c>
      <c r="M325" s="181" t="s">
        <v>4019</v>
      </c>
      <c r="N325" s="183" t="s">
        <v>766</v>
      </c>
      <c r="O325" s="181" t="s">
        <v>4020</v>
      </c>
      <c r="P325" s="183">
        <v>3</v>
      </c>
      <c r="Q325" s="181" t="s">
        <v>4746</v>
      </c>
      <c r="R325" s="183" t="s">
        <v>767</v>
      </c>
      <c r="S325" s="181" t="s">
        <v>4920</v>
      </c>
      <c r="T325" s="183" t="s">
        <v>774</v>
      </c>
      <c r="U325" s="181" t="s">
        <v>4428</v>
      </c>
      <c r="V325" s="183" t="s">
        <v>3959</v>
      </c>
      <c r="W325" s="181" t="s">
        <v>3960</v>
      </c>
      <c r="X325" s="183" t="s">
        <v>778</v>
      </c>
      <c r="Y325" s="181" t="s">
        <v>3982</v>
      </c>
      <c r="Z325" s="174" t="str">
        <f t="shared" si="16"/>
        <v>9 Industria, innovacion e infraestructuras</v>
      </c>
      <c r="AA325" s="183">
        <v>9.1</v>
      </c>
      <c r="AB325" s="181" t="s">
        <v>4918</v>
      </c>
      <c r="AC325" s="193" t="str">
        <f t="shared" si="17"/>
        <v>9.1 Desarrollar infraestructuras fiables, sostenibles, resilientes y de calidad, incluidas infraestructuras regionales y transfronterizas, para apoyar el desarrollo economico y el bienestar humano, haciendo especial hincapie en el acceso asequible y equitativo para todos</v>
      </c>
      <c r="AD325" s="172"/>
      <c r="AE325" s="172"/>
      <c r="AF325" s="172"/>
      <c r="AG325" s="172"/>
      <c r="AH325" s="172"/>
      <c r="AI325" s="172"/>
      <c r="AJ325" s="172"/>
      <c r="AK325" s="172"/>
      <c r="AL325" s="172"/>
      <c r="AM325" s="172"/>
      <c r="AN325" s="172"/>
      <c r="AO325" s="172"/>
      <c r="AP325" s="172"/>
      <c r="AQ325" s="172"/>
      <c r="AR325" s="172"/>
      <c r="AS325" s="172"/>
      <c r="AT325" s="172"/>
      <c r="AU325" s="172"/>
      <c r="AV325" s="172"/>
      <c r="AW325" s="172"/>
      <c r="AX325" s="172"/>
      <c r="AY325" s="172"/>
      <c r="AZ325" s="172"/>
      <c r="BA325" s="172"/>
      <c r="BB325" s="172"/>
      <c r="BC325" s="172"/>
      <c r="BD325" s="172"/>
      <c r="BE325" s="172"/>
      <c r="BF325" s="172"/>
      <c r="BG325" s="172"/>
      <c r="BH325" s="172"/>
      <c r="BI325" s="172"/>
      <c r="BJ325" s="172"/>
      <c r="BK325" s="172"/>
      <c r="BL325" s="172"/>
      <c r="BM325" s="172"/>
      <c r="BN325" s="172"/>
      <c r="BO325" s="172"/>
      <c r="BP325" s="172"/>
      <c r="BQ325" s="172"/>
      <c r="BR325" s="172"/>
      <c r="BS325" s="172"/>
      <c r="BT325" s="172"/>
      <c r="BU325" s="172"/>
      <c r="BV325" s="172"/>
      <c r="BW325" s="172"/>
      <c r="BX325" s="172"/>
    </row>
    <row r="326" spans="1:76" s="167" customFormat="1" ht="15.75" x14ac:dyDescent="0.25">
      <c r="A326" s="180" t="s">
        <v>603</v>
      </c>
      <c r="B326" s="181" t="s">
        <v>4911</v>
      </c>
      <c r="C326" s="181" t="s">
        <v>4420</v>
      </c>
      <c r="D326" s="181" t="s">
        <v>4421</v>
      </c>
      <c r="E326" s="181" t="s">
        <v>4422</v>
      </c>
      <c r="F326" s="181" t="s">
        <v>4423</v>
      </c>
      <c r="G326" s="180" t="s">
        <v>3889</v>
      </c>
      <c r="H326" s="182" t="s">
        <v>4729</v>
      </c>
      <c r="I326" s="169" t="str">
        <f t="shared" si="15"/>
        <v>07C001M002</v>
      </c>
      <c r="J326" s="183">
        <v>2</v>
      </c>
      <c r="K326" s="181" t="s">
        <v>3992</v>
      </c>
      <c r="L326" s="183">
        <v>2</v>
      </c>
      <c r="M326" s="181" t="s">
        <v>4019</v>
      </c>
      <c r="N326" s="183" t="s">
        <v>766</v>
      </c>
      <c r="O326" s="181" t="s">
        <v>4020</v>
      </c>
      <c r="P326" s="183">
        <v>3</v>
      </c>
      <c r="Q326" s="181" t="s">
        <v>4746</v>
      </c>
      <c r="R326" s="183" t="s">
        <v>767</v>
      </c>
      <c r="S326" s="181" t="s">
        <v>4920</v>
      </c>
      <c r="T326" s="183" t="s">
        <v>774</v>
      </c>
      <c r="U326" s="181" t="s">
        <v>4428</v>
      </c>
      <c r="V326" s="183" t="s">
        <v>3961</v>
      </c>
      <c r="W326" s="181" t="s">
        <v>3962</v>
      </c>
      <c r="X326" s="183" t="s">
        <v>778</v>
      </c>
      <c r="Y326" s="181" t="s">
        <v>3982</v>
      </c>
      <c r="Z326" s="174" t="str">
        <f t="shared" si="16"/>
        <v>9 Industria, innovacion e infraestructuras</v>
      </c>
      <c r="AA326" s="183">
        <v>9.1</v>
      </c>
      <c r="AB326" s="181" t="s">
        <v>4918</v>
      </c>
      <c r="AC326" s="193" t="str">
        <f t="shared" si="17"/>
        <v>9.1 Desarrollar infraestructuras fiables, sostenibles, resilientes y de calidad, incluidas infraestructuras regionales y transfronterizas, para apoyar el desarrollo economico y el bienestar humano, haciendo especial hincapie en el acceso asequible y equitativo para todos</v>
      </c>
      <c r="AD326" s="172"/>
      <c r="AE326" s="172"/>
      <c r="AF326" s="172"/>
      <c r="AG326" s="172"/>
      <c r="AH326" s="172"/>
      <c r="AI326" s="172"/>
      <c r="AJ326" s="172"/>
      <c r="AK326" s="172"/>
      <c r="AL326" s="172"/>
      <c r="AM326" s="172"/>
      <c r="AN326" s="172"/>
      <c r="AO326" s="172"/>
      <c r="AP326" s="172"/>
      <c r="AQ326" s="172"/>
      <c r="AR326" s="172"/>
      <c r="AS326" s="172"/>
      <c r="AT326" s="172"/>
      <c r="AU326" s="172"/>
      <c r="AV326" s="172"/>
      <c r="AW326" s="172"/>
      <c r="AX326" s="172"/>
      <c r="AY326" s="172"/>
      <c r="AZ326" s="172"/>
      <c r="BA326" s="172"/>
      <c r="BB326" s="172"/>
      <c r="BC326" s="172"/>
      <c r="BD326" s="172"/>
      <c r="BE326" s="172"/>
      <c r="BF326" s="172"/>
      <c r="BG326" s="172"/>
      <c r="BH326" s="172"/>
      <c r="BI326" s="172"/>
      <c r="BJ326" s="172"/>
      <c r="BK326" s="172"/>
      <c r="BL326" s="172"/>
      <c r="BM326" s="172"/>
      <c r="BN326" s="172"/>
      <c r="BO326" s="172"/>
      <c r="BP326" s="172"/>
      <c r="BQ326" s="172"/>
      <c r="BR326" s="172"/>
      <c r="BS326" s="172"/>
      <c r="BT326" s="172"/>
      <c r="BU326" s="172"/>
      <c r="BV326" s="172"/>
      <c r="BW326" s="172"/>
      <c r="BX326" s="172"/>
    </row>
    <row r="327" spans="1:76" s="167" customFormat="1" ht="15.75" x14ac:dyDescent="0.25">
      <c r="A327" s="180" t="s">
        <v>603</v>
      </c>
      <c r="B327" s="181" t="s">
        <v>4911</v>
      </c>
      <c r="C327" s="181" t="s">
        <v>4420</v>
      </c>
      <c r="D327" s="181" t="s">
        <v>4421</v>
      </c>
      <c r="E327" s="181" t="s">
        <v>4422</v>
      </c>
      <c r="F327" s="181" t="s">
        <v>4423</v>
      </c>
      <c r="G327" s="180" t="s">
        <v>713</v>
      </c>
      <c r="H327" s="182" t="s">
        <v>4730</v>
      </c>
      <c r="I327" s="169" t="str">
        <f t="shared" si="15"/>
        <v>07C001N001</v>
      </c>
      <c r="J327" s="183">
        <v>5</v>
      </c>
      <c r="K327" s="181" t="s">
        <v>4731</v>
      </c>
      <c r="L327" s="183">
        <v>3</v>
      </c>
      <c r="M327" s="181" t="s">
        <v>4309</v>
      </c>
      <c r="N327" s="183" t="s">
        <v>774</v>
      </c>
      <c r="O327" s="181" t="s">
        <v>3964</v>
      </c>
      <c r="P327" s="183">
        <v>1</v>
      </c>
      <c r="Q327" s="181" t="s">
        <v>3954</v>
      </c>
      <c r="R327" s="183" t="s">
        <v>785</v>
      </c>
      <c r="S327" s="181" t="s">
        <v>4732</v>
      </c>
      <c r="T327" s="183" t="s">
        <v>766</v>
      </c>
      <c r="U327" s="181" t="s">
        <v>3963</v>
      </c>
      <c r="V327" s="183" t="s">
        <v>3965</v>
      </c>
      <c r="W327" s="181" t="s">
        <v>3966</v>
      </c>
      <c r="X327" s="183" t="s">
        <v>2916</v>
      </c>
      <c r="Y327" s="181" t="s">
        <v>3967</v>
      </c>
      <c r="Z327" s="174" t="str">
        <f t="shared" si="16"/>
        <v>11 Ciudades y comunidades sostenibles</v>
      </c>
      <c r="AA327" s="183">
        <v>11.5</v>
      </c>
      <c r="AB327" s="181" t="s">
        <v>3968</v>
      </c>
      <c r="AC327" s="193" t="str">
        <f t="shared" si="17"/>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327" s="172"/>
      <c r="AE327" s="172"/>
      <c r="AF327" s="172"/>
      <c r="AG327" s="172"/>
      <c r="AH327" s="172"/>
      <c r="AI327" s="172"/>
      <c r="AJ327" s="172"/>
      <c r="AK327" s="172"/>
      <c r="AL327" s="172"/>
      <c r="AM327" s="172"/>
      <c r="AN327" s="172"/>
      <c r="AO327" s="172"/>
      <c r="AP327" s="172"/>
      <c r="AQ327" s="172"/>
      <c r="AR327" s="172"/>
      <c r="AS327" s="172"/>
      <c r="AT327" s="172"/>
      <c r="AU327" s="172"/>
      <c r="AV327" s="172"/>
      <c r="AW327" s="172"/>
      <c r="AX327" s="172"/>
      <c r="AY327" s="172"/>
      <c r="AZ327" s="172"/>
      <c r="BA327" s="172"/>
      <c r="BB327" s="172"/>
      <c r="BC327" s="172"/>
      <c r="BD327" s="172"/>
      <c r="BE327" s="172"/>
      <c r="BF327" s="172"/>
      <c r="BG327" s="172"/>
      <c r="BH327" s="172"/>
      <c r="BI327" s="172"/>
      <c r="BJ327" s="172"/>
      <c r="BK327" s="172"/>
      <c r="BL327" s="172"/>
      <c r="BM327" s="172"/>
      <c r="BN327" s="172"/>
      <c r="BO327" s="172"/>
      <c r="BP327" s="172"/>
      <c r="BQ327" s="172"/>
      <c r="BR327" s="172"/>
      <c r="BS327" s="172"/>
      <c r="BT327" s="172"/>
      <c r="BU327" s="172"/>
      <c r="BV327" s="172"/>
      <c r="BW327" s="172"/>
      <c r="BX327" s="172"/>
    </row>
    <row r="328" spans="1:76" s="167" customFormat="1" ht="15.75" x14ac:dyDescent="0.25">
      <c r="A328" s="180" t="s">
        <v>603</v>
      </c>
      <c r="B328" s="181" t="s">
        <v>4911</v>
      </c>
      <c r="C328" s="181" t="s">
        <v>4420</v>
      </c>
      <c r="D328" s="181" t="s">
        <v>4421</v>
      </c>
      <c r="E328" s="181" t="s">
        <v>4422</v>
      </c>
      <c r="F328" s="181" t="s">
        <v>4423</v>
      </c>
      <c r="G328" s="180" t="s">
        <v>3925</v>
      </c>
      <c r="H328" s="182" t="s">
        <v>4924</v>
      </c>
      <c r="I328" s="169" t="str">
        <f t="shared" si="15"/>
        <v>07C001U046</v>
      </c>
      <c r="J328" s="183">
        <v>2</v>
      </c>
      <c r="K328" s="181" t="s">
        <v>3992</v>
      </c>
      <c r="L328" s="183">
        <v>2</v>
      </c>
      <c r="M328" s="181" t="s">
        <v>4019</v>
      </c>
      <c r="N328" s="183" t="s">
        <v>766</v>
      </c>
      <c r="O328" s="181" t="s">
        <v>4020</v>
      </c>
      <c r="P328" s="183">
        <v>3</v>
      </c>
      <c r="Q328" s="181" t="s">
        <v>4746</v>
      </c>
      <c r="R328" s="183" t="s">
        <v>767</v>
      </c>
      <c r="S328" s="181" t="s">
        <v>4920</v>
      </c>
      <c r="T328" s="183" t="s">
        <v>774</v>
      </c>
      <c r="U328" s="181" t="s">
        <v>4428</v>
      </c>
      <c r="V328" s="183" t="s">
        <v>4426</v>
      </c>
      <c r="W328" s="181" t="s">
        <v>4427</v>
      </c>
      <c r="X328" s="183" t="s">
        <v>778</v>
      </c>
      <c r="Y328" s="181" t="s">
        <v>3982</v>
      </c>
      <c r="Z328" s="174" t="str">
        <f t="shared" si="16"/>
        <v>9 Industria, innovacion e infraestructuras</v>
      </c>
      <c r="AA328" s="183">
        <v>9.1</v>
      </c>
      <c r="AB328" s="181" t="s">
        <v>4918</v>
      </c>
      <c r="AC328" s="193" t="str">
        <f t="shared" si="17"/>
        <v>9.1 Desarrollar infraestructuras fiables, sostenibles, resilientes y de calidad, incluidas infraestructuras regionales y transfronterizas, para apoyar el desarrollo economico y el bienestar humano, haciendo especial hincapie en el acceso asequible y equitativo para todos</v>
      </c>
      <c r="AD328" s="172"/>
      <c r="AE328" s="172"/>
      <c r="AF328" s="172"/>
      <c r="AG328" s="172"/>
      <c r="AH328" s="172"/>
      <c r="AI328" s="172"/>
      <c r="AJ328" s="172"/>
      <c r="AK328" s="172"/>
      <c r="AL328" s="172"/>
      <c r="AM328" s="172"/>
      <c r="AN328" s="172"/>
      <c r="AO328" s="172"/>
      <c r="AP328" s="172"/>
      <c r="AQ328" s="172"/>
      <c r="AR328" s="172"/>
      <c r="AS328" s="172"/>
      <c r="AT328" s="172"/>
      <c r="AU328" s="172"/>
      <c r="AV328" s="172"/>
      <c r="AW328" s="172"/>
      <c r="AX328" s="172"/>
      <c r="AY328" s="172"/>
      <c r="AZ328" s="172"/>
      <c r="BA328" s="172"/>
      <c r="BB328" s="172"/>
      <c r="BC328" s="172"/>
      <c r="BD328" s="172"/>
      <c r="BE328" s="172"/>
      <c r="BF328" s="172"/>
      <c r="BG328" s="172"/>
      <c r="BH328" s="172"/>
      <c r="BI328" s="172"/>
      <c r="BJ328" s="172"/>
      <c r="BK328" s="172"/>
      <c r="BL328" s="172"/>
      <c r="BM328" s="172"/>
      <c r="BN328" s="172"/>
      <c r="BO328" s="172"/>
      <c r="BP328" s="172"/>
      <c r="BQ328" s="172"/>
      <c r="BR328" s="172"/>
      <c r="BS328" s="172"/>
      <c r="BT328" s="172"/>
      <c r="BU328" s="172"/>
      <c r="BV328" s="172"/>
      <c r="BW328" s="172"/>
      <c r="BX328" s="172"/>
    </row>
    <row r="329" spans="1:76" s="167" customFormat="1" ht="15.75" x14ac:dyDescent="0.25">
      <c r="A329" s="180" t="s">
        <v>604</v>
      </c>
      <c r="B329" s="181" t="s">
        <v>4925</v>
      </c>
      <c r="C329" s="181" t="s">
        <v>4429</v>
      </c>
      <c r="D329" s="181" t="s">
        <v>4430</v>
      </c>
      <c r="E329" s="181" t="s">
        <v>4431</v>
      </c>
      <c r="F329" s="181" t="s">
        <v>4432</v>
      </c>
      <c r="G329" s="180" t="s">
        <v>676</v>
      </c>
      <c r="H329" s="182" t="s">
        <v>4926</v>
      </c>
      <c r="I329" s="169" t="str">
        <f t="shared" si="15"/>
        <v>07CD01B001</v>
      </c>
      <c r="J329" s="183">
        <v>2</v>
      </c>
      <c r="K329" s="181" t="s">
        <v>3992</v>
      </c>
      <c r="L329" s="183">
        <v>1</v>
      </c>
      <c r="M329" s="181" t="s">
        <v>3993</v>
      </c>
      <c r="N329" s="183">
        <v>1</v>
      </c>
      <c r="O329" s="181" t="s">
        <v>3994</v>
      </c>
      <c r="P329" s="183">
        <v>3</v>
      </c>
      <c r="Q329" s="181" t="s">
        <v>4746</v>
      </c>
      <c r="R329" s="183" t="s">
        <v>767</v>
      </c>
      <c r="S329" s="181" t="s">
        <v>4920</v>
      </c>
      <c r="T329" s="183" t="s">
        <v>766</v>
      </c>
      <c r="U329" s="181" t="s">
        <v>4433</v>
      </c>
      <c r="V329" s="183" t="s">
        <v>4434</v>
      </c>
      <c r="W329" s="181" t="s">
        <v>4435</v>
      </c>
      <c r="X329" s="183" t="s">
        <v>3377</v>
      </c>
      <c r="Y329" s="181" t="s">
        <v>4425</v>
      </c>
      <c r="Z329" s="174" t="str">
        <f t="shared" si="16"/>
        <v>12 Produccion y consumo responsables</v>
      </c>
      <c r="AA329" s="183">
        <v>12.2</v>
      </c>
      <c r="AB329" s="181" t="s">
        <v>4927</v>
      </c>
      <c r="AC329" s="193" t="str">
        <f t="shared" si="17"/>
        <v>12.2 De aqui a 2030, lograr la gestion sostenible y el uso eficiente de los recursos naturales</v>
      </c>
      <c r="AD329" s="172"/>
      <c r="AE329" s="172"/>
      <c r="AF329" s="172"/>
      <c r="AG329" s="172"/>
      <c r="AH329" s="172"/>
      <c r="AI329" s="172"/>
      <c r="AJ329" s="172"/>
      <c r="AK329" s="172"/>
      <c r="AL329" s="172"/>
      <c r="AM329" s="172"/>
      <c r="AN329" s="172"/>
      <c r="AO329" s="172"/>
      <c r="AP329" s="172"/>
      <c r="AQ329" s="172"/>
      <c r="AR329" s="172"/>
      <c r="AS329" s="172"/>
      <c r="AT329" s="172"/>
      <c r="AU329" s="172"/>
      <c r="AV329" s="172"/>
      <c r="AW329" s="172"/>
      <c r="AX329" s="172"/>
      <c r="AY329" s="172"/>
      <c r="AZ329" s="172"/>
      <c r="BA329" s="172"/>
      <c r="BB329" s="172"/>
      <c r="BC329" s="172"/>
      <c r="BD329" s="172"/>
      <c r="BE329" s="172"/>
      <c r="BF329" s="172"/>
      <c r="BG329" s="172"/>
      <c r="BH329" s="172"/>
      <c r="BI329" s="172"/>
      <c r="BJ329" s="172"/>
      <c r="BK329" s="172"/>
      <c r="BL329" s="172"/>
      <c r="BM329" s="172"/>
      <c r="BN329" s="172"/>
      <c r="BO329" s="172"/>
      <c r="BP329" s="172"/>
      <c r="BQ329" s="172"/>
      <c r="BR329" s="172"/>
      <c r="BS329" s="172"/>
      <c r="BT329" s="172"/>
      <c r="BU329" s="172"/>
      <c r="BV329" s="172"/>
      <c r="BW329" s="172"/>
      <c r="BX329" s="172"/>
    </row>
    <row r="330" spans="1:76" s="167" customFormat="1" ht="15.75" x14ac:dyDescent="0.25">
      <c r="A330" s="180" t="s">
        <v>604</v>
      </c>
      <c r="B330" s="181" t="s">
        <v>4925</v>
      </c>
      <c r="C330" s="181" t="s">
        <v>4429</v>
      </c>
      <c r="D330" s="181" t="s">
        <v>4430</v>
      </c>
      <c r="E330" s="181" t="s">
        <v>4431</v>
      </c>
      <c r="F330" s="181" t="s">
        <v>4432</v>
      </c>
      <c r="G330" s="180" t="s">
        <v>712</v>
      </c>
      <c r="H330" s="182" t="s">
        <v>4725</v>
      </c>
      <c r="I330" s="169" t="str">
        <f t="shared" si="15"/>
        <v>07CD01M001</v>
      </c>
      <c r="J330" s="183">
        <v>2</v>
      </c>
      <c r="K330" s="181" t="s">
        <v>3992</v>
      </c>
      <c r="L330" s="183">
        <v>1</v>
      </c>
      <c r="M330" s="181" t="s">
        <v>3993</v>
      </c>
      <c r="N330" s="183">
        <v>1</v>
      </c>
      <c r="O330" s="181" t="s">
        <v>3994</v>
      </c>
      <c r="P330" s="183">
        <v>3</v>
      </c>
      <c r="Q330" s="181" t="s">
        <v>4746</v>
      </c>
      <c r="R330" s="183" t="s">
        <v>767</v>
      </c>
      <c r="S330" s="181" t="s">
        <v>4920</v>
      </c>
      <c r="T330" s="183" t="s">
        <v>766</v>
      </c>
      <c r="U330" s="181" t="s">
        <v>4433</v>
      </c>
      <c r="V330" s="183" t="s">
        <v>3959</v>
      </c>
      <c r="W330" s="181" t="s">
        <v>3960</v>
      </c>
      <c r="X330" s="183" t="s">
        <v>3377</v>
      </c>
      <c r="Y330" s="181" t="s">
        <v>4425</v>
      </c>
      <c r="Z330" s="174" t="str">
        <f t="shared" si="16"/>
        <v>12 Produccion y consumo responsables</v>
      </c>
      <c r="AA330" s="183">
        <v>12.2</v>
      </c>
      <c r="AB330" s="181" t="s">
        <v>4927</v>
      </c>
      <c r="AC330" s="193" t="str">
        <f t="shared" si="17"/>
        <v>12.2 De aqui a 2030, lograr la gestion sostenible y el uso eficiente de los recursos naturales</v>
      </c>
      <c r="AD330" s="172"/>
      <c r="AE330" s="172"/>
      <c r="AF330" s="172"/>
      <c r="AG330" s="172"/>
      <c r="AH330" s="172"/>
      <c r="AI330" s="172"/>
      <c r="AJ330" s="172"/>
      <c r="AK330" s="172"/>
      <c r="AL330" s="172"/>
      <c r="AM330" s="172"/>
      <c r="AN330" s="172"/>
      <c r="AO330" s="172"/>
      <c r="AP330" s="172"/>
      <c r="AQ330" s="172"/>
      <c r="AR330" s="172"/>
      <c r="AS330" s="172"/>
      <c r="AT330" s="172"/>
      <c r="AU330" s="172"/>
      <c r="AV330" s="172"/>
      <c r="AW330" s="172"/>
      <c r="AX330" s="172"/>
      <c r="AY330" s="172"/>
      <c r="AZ330" s="172"/>
      <c r="BA330" s="172"/>
      <c r="BB330" s="172"/>
      <c r="BC330" s="172"/>
      <c r="BD330" s="172"/>
      <c r="BE330" s="172"/>
      <c r="BF330" s="172"/>
      <c r="BG330" s="172"/>
      <c r="BH330" s="172"/>
      <c r="BI330" s="172"/>
      <c r="BJ330" s="172"/>
      <c r="BK330" s="172"/>
      <c r="BL330" s="172"/>
      <c r="BM330" s="172"/>
      <c r="BN330" s="172"/>
      <c r="BO330" s="172"/>
      <c r="BP330" s="172"/>
      <c r="BQ330" s="172"/>
      <c r="BR330" s="172"/>
      <c r="BS330" s="172"/>
      <c r="BT330" s="172"/>
      <c r="BU330" s="172"/>
      <c r="BV330" s="172"/>
      <c r="BW330" s="172"/>
      <c r="BX330" s="172"/>
    </row>
    <row r="331" spans="1:76" s="167" customFormat="1" ht="15.75" x14ac:dyDescent="0.25">
      <c r="A331" s="180" t="s">
        <v>604</v>
      </c>
      <c r="B331" s="181" t="s">
        <v>4925</v>
      </c>
      <c r="C331" s="181" t="s">
        <v>4429</v>
      </c>
      <c r="D331" s="181" t="s">
        <v>4430</v>
      </c>
      <c r="E331" s="181" t="s">
        <v>4431</v>
      </c>
      <c r="F331" s="181" t="s">
        <v>4432</v>
      </c>
      <c r="G331" s="180" t="s">
        <v>3889</v>
      </c>
      <c r="H331" s="182" t="s">
        <v>4729</v>
      </c>
      <c r="I331" s="169" t="str">
        <f t="shared" si="15"/>
        <v>07CD01M002</v>
      </c>
      <c r="J331" s="183">
        <v>2</v>
      </c>
      <c r="K331" s="181" t="s">
        <v>3992</v>
      </c>
      <c r="L331" s="183">
        <v>1</v>
      </c>
      <c r="M331" s="181" t="s">
        <v>3993</v>
      </c>
      <c r="N331" s="183">
        <v>7</v>
      </c>
      <c r="O331" s="181" t="s">
        <v>4268</v>
      </c>
      <c r="P331" s="183">
        <v>3</v>
      </c>
      <c r="Q331" s="181" t="s">
        <v>4746</v>
      </c>
      <c r="R331" s="183" t="s">
        <v>767</v>
      </c>
      <c r="S331" s="181" t="s">
        <v>4920</v>
      </c>
      <c r="T331" s="183" t="s">
        <v>766</v>
      </c>
      <c r="U331" s="181" t="s">
        <v>4433</v>
      </c>
      <c r="V331" s="183" t="s">
        <v>3961</v>
      </c>
      <c r="W331" s="181" t="s">
        <v>3962</v>
      </c>
      <c r="X331" s="183" t="s">
        <v>3377</v>
      </c>
      <c r="Y331" s="181" t="s">
        <v>4425</v>
      </c>
      <c r="Z331" s="174" t="str">
        <f t="shared" si="16"/>
        <v>12 Produccion y consumo responsables</v>
      </c>
      <c r="AA331" s="183">
        <v>12.2</v>
      </c>
      <c r="AB331" s="181" t="s">
        <v>4927</v>
      </c>
      <c r="AC331" s="193" t="str">
        <f t="shared" si="17"/>
        <v>12.2 De aqui a 2030, lograr la gestion sostenible y el uso eficiente de los recursos naturales</v>
      </c>
      <c r="AD331" s="172"/>
      <c r="AE331" s="172"/>
      <c r="AF331" s="172"/>
      <c r="AG331" s="172"/>
      <c r="AH331" s="172"/>
      <c r="AI331" s="172"/>
      <c r="AJ331" s="172"/>
      <c r="AK331" s="172"/>
      <c r="AL331" s="172"/>
      <c r="AM331" s="172"/>
      <c r="AN331" s="172"/>
      <c r="AO331" s="172"/>
      <c r="AP331" s="172"/>
      <c r="AQ331" s="172"/>
      <c r="AR331" s="172"/>
      <c r="AS331" s="172"/>
      <c r="AT331" s="172"/>
      <c r="AU331" s="172"/>
      <c r="AV331" s="172"/>
      <c r="AW331" s="172"/>
      <c r="AX331" s="172"/>
      <c r="AY331" s="172"/>
      <c r="AZ331" s="172"/>
      <c r="BA331" s="172"/>
      <c r="BB331" s="172"/>
      <c r="BC331" s="172"/>
      <c r="BD331" s="172"/>
      <c r="BE331" s="172"/>
      <c r="BF331" s="172"/>
      <c r="BG331" s="172"/>
      <c r="BH331" s="172"/>
      <c r="BI331" s="172"/>
      <c r="BJ331" s="172"/>
      <c r="BK331" s="172"/>
      <c r="BL331" s="172"/>
      <c r="BM331" s="172"/>
      <c r="BN331" s="172"/>
      <c r="BO331" s="172"/>
      <c r="BP331" s="172"/>
      <c r="BQ331" s="172"/>
      <c r="BR331" s="172"/>
      <c r="BS331" s="172"/>
      <c r="BT331" s="172"/>
      <c r="BU331" s="172"/>
      <c r="BV331" s="172"/>
      <c r="BW331" s="172"/>
      <c r="BX331" s="172"/>
    </row>
    <row r="332" spans="1:76" s="167" customFormat="1" ht="15.75" x14ac:dyDescent="0.25">
      <c r="A332" s="180" t="s">
        <v>604</v>
      </c>
      <c r="B332" s="181" t="s">
        <v>4925</v>
      </c>
      <c r="C332" s="181" t="s">
        <v>4429</v>
      </c>
      <c r="D332" s="181" t="s">
        <v>4430</v>
      </c>
      <c r="E332" s="181" t="s">
        <v>4431</v>
      </c>
      <c r="F332" s="181" t="s">
        <v>4432</v>
      </c>
      <c r="G332" s="180" t="s">
        <v>713</v>
      </c>
      <c r="H332" s="182" t="s">
        <v>4730</v>
      </c>
      <c r="I332" s="169" t="str">
        <f t="shared" si="15"/>
        <v>07CD01N001</v>
      </c>
      <c r="J332" s="183">
        <v>5</v>
      </c>
      <c r="K332" s="181" t="s">
        <v>4731</v>
      </c>
      <c r="L332" s="183">
        <v>3</v>
      </c>
      <c r="M332" s="181" t="s">
        <v>4309</v>
      </c>
      <c r="N332" s="183" t="s">
        <v>774</v>
      </c>
      <c r="O332" s="181" t="s">
        <v>3964</v>
      </c>
      <c r="P332" s="183">
        <v>1</v>
      </c>
      <c r="Q332" s="181" t="s">
        <v>3954</v>
      </c>
      <c r="R332" s="183" t="s">
        <v>785</v>
      </c>
      <c r="S332" s="181" t="s">
        <v>4732</v>
      </c>
      <c r="T332" s="183" t="s">
        <v>766</v>
      </c>
      <c r="U332" s="181" t="s">
        <v>3963</v>
      </c>
      <c r="V332" s="183" t="s">
        <v>3965</v>
      </c>
      <c r="W332" s="181" t="s">
        <v>3966</v>
      </c>
      <c r="X332" s="183" t="s">
        <v>2916</v>
      </c>
      <c r="Y332" s="181" t="s">
        <v>3967</v>
      </c>
      <c r="Z332" s="174" t="str">
        <f t="shared" si="16"/>
        <v>11 Ciudades y comunidades sostenibles</v>
      </c>
      <c r="AA332" s="183">
        <v>11.5</v>
      </c>
      <c r="AB332" s="181" t="s">
        <v>3968</v>
      </c>
      <c r="AC332" s="193" t="str">
        <f t="shared" si="17"/>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332" s="172"/>
      <c r="AE332" s="172"/>
      <c r="AF332" s="172"/>
      <c r="AG332" s="172"/>
      <c r="AH332" s="172"/>
      <c r="AI332" s="172"/>
      <c r="AJ332" s="172"/>
      <c r="AK332" s="172"/>
      <c r="AL332" s="172"/>
      <c r="AM332" s="172"/>
      <c r="AN332" s="172"/>
      <c r="AO332" s="172"/>
      <c r="AP332" s="172"/>
      <c r="AQ332" s="172"/>
      <c r="AR332" s="172"/>
      <c r="AS332" s="172"/>
      <c r="AT332" s="172"/>
      <c r="AU332" s="172"/>
      <c r="AV332" s="172"/>
      <c r="AW332" s="172"/>
      <c r="AX332" s="172"/>
      <c r="AY332" s="172"/>
      <c r="AZ332" s="172"/>
      <c r="BA332" s="172"/>
      <c r="BB332" s="172"/>
      <c r="BC332" s="172"/>
      <c r="BD332" s="172"/>
      <c r="BE332" s="172"/>
      <c r="BF332" s="172"/>
      <c r="BG332" s="172"/>
      <c r="BH332" s="172"/>
      <c r="BI332" s="172"/>
      <c r="BJ332" s="172"/>
      <c r="BK332" s="172"/>
      <c r="BL332" s="172"/>
      <c r="BM332" s="172"/>
      <c r="BN332" s="172"/>
      <c r="BO332" s="172"/>
      <c r="BP332" s="172"/>
      <c r="BQ332" s="172"/>
      <c r="BR332" s="172"/>
      <c r="BS332" s="172"/>
      <c r="BT332" s="172"/>
      <c r="BU332" s="172"/>
      <c r="BV332" s="172"/>
      <c r="BW332" s="172"/>
      <c r="BX332" s="172"/>
    </row>
    <row r="333" spans="1:76" s="167" customFormat="1" ht="15.75" x14ac:dyDescent="0.25">
      <c r="A333" s="180" t="s">
        <v>605</v>
      </c>
      <c r="B333" s="181" t="s">
        <v>4928</v>
      </c>
      <c r="C333" s="181" t="s">
        <v>4437</v>
      </c>
      <c r="D333" s="181" t="s">
        <v>4438</v>
      </c>
      <c r="E333" s="181" t="s">
        <v>4929</v>
      </c>
      <c r="F333" s="181" t="s">
        <v>4439</v>
      </c>
      <c r="G333" s="180" t="s">
        <v>711</v>
      </c>
      <c r="H333" s="182" t="s">
        <v>4930</v>
      </c>
      <c r="I333" s="169" t="str">
        <f t="shared" si="15"/>
        <v>07PDIFK012</v>
      </c>
      <c r="J333" s="183">
        <v>2</v>
      </c>
      <c r="K333" s="181" t="s">
        <v>3992</v>
      </c>
      <c r="L333" s="183">
        <v>2</v>
      </c>
      <c r="M333" s="181" t="s">
        <v>4019</v>
      </c>
      <c r="N333" s="183">
        <v>2</v>
      </c>
      <c r="O333" s="181" t="s">
        <v>4020</v>
      </c>
      <c r="P333" s="183">
        <v>2</v>
      </c>
      <c r="Q333" s="181" t="s">
        <v>4765</v>
      </c>
      <c r="R333" s="183" t="s">
        <v>814</v>
      </c>
      <c r="S333" s="181" t="s">
        <v>4233</v>
      </c>
      <c r="T333" s="183" t="s">
        <v>765</v>
      </c>
      <c r="U333" s="181" t="s">
        <v>4931</v>
      </c>
      <c r="V333" s="183" t="s">
        <v>4441</v>
      </c>
      <c r="W333" s="181" t="s">
        <v>4932</v>
      </c>
      <c r="X333" s="183" t="s">
        <v>2916</v>
      </c>
      <c r="Y333" s="181" t="s">
        <v>3967</v>
      </c>
      <c r="Z333" s="174" t="str">
        <f t="shared" si="16"/>
        <v>11 Ciudades y comunidades sostenibles</v>
      </c>
      <c r="AA333" s="183">
        <v>11.1</v>
      </c>
      <c r="AB333" s="181" t="s">
        <v>4130</v>
      </c>
      <c r="AC333" s="193" t="str">
        <f t="shared" si="17"/>
        <v>11.1 De aqui a 2030, asegurar el acceso de todas las personas a viviendas y servicios basicos adecuados, seguros y asequibles y mejorar los barrios marginales</v>
      </c>
      <c r="AD333" s="172"/>
      <c r="AE333" s="172"/>
      <c r="AF333" s="172"/>
      <c r="AG333" s="172"/>
      <c r="AH333" s="172"/>
      <c r="AI333" s="172"/>
      <c r="AJ333" s="172"/>
      <c r="AK333" s="172"/>
      <c r="AL333" s="172"/>
      <c r="AM333" s="172"/>
      <c r="AN333" s="172"/>
      <c r="AO333" s="172"/>
      <c r="AP333" s="172"/>
      <c r="AQ333" s="172"/>
      <c r="AR333" s="172"/>
      <c r="AS333" s="172"/>
      <c r="AT333" s="172"/>
      <c r="AU333" s="172"/>
      <c r="AV333" s="172"/>
      <c r="AW333" s="172"/>
      <c r="AX333" s="172"/>
      <c r="AY333" s="172"/>
      <c r="AZ333" s="172"/>
      <c r="BA333" s="172"/>
      <c r="BB333" s="172"/>
      <c r="BC333" s="172"/>
      <c r="BD333" s="172"/>
      <c r="BE333" s="172"/>
      <c r="BF333" s="172"/>
      <c r="BG333" s="172"/>
      <c r="BH333" s="172"/>
      <c r="BI333" s="172"/>
      <c r="BJ333" s="172"/>
      <c r="BK333" s="172"/>
      <c r="BL333" s="172"/>
      <c r="BM333" s="172"/>
      <c r="BN333" s="172"/>
      <c r="BO333" s="172"/>
      <c r="BP333" s="172"/>
      <c r="BQ333" s="172"/>
      <c r="BR333" s="172"/>
      <c r="BS333" s="172"/>
      <c r="BT333" s="172"/>
      <c r="BU333" s="172"/>
      <c r="BV333" s="172"/>
      <c r="BW333" s="172"/>
      <c r="BX333" s="172"/>
    </row>
    <row r="334" spans="1:76" s="167" customFormat="1" ht="15.75" x14ac:dyDescent="0.25">
      <c r="A334" s="180" t="s">
        <v>605</v>
      </c>
      <c r="B334" s="181" t="s">
        <v>4928</v>
      </c>
      <c r="C334" s="181" t="s">
        <v>4437</v>
      </c>
      <c r="D334" s="181" t="s">
        <v>4438</v>
      </c>
      <c r="E334" s="181" t="s">
        <v>4929</v>
      </c>
      <c r="F334" s="181" t="s">
        <v>4439</v>
      </c>
      <c r="G334" s="180" t="s">
        <v>712</v>
      </c>
      <c r="H334" s="182" t="s">
        <v>4725</v>
      </c>
      <c r="I334" s="169" t="str">
        <f t="shared" si="15"/>
        <v>07PDIFM001</v>
      </c>
      <c r="J334" s="183">
        <v>2</v>
      </c>
      <c r="K334" s="181" t="s">
        <v>3992</v>
      </c>
      <c r="L334" s="183">
        <v>2</v>
      </c>
      <c r="M334" s="181" t="s">
        <v>4019</v>
      </c>
      <c r="N334" s="183">
        <v>2</v>
      </c>
      <c r="O334" s="181" t="s">
        <v>4020</v>
      </c>
      <c r="P334" s="183">
        <v>2</v>
      </c>
      <c r="Q334" s="181" t="s">
        <v>4765</v>
      </c>
      <c r="R334" s="183" t="s">
        <v>814</v>
      </c>
      <c r="S334" s="181" t="s">
        <v>4233</v>
      </c>
      <c r="T334" s="183" t="s">
        <v>765</v>
      </c>
      <c r="U334" s="181" t="s">
        <v>4931</v>
      </c>
      <c r="V334" s="183" t="s">
        <v>3959</v>
      </c>
      <c r="W334" s="181" t="s">
        <v>3960</v>
      </c>
      <c r="X334" s="183" t="s">
        <v>2916</v>
      </c>
      <c r="Y334" s="181" t="s">
        <v>3967</v>
      </c>
      <c r="Z334" s="174" t="str">
        <f t="shared" si="16"/>
        <v>11 Ciudades y comunidades sostenibles</v>
      </c>
      <c r="AA334" s="183">
        <v>11.1</v>
      </c>
      <c r="AB334" s="181" t="s">
        <v>4130</v>
      </c>
      <c r="AC334" s="193" t="str">
        <f t="shared" si="17"/>
        <v>11.1 De aqui a 2030, asegurar el acceso de todas las personas a viviendas y servicios basicos adecuados, seguros y asequibles y mejorar los barrios marginales</v>
      </c>
      <c r="AD334" s="172"/>
      <c r="AE334" s="172"/>
      <c r="AF334" s="172"/>
      <c r="AG334" s="172"/>
      <c r="AH334" s="172"/>
      <c r="AI334" s="172"/>
      <c r="AJ334" s="172"/>
      <c r="AK334" s="172"/>
      <c r="AL334" s="172"/>
      <c r="AM334" s="172"/>
      <c r="AN334" s="172"/>
      <c r="AO334" s="172"/>
      <c r="AP334" s="172"/>
      <c r="AQ334" s="172"/>
      <c r="AR334" s="172"/>
      <c r="AS334" s="172"/>
      <c r="AT334" s="172"/>
      <c r="AU334" s="172"/>
      <c r="AV334" s="172"/>
      <c r="AW334" s="172"/>
      <c r="AX334" s="172"/>
      <c r="AY334" s="172"/>
      <c r="AZ334" s="172"/>
      <c r="BA334" s="172"/>
      <c r="BB334" s="172"/>
      <c r="BC334" s="172"/>
      <c r="BD334" s="172"/>
      <c r="BE334" s="172"/>
      <c r="BF334" s="172"/>
      <c r="BG334" s="172"/>
      <c r="BH334" s="172"/>
      <c r="BI334" s="172"/>
      <c r="BJ334" s="172"/>
      <c r="BK334" s="172"/>
      <c r="BL334" s="172"/>
      <c r="BM334" s="172"/>
      <c r="BN334" s="172"/>
      <c r="BO334" s="172"/>
      <c r="BP334" s="172"/>
      <c r="BQ334" s="172"/>
      <c r="BR334" s="172"/>
      <c r="BS334" s="172"/>
      <c r="BT334" s="172"/>
      <c r="BU334" s="172"/>
      <c r="BV334" s="172"/>
      <c r="BW334" s="172"/>
      <c r="BX334" s="172"/>
    </row>
    <row r="335" spans="1:76" s="167" customFormat="1" ht="15.75" x14ac:dyDescent="0.25">
      <c r="A335" s="180" t="s">
        <v>605</v>
      </c>
      <c r="B335" s="181" t="s">
        <v>4928</v>
      </c>
      <c r="C335" s="181" t="s">
        <v>4437</v>
      </c>
      <c r="D335" s="181" t="s">
        <v>4438</v>
      </c>
      <c r="E335" s="181" t="s">
        <v>4929</v>
      </c>
      <c r="F335" s="181" t="s">
        <v>4439</v>
      </c>
      <c r="G335" s="180" t="s">
        <v>3889</v>
      </c>
      <c r="H335" s="182" t="s">
        <v>4729</v>
      </c>
      <c r="I335" s="169" t="str">
        <f t="shared" si="15"/>
        <v>07PDIFM002</v>
      </c>
      <c r="J335" s="183">
        <v>2</v>
      </c>
      <c r="K335" s="181" t="s">
        <v>3992</v>
      </c>
      <c r="L335" s="183">
        <v>1</v>
      </c>
      <c r="M335" s="181" t="s">
        <v>3993</v>
      </c>
      <c r="N335" s="183">
        <v>7</v>
      </c>
      <c r="O335" s="181" t="s">
        <v>4268</v>
      </c>
      <c r="P335" s="183">
        <v>2</v>
      </c>
      <c r="Q335" s="181" t="s">
        <v>4765</v>
      </c>
      <c r="R335" s="183" t="s">
        <v>814</v>
      </c>
      <c r="S335" s="181" t="s">
        <v>4233</v>
      </c>
      <c r="T335" s="183" t="s">
        <v>765</v>
      </c>
      <c r="U335" s="181" t="s">
        <v>4931</v>
      </c>
      <c r="V335" s="183" t="s">
        <v>3961</v>
      </c>
      <c r="W335" s="181" t="s">
        <v>3962</v>
      </c>
      <c r="X335" s="183" t="s">
        <v>2916</v>
      </c>
      <c r="Y335" s="181" t="s">
        <v>3967</v>
      </c>
      <c r="Z335" s="174" t="str">
        <f t="shared" si="16"/>
        <v>11 Ciudades y comunidades sostenibles</v>
      </c>
      <c r="AA335" s="183">
        <v>11.3</v>
      </c>
      <c r="AB335" s="181" t="s">
        <v>4051</v>
      </c>
      <c r="AC335" s="193" t="str">
        <f t="shared" si="17"/>
        <v>11.3 De aqui a 2030, aumentar la urbanizacion inclusiva y sostenible y la capacidad para la planificacion y la gestion participativas, integradas y sostenibles de los asentamientos humanos en todos los paises</v>
      </c>
      <c r="AD335" s="172"/>
      <c r="AE335" s="172"/>
      <c r="AF335" s="172"/>
      <c r="AG335" s="172"/>
      <c r="AH335" s="172"/>
      <c r="AI335" s="172"/>
      <c r="AJ335" s="172"/>
      <c r="AK335" s="172"/>
      <c r="AL335" s="172"/>
      <c r="AM335" s="172"/>
      <c r="AN335" s="172"/>
      <c r="AO335" s="172"/>
      <c r="AP335" s="172"/>
      <c r="AQ335" s="172"/>
      <c r="AR335" s="172"/>
      <c r="AS335" s="172"/>
      <c r="AT335" s="172"/>
      <c r="AU335" s="172"/>
      <c r="AV335" s="172"/>
      <c r="AW335" s="172"/>
      <c r="AX335" s="172"/>
      <c r="AY335" s="172"/>
      <c r="AZ335" s="172"/>
      <c r="BA335" s="172"/>
      <c r="BB335" s="172"/>
      <c r="BC335" s="172"/>
      <c r="BD335" s="172"/>
      <c r="BE335" s="172"/>
      <c r="BF335" s="172"/>
      <c r="BG335" s="172"/>
      <c r="BH335" s="172"/>
      <c r="BI335" s="172"/>
      <c r="BJ335" s="172"/>
      <c r="BK335" s="172"/>
      <c r="BL335" s="172"/>
      <c r="BM335" s="172"/>
      <c r="BN335" s="172"/>
      <c r="BO335" s="172"/>
      <c r="BP335" s="172"/>
      <c r="BQ335" s="172"/>
      <c r="BR335" s="172"/>
      <c r="BS335" s="172"/>
      <c r="BT335" s="172"/>
      <c r="BU335" s="172"/>
      <c r="BV335" s="172"/>
      <c r="BW335" s="172"/>
      <c r="BX335" s="172"/>
    </row>
    <row r="336" spans="1:76" s="167" customFormat="1" ht="15.75" x14ac:dyDescent="0.25">
      <c r="A336" s="180" t="s">
        <v>605</v>
      </c>
      <c r="B336" s="181" t="s">
        <v>4928</v>
      </c>
      <c r="C336" s="181" t="s">
        <v>4437</v>
      </c>
      <c r="D336" s="181" t="s">
        <v>4438</v>
      </c>
      <c r="E336" s="181" t="s">
        <v>4929</v>
      </c>
      <c r="F336" s="181" t="s">
        <v>4439</v>
      </c>
      <c r="G336" s="180" t="s">
        <v>713</v>
      </c>
      <c r="H336" s="182" t="s">
        <v>4730</v>
      </c>
      <c r="I336" s="169" t="str">
        <f t="shared" si="15"/>
        <v>07PDIFN001</v>
      </c>
      <c r="J336" s="183">
        <v>5</v>
      </c>
      <c r="K336" s="181" t="s">
        <v>4731</v>
      </c>
      <c r="L336" s="183">
        <v>3</v>
      </c>
      <c r="M336" s="181" t="s">
        <v>4309</v>
      </c>
      <c r="N336" s="183" t="s">
        <v>774</v>
      </c>
      <c r="O336" s="181" t="s">
        <v>3964</v>
      </c>
      <c r="P336" s="183">
        <v>1</v>
      </c>
      <c r="Q336" s="181" t="s">
        <v>3954</v>
      </c>
      <c r="R336" s="183" t="s">
        <v>785</v>
      </c>
      <c r="S336" s="181" t="s">
        <v>4732</v>
      </c>
      <c r="T336" s="183" t="s">
        <v>766</v>
      </c>
      <c r="U336" s="181" t="s">
        <v>3963</v>
      </c>
      <c r="V336" s="183" t="s">
        <v>3965</v>
      </c>
      <c r="W336" s="181" t="s">
        <v>3966</v>
      </c>
      <c r="X336" s="183" t="s">
        <v>2916</v>
      </c>
      <c r="Y336" s="181" t="s">
        <v>3967</v>
      </c>
      <c r="Z336" s="174" t="str">
        <f t="shared" si="16"/>
        <v>11 Ciudades y comunidades sostenibles</v>
      </c>
      <c r="AA336" s="183">
        <v>11.5</v>
      </c>
      <c r="AB336" s="181" t="s">
        <v>3968</v>
      </c>
      <c r="AC336" s="193" t="str">
        <f t="shared" si="17"/>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336" s="172"/>
      <c r="AE336" s="172"/>
      <c r="AF336" s="172"/>
      <c r="AG336" s="172"/>
      <c r="AH336" s="172"/>
      <c r="AI336" s="172"/>
      <c r="AJ336" s="172"/>
      <c r="AK336" s="172"/>
      <c r="AL336" s="172"/>
      <c r="AM336" s="172"/>
      <c r="AN336" s="172"/>
      <c r="AO336" s="172"/>
      <c r="AP336" s="172"/>
      <c r="AQ336" s="172"/>
      <c r="AR336" s="172"/>
      <c r="AS336" s="172"/>
      <c r="AT336" s="172"/>
      <c r="AU336" s="172"/>
      <c r="AV336" s="172"/>
      <c r="AW336" s="172"/>
      <c r="AX336" s="172"/>
      <c r="AY336" s="172"/>
      <c r="AZ336" s="172"/>
      <c r="BA336" s="172"/>
      <c r="BB336" s="172"/>
      <c r="BC336" s="172"/>
      <c r="BD336" s="172"/>
      <c r="BE336" s="172"/>
      <c r="BF336" s="172"/>
      <c r="BG336" s="172"/>
      <c r="BH336" s="172"/>
      <c r="BI336" s="172"/>
      <c r="BJ336" s="172"/>
      <c r="BK336" s="172"/>
      <c r="BL336" s="172"/>
      <c r="BM336" s="172"/>
      <c r="BN336" s="172"/>
      <c r="BO336" s="172"/>
      <c r="BP336" s="172"/>
      <c r="BQ336" s="172"/>
      <c r="BR336" s="172"/>
      <c r="BS336" s="172"/>
      <c r="BT336" s="172"/>
      <c r="BU336" s="172"/>
      <c r="BV336" s="172"/>
      <c r="BW336" s="172"/>
      <c r="BX336" s="172"/>
    </row>
    <row r="337" spans="1:76" s="167" customFormat="1" ht="15.75" x14ac:dyDescent="0.25">
      <c r="A337" s="180" t="s">
        <v>606</v>
      </c>
      <c r="B337" s="181" t="s">
        <v>4933</v>
      </c>
      <c r="C337" s="181" t="s">
        <v>4442</v>
      </c>
      <c r="D337" s="181" t="s">
        <v>4443</v>
      </c>
      <c r="E337" s="181" t="s">
        <v>4934</v>
      </c>
      <c r="F337" s="181" t="s">
        <v>4444</v>
      </c>
      <c r="G337" s="180" t="s">
        <v>689</v>
      </c>
      <c r="H337" s="182" t="s">
        <v>4935</v>
      </c>
      <c r="I337" s="169" t="str">
        <f t="shared" si="15"/>
        <v>07PDISE067</v>
      </c>
      <c r="J337" s="183">
        <v>5</v>
      </c>
      <c r="K337" s="181" t="s">
        <v>4731</v>
      </c>
      <c r="L337" s="183">
        <v>3</v>
      </c>
      <c r="M337" s="181" t="s">
        <v>4309</v>
      </c>
      <c r="N337" s="183" t="s">
        <v>774</v>
      </c>
      <c r="O337" s="181" t="s">
        <v>3964</v>
      </c>
      <c r="P337" s="183">
        <v>1</v>
      </c>
      <c r="Q337" s="181" t="s">
        <v>3954</v>
      </c>
      <c r="R337" s="183" t="s">
        <v>785</v>
      </c>
      <c r="S337" s="181" t="s">
        <v>4732</v>
      </c>
      <c r="T337" s="183" t="s">
        <v>766</v>
      </c>
      <c r="U337" s="181" t="s">
        <v>3963</v>
      </c>
      <c r="V337" s="183" t="s">
        <v>4445</v>
      </c>
      <c r="W337" s="181" t="s">
        <v>4446</v>
      </c>
      <c r="X337" s="183" t="s">
        <v>2916</v>
      </c>
      <c r="Y337" s="181" t="s">
        <v>3967</v>
      </c>
      <c r="Z337" s="174" t="str">
        <f t="shared" si="16"/>
        <v>11 Ciudades y comunidades sostenibles</v>
      </c>
      <c r="AA337" s="183" t="s">
        <v>4447</v>
      </c>
      <c r="AB337" s="181" t="s">
        <v>4448</v>
      </c>
      <c r="AC337" s="193" t="str">
        <f t="shared" si="17"/>
        <v>11.b De aqui a 2020, aumentar considerablemente el numero de ciudades y asentamientos humanos que adoptan e implementan politicas y planes integrados para promover la inclusion, el uso eficiente de los recursos, la mitigacion del cambio climatico y la adaptacion a el y la resiliencia ante los desastres, y desarrollar y poner en practica, en consonancia con el Marco de Sendai para la Reduccion del Riesgo de Desastres 2015-2030, la gestion integral de los riesgos de desastre a todos los niveles</v>
      </c>
      <c r="AD337" s="172"/>
      <c r="AE337" s="172"/>
      <c r="AF337" s="172"/>
      <c r="AG337" s="172"/>
      <c r="AH337" s="172"/>
      <c r="AI337" s="172"/>
      <c r="AJ337" s="172"/>
      <c r="AK337" s="172"/>
      <c r="AL337" s="172"/>
      <c r="AM337" s="172"/>
      <c r="AN337" s="172"/>
      <c r="AO337" s="172"/>
      <c r="AP337" s="172"/>
      <c r="AQ337" s="172"/>
      <c r="AR337" s="172"/>
      <c r="AS337" s="172"/>
      <c r="AT337" s="172"/>
      <c r="AU337" s="172"/>
      <c r="AV337" s="172"/>
      <c r="AW337" s="172"/>
      <c r="AX337" s="172"/>
      <c r="AY337" s="172"/>
      <c r="AZ337" s="172"/>
      <c r="BA337" s="172"/>
      <c r="BB337" s="172"/>
      <c r="BC337" s="172"/>
      <c r="BD337" s="172"/>
      <c r="BE337" s="172"/>
      <c r="BF337" s="172"/>
      <c r="BG337" s="172"/>
      <c r="BH337" s="172"/>
      <c r="BI337" s="172"/>
      <c r="BJ337" s="172"/>
      <c r="BK337" s="172"/>
      <c r="BL337" s="172"/>
      <c r="BM337" s="172"/>
      <c r="BN337" s="172"/>
      <c r="BO337" s="172"/>
      <c r="BP337" s="172"/>
      <c r="BQ337" s="172"/>
      <c r="BR337" s="172"/>
      <c r="BS337" s="172"/>
      <c r="BT337" s="172"/>
      <c r="BU337" s="172"/>
      <c r="BV337" s="172"/>
      <c r="BW337" s="172"/>
      <c r="BX337" s="172"/>
    </row>
    <row r="338" spans="1:76" s="167" customFormat="1" ht="15.75" x14ac:dyDescent="0.25">
      <c r="A338" s="180" t="s">
        <v>606</v>
      </c>
      <c r="B338" s="181" t="s">
        <v>4933</v>
      </c>
      <c r="C338" s="181" t="s">
        <v>4442</v>
      </c>
      <c r="D338" s="181" t="s">
        <v>4443</v>
      </c>
      <c r="E338" s="181" t="s">
        <v>4934</v>
      </c>
      <c r="F338" s="181" t="s">
        <v>4444</v>
      </c>
      <c r="G338" s="180" t="s">
        <v>712</v>
      </c>
      <c r="H338" s="182" t="s">
        <v>4725</v>
      </c>
      <c r="I338" s="169" t="str">
        <f t="shared" si="15"/>
        <v>07PDISM001</v>
      </c>
      <c r="J338" s="183">
        <v>5</v>
      </c>
      <c r="K338" s="181" t="s">
        <v>4731</v>
      </c>
      <c r="L338" s="183">
        <v>3</v>
      </c>
      <c r="M338" s="181" t="s">
        <v>4309</v>
      </c>
      <c r="N338" s="183" t="s">
        <v>774</v>
      </c>
      <c r="O338" s="181" t="s">
        <v>3964</v>
      </c>
      <c r="P338" s="183">
        <v>1</v>
      </c>
      <c r="Q338" s="181" t="s">
        <v>3954</v>
      </c>
      <c r="R338" s="183" t="s">
        <v>785</v>
      </c>
      <c r="S338" s="181" t="s">
        <v>4732</v>
      </c>
      <c r="T338" s="183" t="s">
        <v>766</v>
      </c>
      <c r="U338" s="181" t="s">
        <v>3963</v>
      </c>
      <c r="V338" s="183" t="s">
        <v>3959</v>
      </c>
      <c r="W338" s="181" t="s">
        <v>3960</v>
      </c>
      <c r="X338" s="183" t="s">
        <v>2916</v>
      </c>
      <c r="Y338" s="181" t="s">
        <v>3967</v>
      </c>
      <c r="Z338" s="174" t="str">
        <f t="shared" si="16"/>
        <v>11 Ciudades y comunidades sostenibles</v>
      </c>
      <c r="AA338" s="183" t="s">
        <v>4447</v>
      </c>
      <c r="AB338" s="181" t="s">
        <v>4448</v>
      </c>
      <c r="AC338" s="193" t="str">
        <f t="shared" si="17"/>
        <v>11.b De aqui a 2020, aumentar considerablemente el numero de ciudades y asentamientos humanos que adoptan e implementan politicas y planes integrados para promover la inclusion, el uso eficiente de los recursos, la mitigacion del cambio climatico y la adaptacion a el y la resiliencia ante los desastres, y desarrollar y poner en practica, en consonancia con el Marco de Sendai para la Reduccion del Riesgo de Desastres 2015-2030, la gestion integral de los riesgos de desastre a todos los niveles</v>
      </c>
      <c r="AD338" s="172"/>
      <c r="AE338" s="172"/>
      <c r="AF338" s="172"/>
      <c r="AG338" s="172"/>
      <c r="AH338" s="172"/>
      <c r="AI338" s="172"/>
      <c r="AJ338" s="172"/>
      <c r="AK338" s="172"/>
      <c r="AL338" s="172"/>
      <c r="AM338" s="172"/>
      <c r="AN338" s="172"/>
      <c r="AO338" s="172"/>
      <c r="AP338" s="172"/>
      <c r="AQ338" s="172"/>
      <c r="AR338" s="172"/>
      <c r="AS338" s="172"/>
      <c r="AT338" s="172"/>
      <c r="AU338" s="172"/>
      <c r="AV338" s="172"/>
      <c r="AW338" s="172"/>
      <c r="AX338" s="172"/>
      <c r="AY338" s="172"/>
      <c r="AZ338" s="172"/>
      <c r="BA338" s="172"/>
      <c r="BB338" s="172"/>
      <c r="BC338" s="172"/>
      <c r="BD338" s="172"/>
      <c r="BE338" s="172"/>
      <c r="BF338" s="172"/>
      <c r="BG338" s="172"/>
      <c r="BH338" s="172"/>
      <c r="BI338" s="172"/>
      <c r="BJ338" s="172"/>
      <c r="BK338" s="172"/>
      <c r="BL338" s="172"/>
      <c r="BM338" s="172"/>
      <c r="BN338" s="172"/>
      <c r="BO338" s="172"/>
      <c r="BP338" s="172"/>
      <c r="BQ338" s="172"/>
      <c r="BR338" s="172"/>
      <c r="BS338" s="172"/>
      <c r="BT338" s="172"/>
      <c r="BU338" s="172"/>
      <c r="BV338" s="172"/>
      <c r="BW338" s="172"/>
      <c r="BX338" s="172"/>
    </row>
    <row r="339" spans="1:76" s="167" customFormat="1" ht="15.75" x14ac:dyDescent="0.25">
      <c r="A339" s="180" t="s">
        <v>606</v>
      </c>
      <c r="B339" s="181" t="s">
        <v>4933</v>
      </c>
      <c r="C339" s="181" t="s">
        <v>4442</v>
      </c>
      <c r="D339" s="181" t="s">
        <v>4443</v>
      </c>
      <c r="E339" s="181" t="s">
        <v>4934</v>
      </c>
      <c r="F339" s="181" t="s">
        <v>4444</v>
      </c>
      <c r="G339" s="180" t="s">
        <v>3889</v>
      </c>
      <c r="H339" s="182" t="s">
        <v>4729</v>
      </c>
      <c r="I339" s="169" t="str">
        <f t="shared" si="15"/>
        <v>07PDISM002</v>
      </c>
      <c r="J339" s="183">
        <v>5</v>
      </c>
      <c r="K339" s="181" t="s">
        <v>4731</v>
      </c>
      <c r="L339" s="183">
        <v>3</v>
      </c>
      <c r="M339" s="181" t="s">
        <v>4309</v>
      </c>
      <c r="N339" s="183" t="s">
        <v>774</v>
      </c>
      <c r="O339" s="181" t="s">
        <v>3964</v>
      </c>
      <c r="P339" s="183">
        <v>1</v>
      </c>
      <c r="Q339" s="181" t="s">
        <v>3954</v>
      </c>
      <c r="R339" s="183" t="s">
        <v>785</v>
      </c>
      <c r="S339" s="181" t="s">
        <v>4732</v>
      </c>
      <c r="T339" s="183" t="s">
        <v>766</v>
      </c>
      <c r="U339" s="181" t="s">
        <v>3963</v>
      </c>
      <c r="V339" s="183" t="s">
        <v>3961</v>
      </c>
      <c r="W339" s="181" t="s">
        <v>3962</v>
      </c>
      <c r="X339" s="183" t="s">
        <v>2916</v>
      </c>
      <c r="Y339" s="181" t="s">
        <v>3967</v>
      </c>
      <c r="Z339" s="174" t="str">
        <f t="shared" si="16"/>
        <v>11 Ciudades y comunidades sostenibles</v>
      </c>
      <c r="AA339" s="183" t="s">
        <v>4447</v>
      </c>
      <c r="AB339" s="181" t="s">
        <v>4448</v>
      </c>
      <c r="AC339" s="193" t="str">
        <f t="shared" si="17"/>
        <v>11.b De aqui a 2020, aumentar considerablemente el numero de ciudades y asentamientos humanos que adoptan e implementan politicas y planes integrados para promover la inclusion, el uso eficiente de los recursos, la mitigacion del cambio climatico y la adaptacion a el y la resiliencia ante los desastres, y desarrollar y poner en practica, en consonancia con el Marco de Sendai para la Reduccion del Riesgo de Desastres 2015-2030, la gestion integral de los riesgos de desastre a todos los niveles</v>
      </c>
      <c r="AD339" s="172"/>
      <c r="AE339" s="172"/>
      <c r="AF339" s="172"/>
      <c r="AG339" s="172"/>
      <c r="AH339" s="172"/>
      <c r="AI339" s="172"/>
      <c r="AJ339" s="172"/>
      <c r="AK339" s="172"/>
      <c r="AL339" s="172"/>
      <c r="AM339" s="172"/>
      <c r="AN339" s="172"/>
      <c r="AO339" s="172"/>
      <c r="AP339" s="172"/>
      <c r="AQ339" s="172"/>
      <c r="AR339" s="172"/>
      <c r="AS339" s="172"/>
      <c r="AT339" s="172"/>
      <c r="AU339" s="172"/>
      <c r="AV339" s="172"/>
      <c r="AW339" s="172"/>
      <c r="AX339" s="172"/>
      <c r="AY339" s="172"/>
      <c r="AZ339" s="172"/>
      <c r="BA339" s="172"/>
      <c r="BB339" s="172"/>
      <c r="BC339" s="172"/>
      <c r="BD339" s="172"/>
      <c r="BE339" s="172"/>
      <c r="BF339" s="172"/>
      <c r="BG339" s="172"/>
      <c r="BH339" s="172"/>
      <c r="BI339" s="172"/>
      <c r="BJ339" s="172"/>
      <c r="BK339" s="172"/>
      <c r="BL339" s="172"/>
      <c r="BM339" s="172"/>
      <c r="BN339" s="172"/>
      <c r="BO339" s="172"/>
      <c r="BP339" s="172"/>
      <c r="BQ339" s="172"/>
      <c r="BR339" s="172"/>
      <c r="BS339" s="172"/>
      <c r="BT339" s="172"/>
      <c r="BU339" s="172"/>
      <c r="BV339" s="172"/>
      <c r="BW339" s="172"/>
      <c r="BX339" s="172"/>
    </row>
    <row r="340" spans="1:76" s="167" customFormat="1" ht="15.75" x14ac:dyDescent="0.25">
      <c r="A340" s="180" t="s">
        <v>606</v>
      </c>
      <c r="B340" s="181" t="s">
        <v>4933</v>
      </c>
      <c r="C340" s="181" t="s">
        <v>4442</v>
      </c>
      <c r="D340" s="181" t="s">
        <v>4443</v>
      </c>
      <c r="E340" s="181" t="s">
        <v>4934</v>
      </c>
      <c r="F340" s="181" t="s">
        <v>4444</v>
      </c>
      <c r="G340" s="180" t="s">
        <v>713</v>
      </c>
      <c r="H340" s="182" t="s">
        <v>4730</v>
      </c>
      <c r="I340" s="169" t="str">
        <f t="shared" si="15"/>
        <v>07PDISN001</v>
      </c>
      <c r="J340" s="183">
        <v>5</v>
      </c>
      <c r="K340" s="181" t="s">
        <v>4731</v>
      </c>
      <c r="L340" s="183">
        <v>3</v>
      </c>
      <c r="M340" s="181" t="s">
        <v>4309</v>
      </c>
      <c r="N340" s="183" t="s">
        <v>774</v>
      </c>
      <c r="O340" s="181" t="s">
        <v>3964</v>
      </c>
      <c r="P340" s="183">
        <v>1</v>
      </c>
      <c r="Q340" s="181" t="s">
        <v>3954</v>
      </c>
      <c r="R340" s="183" t="s">
        <v>785</v>
      </c>
      <c r="S340" s="181" t="s">
        <v>4732</v>
      </c>
      <c r="T340" s="183" t="s">
        <v>766</v>
      </c>
      <c r="U340" s="181" t="s">
        <v>3963</v>
      </c>
      <c r="V340" s="183" t="s">
        <v>3965</v>
      </c>
      <c r="W340" s="181" t="s">
        <v>3966</v>
      </c>
      <c r="X340" s="183" t="s">
        <v>2916</v>
      </c>
      <c r="Y340" s="181" t="s">
        <v>3967</v>
      </c>
      <c r="Z340" s="174" t="str">
        <f t="shared" si="16"/>
        <v>11 Ciudades y comunidades sostenibles</v>
      </c>
      <c r="AA340" s="183">
        <v>11.5</v>
      </c>
      <c r="AB340" s="181" t="s">
        <v>3968</v>
      </c>
      <c r="AC340" s="193" t="str">
        <f t="shared" si="17"/>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340" s="172"/>
      <c r="AE340" s="172"/>
      <c r="AF340" s="172"/>
      <c r="AG340" s="172"/>
      <c r="AH340" s="172"/>
      <c r="AI340" s="172"/>
      <c r="AJ340" s="172"/>
      <c r="AK340" s="172"/>
      <c r="AL340" s="172"/>
      <c r="AM340" s="172"/>
      <c r="AN340" s="172"/>
      <c r="AO340" s="172"/>
      <c r="AP340" s="172"/>
      <c r="AQ340" s="172"/>
      <c r="AR340" s="172"/>
      <c r="AS340" s="172"/>
      <c r="AT340" s="172"/>
      <c r="AU340" s="172"/>
      <c r="AV340" s="172"/>
      <c r="AW340" s="172"/>
      <c r="AX340" s="172"/>
      <c r="AY340" s="172"/>
      <c r="AZ340" s="172"/>
      <c r="BA340" s="172"/>
      <c r="BB340" s="172"/>
      <c r="BC340" s="172"/>
      <c r="BD340" s="172"/>
      <c r="BE340" s="172"/>
      <c r="BF340" s="172"/>
      <c r="BG340" s="172"/>
      <c r="BH340" s="172"/>
      <c r="BI340" s="172"/>
      <c r="BJ340" s="172"/>
      <c r="BK340" s="172"/>
      <c r="BL340" s="172"/>
      <c r="BM340" s="172"/>
      <c r="BN340" s="172"/>
      <c r="BO340" s="172"/>
      <c r="BP340" s="172"/>
      <c r="BQ340" s="172"/>
      <c r="BR340" s="172"/>
      <c r="BS340" s="172"/>
      <c r="BT340" s="172"/>
      <c r="BU340" s="172"/>
      <c r="BV340" s="172"/>
      <c r="BW340" s="172"/>
      <c r="BX340" s="172"/>
    </row>
    <row r="341" spans="1:76" s="167" customFormat="1" ht="15.75" x14ac:dyDescent="0.25">
      <c r="A341" s="180" t="s">
        <v>607</v>
      </c>
      <c r="B341" s="181" t="s">
        <v>4936</v>
      </c>
      <c r="C341" s="181" t="s">
        <v>4453</v>
      </c>
      <c r="D341" s="181" t="s">
        <v>4454</v>
      </c>
      <c r="E341" s="181" t="s">
        <v>4449</v>
      </c>
      <c r="F341" s="181" t="s">
        <v>4937</v>
      </c>
      <c r="G341" s="180" t="s">
        <v>691</v>
      </c>
      <c r="H341" s="182" t="s">
        <v>4938</v>
      </c>
      <c r="I341" s="169" t="str">
        <f t="shared" si="15"/>
        <v>08C001E081</v>
      </c>
      <c r="J341" s="183">
        <v>1</v>
      </c>
      <c r="K341" s="181" t="s">
        <v>4028</v>
      </c>
      <c r="L341" s="183">
        <v>6</v>
      </c>
      <c r="M341" s="181" t="s">
        <v>4040</v>
      </c>
      <c r="N341" s="183" t="s">
        <v>792</v>
      </c>
      <c r="O341" s="181" t="s">
        <v>4450</v>
      </c>
      <c r="P341" s="183">
        <v>2</v>
      </c>
      <c r="Q341" s="181" t="s">
        <v>4765</v>
      </c>
      <c r="R341" s="183" t="s">
        <v>792</v>
      </c>
      <c r="S341" s="181" t="s">
        <v>4779</v>
      </c>
      <c r="T341" s="183" t="s">
        <v>778</v>
      </c>
      <c r="U341" s="181" t="s">
        <v>4939</v>
      </c>
      <c r="V341" s="183" t="s">
        <v>4315</v>
      </c>
      <c r="W341" s="181" t="s">
        <v>4316</v>
      </c>
      <c r="X341" s="183" t="s">
        <v>774</v>
      </c>
      <c r="Y341" s="181" t="s">
        <v>4032</v>
      </c>
      <c r="Z341" s="174" t="str">
        <f t="shared" si="16"/>
        <v>3 Salud y bienestar</v>
      </c>
      <c r="AA341" s="183">
        <v>3.8</v>
      </c>
      <c r="AB341" s="181" t="s">
        <v>4940</v>
      </c>
      <c r="AC341" s="193" t="str">
        <f t="shared" si="17"/>
        <v>3.8 Lograr la cobertura sanitaria universal, en particular la proteccion contra los riesgos financieros, el acceso a servicios de salud esenciales de calidad y el acceso a medicamentos y vacunas seguros, eficaces, asequibles y de calidad para todos</v>
      </c>
      <c r="AD341" s="172"/>
      <c r="AE341" s="172"/>
      <c r="AF341" s="172"/>
      <c r="AG341" s="172"/>
      <c r="AH341" s="172"/>
      <c r="AI341" s="172"/>
      <c r="AJ341" s="172"/>
      <c r="AK341" s="172"/>
      <c r="AL341" s="172"/>
      <c r="AM341" s="172"/>
      <c r="AN341" s="172"/>
      <c r="AO341" s="172"/>
      <c r="AP341" s="172"/>
      <c r="AQ341" s="172"/>
      <c r="AR341" s="172"/>
      <c r="AS341" s="172"/>
      <c r="AT341" s="172"/>
      <c r="AU341" s="172"/>
      <c r="AV341" s="172"/>
      <c r="AW341" s="172"/>
      <c r="AX341" s="172"/>
      <c r="AY341" s="172"/>
      <c r="AZ341" s="172"/>
      <c r="BA341" s="172"/>
      <c r="BB341" s="172"/>
      <c r="BC341" s="172"/>
      <c r="BD341" s="172"/>
      <c r="BE341" s="172"/>
      <c r="BF341" s="172"/>
      <c r="BG341" s="172"/>
      <c r="BH341" s="172"/>
      <c r="BI341" s="172"/>
      <c r="BJ341" s="172"/>
      <c r="BK341" s="172"/>
      <c r="BL341" s="172"/>
      <c r="BM341" s="172"/>
      <c r="BN341" s="172"/>
      <c r="BO341" s="172"/>
      <c r="BP341" s="172"/>
      <c r="BQ341" s="172"/>
      <c r="BR341" s="172"/>
      <c r="BS341" s="172"/>
      <c r="BT341" s="172"/>
      <c r="BU341" s="172"/>
      <c r="BV341" s="172"/>
      <c r="BW341" s="172"/>
      <c r="BX341" s="172"/>
    </row>
    <row r="342" spans="1:76" s="167" customFormat="1" ht="15.75" x14ac:dyDescent="0.25">
      <c r="A342" s="180" t="s">
        <v>607</v>
      </c>
      <c r="B342" s="181" t="s">
        <v>4936</v>
      </c>
      <c r="C342" s="181" t="s">
        <v>4453</v>
      </c>
      <c r="D342" s="181" t="s">
        <v>4454</v>
      </c>
      <c r="E342" s="181" t="s">
        <v>4449</v>
      </c>
      <c r="F342" s="181" t="s">
        <v>4937</v>
      </c>
      <c r="G342" s="180" t="s">
        <v>3840</v>
      </c>
      <c r="H342" s="182" t="s">
        <v>4941</v>
      </c>
      <c r="I342" s="169" t="str">
        <f t="shared" si="15"/>
        <v>08C001E161</v>
      </c>
      <c r="J342" s="183">
        <v>1</v>
      </c>
      <c r="K342" s="181" t="s">
        <v>4028</v>
      </c>
      <c r="L342" s="183">
        <v>6</v>
      </c>
      <c r="M342" s="181" t="s">
        <v>4040</v>
      </c>
      <c r="N342" s="183" t="s">
        <v>2465</v>
      </c>
      <c r="O342" s="181" t="s">
        <v>4040</v>
      </c>
      <c r="P342" s="183">
        <v>2</v>
      </c>
      <c r="Q342" s="181" t="s">
        <v>4765</v>
      </c>
      <c r="R342" s="183" t="s">
        <v>785</v>
      </c>
      <c r="S342" s="181" t="s">
        <v>4790</v>
      </c>
      <c r="T342" s="183" t="s">
        <v>765</v>
      </c>
      <c r="U342" s="181" t="s">
        <v>4790</v>
      </c>
      <c r="V342" s="183" t="s">
        <v>2502</v>
      </c>
      <c r="W342" s="181" t="s">
        <v>4451</v>
      </c>
      <c r="X342" s="183" t="s">
        <v>774</v>
      </c>
      <c r="Y342" s="181" t="s">
        <v>4032</v>
      </c>
      <c r="Z342" s="174" t="str">
        <f t="shared" si="16"/>
        <v>3 Salud y bienestar</v>
      </c>
      <c r="AA342" s="183">
        <v>3.4</v>
      </c>
      <c r="AB342" s="181" t="s">
        <v>4033</v>
      </c>
      <c r="AC342" s="193" t="str">
        <f t="shared" si="17"/>
        <v>3.4 Para 2030, reducir en un tercio la mortalidad prematura por enfermedades no transmisibles mediante la prevencion y el tratamiento y promover la salud mental y el bienestar</v>
      </c>
      <c r="AD342" s="172"/>
      <c r="AE342" s="172"/>
      <c r="AF342" s="172"/>
      <c r="AG342" s="172"/>
      <c r="AH342" s="172"/>
      <c r="AI342" s="172"/>
      <c r="AJ342" s="172"/>
      <c r="AK342" s="172"/>
      <c r="AL342" s="172"/>
      <c r="AM342" s="172"/>
      <c r="AN342" s="172"/>
      <c r="AO342" s="172"/>
      <c r="AP342" s="172"/>
      <c r="AQ342" s="172"/>
      <c r="AR342" s="172"/>
      <c r="AS342" s="172"/>
      <c r="AT342" s="172"/>
      <c r="AU342" s="172"/>
      <c r="AV342" s="172"/>
      <c r="AW342" s="172"/>
      <c r="AX342" s="172"/>
      <c r="AY342" s="172"/>
      <c r="AZ342" s="172"/>
      <c r="BA342" s="172"/>
      <c r="BB342" s="172"/>
      <c r="BC342" s="172"/>
      <c r="BD342" s="172"/>
      <c r="BE342" s="172"/>
      <c r="BF342" s="172"/>
      <c r="BG342" s="172"/>
      <c r="BH342" s="172"/>
      <c r="BI342" s="172"/>
      <c r="BJ342" s="172"/>
      <c r="BK342" s="172"/>
      <c r="BL342" s="172"/>
      <c r="BM342" s="172"/>
      <c r="BN342" s="172"/>
      <c r="BO342" s="172"/>
      <c r="BP342" s="172"/>
      <c r="BQ342" s="172"/>
      <c r="BR342" s="172"/>
      <c r="BS342" s="172"/>
      <c r="BT342" s="172"/>
      <c r="BU342" s="172"/>
      <c r="BV342" s="172"/>
      <c r="BW342" s="172"/>
      <c r="BX342" s="172"/>
    </row>
    <row r="343" spans="1:76" s="167" customFormat="1" ht="15.75" x14ac:dyDescent="0.25">
      <c r="A343" s="180" t="s">
        <v>607</v>
      </c>
      <c r="B343" s="181" t="s">
        <v>4936</v>
      </c>
      <c r="C343" s="181" t="s">
        <v>4453</v>
      </c>
      <c r="D343" s="181" t="s">
        <v>4454</v>
      </c>
      <c r="E343" s="181" t="s">
        <v>4449</v>
      </c>
      <c r="F343" s="181" t="s">
        <v>4937</v>
      </c>
      <c r="G343" s="180" t="s">
        <v>3841</v>
      </c>
      <c r="H343" s="182" t="s">
        <v>4942</v>
      </c>
      <c r="I343" s="169" t="str">
        <f t="shared" si="15"/>
        <v>08C001E162</v>
      </c>
      <c r="J343" s="183">
        <v>1</v>
      </c>
      <c r="K343" s="181" t="s">
        <v>4028</v>
      </c>
      <c r="L343" s="183">
        <v>6</v>
      </c>
      <c r="M343" s="181" t="s">
        <v>4040</v>
      </c>
      <c r="N343" s="183" t="s">
        <v>774</v>
      </c>
      <c r="O343" s="181" t="s">
        <v>4085</v>
      </c>
      <c r="P343" s="183">
        <v>2</v>
      </c>
      <c r="Q343" s="181" t="s">
        <v>4765</v>
      </c>
      <c r="R343" s="183" t="s">
        <v>792</v>
      </c>
      <c r="S343" s="181" t="s">
        <v>4779</v>
      </c>
      <c r="T343" s="183" t="s">
        <v>766</v>
      </c>
      <c r="U343" s="181" t="s">
        <v>4832</v>
      </c>
      <c r="V343" s="183" t="s">
        <v>2746</v>
      </c>
      <c r="W343" s="181" t="s">
        <v>4452</v>
      </c>
      <c r="X343" s="183" t="s">
        <v>774</v>
      </c>
      <c r="Y343" s="181" t="s">
        <v>4032</v>
      </c>
      <c r="Z343" s="174" t="str">
        <f t="shared" si="16"/>
        <v>3 Salud y bienestar</v>
      </c>
      <c r="AA343" s="183">
        <v>3.8</v>
      </c>
      <c r="AB343" s="181" t="s">
        <v>4940</v>
      </c>
      <c r="AC343" s="193" t="str">
        <f t="shared" si="17"/>
        <v>3.8 Lograr la cobertura sanitaria universal, en particular la proteccion contra los riesgos financieros, el acceso a servicios de salud esenciales de calidad y el acceso a medicamentos y vacunas seguros, eficaces, asequibles y de calidad para todos</v>
      </c>
      <c r="AD343" s="172"/>
      <c r="AE343" s="172"/>
      <c r="AF343" s="172"/>
      <c r="AG343" s="172"/>
      <c r="AH343" s="172"/>
      <c r="AI343" s="172"/>
      <c r="AJ343" s="172"/>
      <c r="AK343" s="172"/>
      <c r="AL343" s="172"/>
      <c r="AM343" s="172"/>
      <c r="AN343" s="172"/>
      <c r="AO343" s="172"/>
      <c r="AP343" s="172"/>
      <c r="AQ343" s="172"/>
      <c r="AR343" s="172"/>
      <c r="AS343" s="172"/>
      <c r="AT343" s="172"/>
      <c r="AU343" s="172"/>
      <c r="AV343" s="172"/>
      <c r="AW343" s="172"/>
      <c r="AX343" s="172"/>
      <c r="AY343" s="172"/>
      <c r="AZ343" s="172"/>
      <c r="BA343" s="172"/>
      <c r="BB343" s="172"/>
      <c r="BC343" s="172"/>
      <c r="BD343" s="172"/>
      <c r="BE343" s="172"/>
      <c r="BF343" s="172"/>
      <c r="BG343" s="172"/>
      <c r="BH343" s="172"/>
      <c r="BI343" s="172"/>
      <c r="BJ343" s="172"/>
      <c r="BK343" s="172"/>
      <c r="BL343" s="172"/>
      <c r="BM343" s="172"/>
      <c r="BN343" s="172"/>
      <c r="BO343" s="172"/>
      <c r="BP343" s="172"/>
      <c r="BQ343" s="172"/>
      <c r="BR343" s="172"/>
      <c r="BS343" s="172"/>
      <c r="BT343" s="172"/>
      <c r="BU343" s="172"/>
      <c r="BV343" s="172"/>
      <c r="BW343" s="172"/>
      <c r="BX343" s="172"/>
    </row>
    <row r="344" spans="1:76" s="167" customFormat="1" ht="15.75" x14ac:dyDescent="0.25">
      <c r="A344" s="180" t="s">
        <v>607</v>
      </c>
      <c r="B344" s="181" t="s">
        <v>4936</v>
      </c>
      <c r="C344" s="181" t="s">
        <v>4453</v>
      </c>
      <c r="D344" s="181" t="s">
        <v>4454</v>
      </c>
      <c r="E344" s="181" t="s">
        <v>4449</v>
      </c>
      <c r="F344" s="181" t="s">
        <v>4937</v>
      </c>
      <c r="G344" s="180" t="s">
        <v>712</v>
      </c>
      <c r="H344" s="182" t="s">
        <v>4725</v>
      </c>
      <c r="I344" s="169" t="str">
        <f t="shared" si="15"/>
        <v>08C001M001</v>
      </c>
      <c r="J344" s="183">
        <v>1</v>
      </c>
      <c r="K344" s="181" t="s">
        <v>4028</v>
      </c>
      <c r="L344" s="183">
        <v>6</v>
      </c>
      <c r="M344" s="181" t="s">
        <v>4040</v>
      </c>
      <c r="N344" s="183" t="s">
        <v>792</v>
      </c>
      <c r="O344" s="181" t="s">
        <v>4450</v>
      </c>
      <c r="P344" s="183">
        <v>2</v>
      </c>
      <c r="Q344" s="181" t="s">
        <v>4765</v>
      </c>
      <c r="R344" s="183" t="s">
        <v>792</v>
      </c>
      <c r="S344" s="181" t="s">
        <v>4779</v>
      </c>
      <c r="T344" s="183" t="s">
        <v>778</v>
      </c>
      <c r="U344" s="181" t="s">
        <v>4939</v>
      </c>
      <c r="V344" s="183" t="s">
        <v>3959</v>
      </c>
      <c r="W344" s="181" t="s">
        <v>3960</v>
      </c>
      <c r="X344" s="183" t="s">
        <v>774</v>
      </c>
      <c r="Y344" s="181" t="s">
        <v>4032</v>
      </c>
      <c r="Z344" s="174" t="str">
        <f t="shared" si="16"/>
        <v>3 Salud y bienestar</v>
      </c>
      <c r="AA344" s="183" t="s">
        <v>4943</v>
      </c>
      <c r="AB344" s="181" t="s">
        <v>4944</v>
      </c>
      <c r="AC344" s="193" t="str">
        <f t="shared" si="17"/>
        <v>3.c Aumentar sustancialmente la financiacion de la salud y la contratacion, el desarrollo, la capacitacion y la retencion del personal sanitario en los paises en desarrollo, especialmente en los paises menos adelantados y los pequeños Estados insulares en desarrollo</v>
      </c>
      <c r="AD344" s="172"/>
      <c r="AE344" s="172"/>
      <c r="AF344" s="172"/>
      <c r="AG344" s="172"/>
      <c r="AH344" s="172"/>
      <c r="AI344" s="172"/>
      <c r="AJ344" s="172"/>
      <c r="AK344" s="172"/>
      <c r="AL344" s="172"/>
      <c r="AM344" s="172"/>
      <c r="AN344" s="172"/>
      <c r="AO344" s="172"/>
      <c r="AP344" s="172"/>
      <c r="AQ344" s="172"/>
      <c r="AR344" s="172"/>
      <c r="AS344" s="172"/>
      <c r="AT344" s="172"/>
      <c r="AU344" s="172"/>
      <c r="AV344" s="172"/>
      <c r="AW344" s="172"/>
      <c r="AX344" s="172"/>
      <c r="AY344" s="172"/>
      <c r="AZ344" s="172"/>
      <c r="BA344" s="172"/>
      <c r="BB344" s="172"/>
      <c r="BC344" s="172"/>
      <c r="BD344" s="172"/>
      <c r="BE344" s="172"/>
      <c r="BF344" s="172"/>
      <c r="BG344" s="172"/>
      <c r="BH344" s="172"/>
      <c r="BI344" s="172"/>
      <c r="BJ344" s="172"/>
      <c r="BK344" s="172"/>
      <c r="BL344" s="172"/>
      <c r="BM344" s="172"/>
      <c r="BN344" s="172"/>
      <c r="BO344" s="172"/>
      <c r="BP344" s="172"/>
      <c r="BQ344" s="172"/>
      <c r="BR344" s="172"/>
      <c r="BS344" s="172"/>
      <c r="BT344" s="172"/>
      <c r="BU344" s="172"/>
      <c r="BV344" s="172"/>
      <c r="BW344" s="172"/>
      <c r="BX344" s="172"/>
    </row>
    <row r="345" spans="1:76" s="167" customFormat="1" ht="15.75" x14ac:dyDescent="0.25">
      <c r="A345" s="180" t="s">
        <v>607</v>
      </c>
      <c r="B345" s="181" t="s">
        <v>4936</v>
      </c>
      <c r="C345" s="181" t="s">
        <v>4453</v>
      </c>
      <c r="D345" s="181" t="s">
        <v>4454</v>
      </c>
      <c r="E345" s="181" t="s">
        <v>4449</v>
      </c>
      <c r="F345" s="181" t="s">
        <v>4937</v>
      </c>
      <c r="G345" s="180" t="s">
        <v>3889</v>
      </c>
      <c r="H345" s="182" t="s">
        <v>4729</v>
      </c>
      <c r="I345" s="169" t="str">
        <f t="shared" si="15"/>
        <v>08C001M002</v>
      </c>
      <c r="J345" s="183">
        <v>1</v>
      </c>
      <c r="K345" s="181" t="s">
        <v>4028</v>
      </c>
      <c r="L345" s="183">
        <v>6</v>
      </c>
      <c r="M345" s="181" t="s">
        <v>4040</v>
      </c>
      <c r="N345" s="183" t="s">
        <v>792</v>
      </c>
      <c r="O345" s="181" t="s">
        <v>4450</v>
      </c>
      <c r="P345" s="183">
        <v>2</v>
      </c>
      <c r="Q345" s="181" t="s">
        <v>4765</v>
      </c>
      <c r="R345" s="183" t="s">
        <v>792</v>
      </c>
      <c r="S345" s="181" t="s">
        <v>4779</v>
      </c>
      <c r="T345" s="183" t="s">
        <v>778</v>
      </c>
      <c r="U345" s="181" t="s">
        <v>4939</v>
      </c>
      <c r="V345" s="183" t="s">
        <v>3961</v>
      </c>
      <c r="W345" s="181" t="s">
        <v>3962</v>
      </c>
      <c r="X345" s="183" t="s">
        <v>774</v>
      </c>
      <c r="Y345" s="181" t="s">
        <v>4032</v>
      </c>
      <c r="Z345" s="174" t="str">
        <f t="shared" si="16"/>
        <v>3 Salud y bienestar</v>
      </c>
      <c r="AA345" s="183" t="s">
        <v>4943</v>
      </c>
      <c r="AB345" s="181" t="s">
        <v>4944</v>
      </c>
      <c r="AC345" s="193" t="str">
        <f t="shared" si="17"/>
        <v>3.c Aumentar sustancialmente la financiacion de la salud y la contratacion, el desarrollo, la capacitacion y la retencion del personal sanitario en los paises en desarrollo, especialmente en los paises menos adelantados y los pequeños Estados insulares en desarrollo</v>
      </c>
      <c r="AD345" s="172"/>
      <c r="AE345" s="172"/>
      <c r="AF345" s="172"/>
      <c r="AG345" s="172"/>
      <c r="AH345" s="172"/>
      <c r="AI345" s="172"/>
      <c r="AJ345" s="172"/>
      <c r="AK345" s="172"/>
      <c r="AL345" s="172"/>
      <c r="AM345" s="172"/>
      <c r="AN345" s="172"/>
      <c r="AO345" s="172"/>
      <c r="AP345" s="172"/>
      <c r="AQ345" s="172"/>
      <c r="AR345" s="172"/>
      <c r="AS345" s="172"/>
      <c r="AT345" s="172"/>
      <c r="AU345" s="172"/>
      <c r="AV345" s="172"/>
      <c r="AW345" s="172"/>
      <c r="AX345" s="172"/>
      <c r="AY345" s="172"/>
      <c r="AZ345" s="172"/>
      <c r="BA345" s="172"/>
      <c r="BB345" s="172"/>
      <c r="BC345" s="172"/>
      <c r="BD345" s="172"/>
      <c r="BE345" s="172"/>
      <c r="BF345" s="172"/>
      <c r="BG345" s="172"/>
      <c r="BH345" s="172"/>
      <c r="BI345" s="172"/>
      <c r="BJ345" s="172"/>
      <c r="BK345" s="172"/>
      <c r="BL345" s="172"/>
      <c r="BM345" s="172"/>
      <c r="BN345" s="172"/>
      <c r="BO345" s="172"/>
      <c r="BP345" s="172"/>
      <c r="BQ345" s="172"/>
      <c r="BR345" s="172"/>
      <c r="BS345" s="172"/>
      <c r="BT345" s="172"/>
      <c r="BU345" s="172"/>
      <c r="BV345" s="172"/>
      <c r="BW345" s="172"/>
      <c r="BX345" s="172"/>
    </row>
    <row r="346" spans="1:76" s="167" customFormat="1" ht="15.75" x14ac:dyDescent="0.25">
      <c r="A346" s="180" t="s">
        <v>607</v>
      </c>
      <c r="B346" s="181" t="s">
        <v>4936</v>
      </c>
      <c r="C346" s="181" t="s">
        <v>4453</v>
      </c>
      <c r="D346" s="181" t="s">
        <v>4454</v>
      </c>
      <c r="E346" s="181" t="s">
        <v>4449</v>
      </c>
      <c r="F346" s="181" t="s">
        <v>4937</v>
      </c>
      <c r="G346" s="180" t="s">
        <v>713</v>
      </c>
      <c r="H346" s="182" t="s">
        <v>4730</v>
      </c>
      <c r="I346" s="169" t="str">
        <f t="shared" si="15"/>
        <v>08C001N001</v>
      </c>
      <c r="J346" s="183">
        <v>5</v>
      </c>
      <c r="K346" s="181" t="s">
        <v>4731</v>
      </c>
      <c r="L346" s="183">
        <v>3</v>
      </c>
      <c r="M346" s="181" t="s">
        <v>4309</v>
      </c>
      <c r="N346" s="183" t="s">
        <v>774</v>
      </c>
      <c r="O346" s="181" t="s">
        <v>3964</v>
      </c>
      <c r="P346" s="183">
        <v>1</v>
      </c>
      <c r="Q346" s="181" t="s">
        <v>3954</v>
      </c>
      <c r="R346" s="183" t="s">
        <v>785</v>
      </c>
      <c r="S346" s="181" t="s">
        <v>4732</v>
      </c>
      <c r="T346" s="183" t="s">
        <v>766</v>
      </c>
      <c r="U346" s="181" t="s">
        <v>3963</v>
      </c>
      <c r="V346" s="183" t="s">
        <v>3965</v>
      </c>
      <c r="W346" s="181" t="s">
        <v>3966</v>
      </c>
      <c r="X346" s="183" t="s">
        <v>2916</v>
      </c>
      <c r="Y346" s="181" t="s">
        <v>3967</v>
      </c>
      <c r="Z346" s="174" t="str">
        <f t="shared" si="16"/>
        <v>11 Ciudades y comunidades sostenibles</v>
      </c>
      <c r="AA346" s="183">
        <v>11.5</v>
      </c>
      <c r="AB346" s="181" t="s">
        <v>3968</v>
      </c>
      <c r="AC346" s="193" t="str">
        <f t="shared" si="17"/>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346" s="172"/>
      <c r="AE346" s="172"/>
      <c r="AF346" s="172"/>
      <c r="AG346" s="172"/>
      <c r="AH346" s="172"/>
      <c r="AI346" s="172"/>
      <c r="AJ346" s="172"/>
      <c r="AK346" s="172"/>
      <c r="AL346" s="172"/>
      <c r="AM346" s="172"/>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2"/>
      <c r="BR346" s="172"/>
      <c r="BS346" s="172"/>
      <c r="BT346" s="172"/>
      <c r="BU346" s="172"/>
      <c r="BV346" s="172"/>
      <c r="BW346" s="172"/>
      <c r="BX346" s="172"/>
    </row>
    <row r="347" spans="1:76" s="167" customFormat="1" ht="15.75" x14ac:dyDescent="0.25">
      <c r="A347" s="180" t="s">
        <v>607</v>
      </c>
      <c r="B347" s="181" t="s">
        <v>4936</v>
      </c>
      <c r="C347" s="181" t="s">
        <v>4453</v>
      </c>
      <c r="D347" s="181" t="s">
        <v>4454</v>
      </c>
      <c r="E347" s="181" t="s">
        <v>4449</v>
      </c>
      <c r="F347" s="181" t="s">
        <v>4937</v>
      </c>
      <c r="G347" s="180" t="s">
        <v>735</v>
      </c>
      <c r="H347" s="182" t="s">
        <v>4945</v>
      </c>
      <c r="I347" s="169" t="str">
        <f t="shared" si="15"/>
        <v>08C001S047</v>
      </c>
      <c r="J347" s="183">
        <v>1</v>
      </c>
      <c r="K347" s="181" t="s">
        <v>4028</v>
      </c>
      <c r="L347" s="183">
        <v>4</v>
      </c>
      <c r="M347" s="181" t="s">
        <v>4127</v>
      </c>
      <c r="N347" s="183">
        <v>3</v>
      </c>
      <c r="O347" s="181" t="s">
        <v>4946</v>
      </c>
      <c r="P347" s="183">
        <v>2</v>
      </c>
      <c r="Q347" s="181" t="s">
        <v>4765</v>
      </c>
      <c r="R347" s="183" t="s">
        <v>766</v>
      </c>
      <c r="S347" s="181" t="s">
        <v>4766</v>
      </c>
      <c r="T347" s="183" t="s">
        <v>766</v>
      </c>
      <c r="U347" s="181" t="s">
        <v>4786</v>
      </c>
      <c r="V347" s="183" t="s">
        <v>4455</v>
      </c>
      <c r="W347" s="181" t="s">
        <v>4947</v>
      </c>
      <c r="X347" s="183" t="s">
        <v>774</v>
      </c>
      <c r="Y347" s="181" t="s">
        <v>4032</v>
      </c>
      <c r="Z347" s="174" t="str">
        <f t="shared" si="16"/>
        <v>3 Salud y bienestar</v>
      </c>
      <c r="AA347" s="183">
        <v>3.9</v>
      </c>
      <c r="AB347" s="181" t="s">
        <v>4948</v>
      </c>
      <c r="AC347" s="193" t="str">
        <f t="shared" si="17"/>
        <v>3.9 Para 2030, reducir sustancialmente el numero de muertes y enfermedades producidas por productos quimicos peligrosos y la contaminacion del aire, el agua y el suelo</v>
      </c>
      <c r="AD347" s="172"/>
      <c r="AE347" s="172"/>
      <c r="AF347" s="172"/>
      <c r="AG347" s="172"/>
      <c r="AH347" s="172"/>
      <c r="AI347" s="172"/>
      <c r="AJ347" s="172"/>
      <c r="AK347" s="172"/>
      <c r="AL347" s="172"/>
      <c r="AM347" s="172"/>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2"/>
      <c r="BR347" s="172"/>
      <c r="BS347" s="172"/>
      <c r="BT347" s="172"/>
      <c r="BU347" s="172"/>
      <c r="BV347" s="172"/>
      <c r="BW347" s="172"/>
      <c r="BX347" s="172"/>
    </row>
    <row r="348" spans="1:76" s="167" customFormat="1" ht="15.75" x14ac:dyDescent="0.25">
      <c r="A348" s="180" t="s">
        <v>607</v>
      </c>
      <c r="B348" s="181" t="s">
        <v>4936</v>
      </c>
      <c r="C348" s="181" t="s">
        <v>4453</v>
      </c>
      <c r="D348" s="181" t="s">
        <v>4454</v>
      </c>
      <c r="E348" s="181" t="s">
        <v>4449</v>
      </c>
      <c r="F348" s="181" t="s">
        <v>4937</v>
      </c>
      <c r="G348" s="180" t="s">
        <v>3902</v>
      </c>
      <c r="H348" s="182" t="s">
        <v>4949</v>
      </c>
      <c r="I348" s="169" t="str">
        <f t="shared" si="15"/>
        <v>08C001S220</v>
      </c>
      <c r="J348" s="183">
        <v>1</v>
      </c>
      <c r="K348" s="181" t="s">
        <v>4028</v>
      </c>
      <c r="L348" s="183">
        <v>6</v>
      </c>
      <c r="M348" s="181" t="s">
        <v>4040</v>
      </c>
      <c r="N348" s="183" t="s">
        <v>2465</v>
      </c>
      <c r="O348" s="181" t="s">
        <v>4040</v>
      </c>
      <c r="P348" s="183">
        <v>2</v>
      </c>
      <c r="Q348" s="181" t="s">
        <v>4765</v>
      </c>
      <c r="R348" s="183" t="s">
        <v>792</v>
      </c>
      <c r="S348" s="181" t="s">
        <v>4779</v>
      </c>
      <c r="T348" s="183" t="s">
        <v>793</v>
      </c>
      <c r="U348" s="181" t="s">
        <v>4788</v>
      </c>
      <c r="V348" s="183" t="s">
        <v>4456</v>
      </c>
      <c r="W348" s="181" t="s">
        <v>4457</v>
      </c>
      <c r="X348" s="183" t="s">
        <v>774</v>
      </c>
      <c r="Y348" s="181" t="s">
        <v>4032</v>
      </c>
      <c r="Z348" s="174" t="str">
        <f t="shared" si="16"/>
        <v>3 Salud y bienestar</v>
      </c>
      <c r="AA348" s="183">
        <v>3.8</v>
      </c>
      <c r="AB348" s="181" t="s">
        <v>4940</v>
      </c>
      <c r="AC348" s="193" t="str">
        <f t="shared" si="17"/>
        <v>3.8 Lograr la cobertura sanitaria universal, en particular la proteccion contra los riesgos financieros, el acceso a servicios de salud esenciales de calidad y el acceso a medicamentos y vacunas seguros, eficaces, asequibles y de calidad para todos</v>
      </c>
      <c r="AD348" s="172"/>
      <c r="AE348" s="172"/>
      <c r="AF348" s="172"/>
      <c r="AG348" s="172"/>
      <c r="AH348" s="172"/>
      <c r="AI348" s="172"/>
      <c r="AJ348" s="172"/>
      <c r="AK348" s="172"/>
      <c r="AL348" s="172"/>
      <c r="AM348" s="172"/>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2"/>
      <c r="BR348" s="172"/>
      <c r="BS348" s="172"/>
      <c r="BT348" s="172"/>
      <c r="BU348" s="172"/>
      <c r="BV348" s="172"/>
      <c r="BW348" s="172"/>
      <c r="BX348" s="172"/>
    </row>
    <row r="349" spans="1:76" s="167" customFormat="1" ht="15.75" x14ac:dyDescent="0.25">
      <c r="A349" s="180" t="s">
        <v>607</v>
      </c>
      <c r="B349" s="181" t="s">
        <v>4936</v>
      </c>
      <c r="C349" s="181" t="s">
        <v>4453</v>
      </c>
      <c r="D349" s="181" t="s">
        <v>4454</v>
      </c>
      <c r="E349" s="181" t="s">
        <v>4449</v>
      </c>
      <c r="F349" s="181" t="s">
        <v>4937</v>
      </c>
      <c r="G349" s="180" t="s">
        <v>3903</v>
      </c>
      <c r="H349" s="182" t="s">
        <v>4950</v>
      </c>
      <c r="I349" s="169" t="str">
        <f t="shared" si="15"/>
        <v>08C001S221</v>
      </c>
      <c r="J349" s="183">
        <v>1</v>
      </c>
      <c r="K349" s="181" t="s">
        <v>4028</v>
      </c>
      <c r="L349" s="183">
        <v>2</v>
      </c>
      <c r="M349" s="181" t="s">
        <v>4029</v>
      </c>
      <c r="N349" s="183" t="s">
        <v>767</v>
      </c>
      <c r="O349" s="181" t="s">
        <v>4339</v>
      </c>
      <c r="P349" s="183">
        <v>2</v>
      </c>
      <c r="Q349" s="181" t="s">
        <v>4765</v>
      </c>
      <c r="R349" s="183" t="s">
        <v>792</v>
      </c>
      <c r="S349" s="181" t="s">
        <v>4779</v>
      </c>
      <c r="T349" s="183" t="s">
        <v>814</v>
      </c>
      <c r="U349" s="181" t="s">
        <v>4951</v>
      </c>
      <c r="V349" s="183" t="s">
        <v>4458</v>
      </c>
      <c r="W349" s="181" t="s">
        <v>4459</v>
      </c>
      <c r="X349" s="183" t="s">
        <v>766</v>
      </c>
      <c r="Y349" s="181" t="s">
        <v>4079</v>
      </c>
      <c r="Z349" s="174" t="str">
        <f t="shared" si="16"/>
        <v>2 Hambre cero</v>
      </c>
      <c r="AA349" s="183">
        <v>2.1</v>
      </c>
      <c r="AB349" s="181" t="s">
        <v>4082</v>
      </c>
      <c r="AC349" s="193" t="str">
        <f t="shared" si="17"/>
        <v>2.1 Para 2030, poner fin al hambre y asegurar el acceso de todas las personas, en particular los pobres y las personas en situaciones vulnerables, incluidos los lactantes, a una alimentacion sana, nutritiva y suficiente durante todo el año</v>
      </c>
      <c r="AD349" s="172"/>
      <c r="AE349" s="172"/>
      <c r="AF349" s="172"/>
      <c r="AG349" s="172"/>
      <c r="AH349" s="172"/>
      <c r="AI349" s="172"/>
      <c r="AJ349" s="172"/>
      <c r="AK349" s="172"/>
      <c r="AL349" s="172"/>
      <c r="AM349" s="172"/>
      <c r="AN349" s="172"/>
      <c r="AO349" s="172"/>
      <c r="AP349" s="172"/>
      <c r="AQ349" s="172"/>
      <c r="AR349" s="172"/>
      <c r="AS349" s="172"/>
      <c r="AT349" s="172"/>
      <c r="AU349" s="172"/>
      <c r="AV349" s="172"/>
      <c r="AW349" s="172"/>
      <c r="AX349" s="172"/>
      <c r="AY349" s="172"/>
      <c r="AZ349" s="172"/>
      <c r="BA349" s="172"/>
      <c r="BB349" s="172"/>
      <c r="BC349" s="172"/>
      <c r="BD349" s="172"/>
      <c r="BE349" s="172"/>
      <c r="BF349" s="172"/>
      <c r="BG349" s="172"/>
      <c r="BH349" s="172"/>
      <c r="BI349" s="172"/>
      <c r="BJ349" s="172"/>
      <c r="BK349" s="172"/>
      <c r="BL349" s="172"/>
      <c r="BM349" s="172"/>
      <c r="BN349" s="172"/>
      <c r="BO349" s="172"/>
      <c r="BP349" s="172"/>
      <c r="BQ349" s="172"/>
      <c r="BR349" s="172"/>
      <c r="BS349" s="172"/>
      <c r="BT349" s="172"/>
      <c r="BU349" s="172"/>
      <c r="BV349" s="172"/>
      <c r="BW349" s="172"/>
      <c r="BX349" s="172"/>
    </row>
    <row r="350" spans="1:76" s="167" customFormat="1" ht="15.75" x14ac:dyDescent="0.25">
      <c r="A350" s="180" t="s">
        <v>607</v>
      </c>
      <c r="B350" s="181" t="s">
        <v>4936</v>
      </c>
      <c r="C350" s="181" t="s">
        <v>4453</v>
      </c>
      <c r="D350" s="181" t="s">
        <v>4454</v>
      </c>
      <c r="E350" s="181" t="s">
        <v>4449</v>
      </c>
      <c r="F350" s="181" t="s">
        <v>4937</v>
      </c>
      <c r="G350" s="180" t="s">
        <v>744</v>
      </c>
      <c r="H350" s="182" t="s">
        <v>4952</v>
      </c>
      <c r="I350" s="169" t="str">
        <f t="shared" si="15"/>
        <v>08C001U009</v>
      </c>
      <c r="J350" s="183">
        <v>1</v>
      </c>
      <c r="K350" s="181" t="s">
        <v>4028</v>
      </c>
      <c r="L350" s="183">
        <v>6</v>
      </c>
      <c r="M350" s="181" t="s">
        <v>4040</v>
      </c>
      <c r="N350" s="183" t="s">
        <v>767</v>
      </c>
      <c r="O350" s="181" t="s">
        <v>27</v>
      </c>
      <c r="P350" s="183">
        <v>2</v>
      </c>
      <c r="Q350" s="181" t="s">
        <v>4765</v>
      </c>
      <c r="R350" s="183" t="s">
        <v>792</v>
      </c>
      <c r="S350" s="181" t="s">
        <v>4779</v>
      </c>
      <c r="T350" s="183" t="s">
        <v>778</v>
      </c>
      <c r="U350" s="181" t="s">
        <v>4939</v>
      </c>
      <c r="V350" s="183" t="s">
        <v>4315</v>
      </c>
      <c r="W350" s="181" t="s">
        <v>4316</v>
      </c>
      <c r="X350" s="183" t="s">
        <v>774</v>
      </c>
      <c r="Y350" s="181" t="s">
        <v>4032</v>
      </c>
      <c r="Z350" s="174" t="str">
        <f t="shared" si="16"/>
        <v>3 Salud y bienestar</v>
      </c>
      <c r="AA350" s="183">
        <v>3.8</v>
      </c>
      <c r="AB350" s="181" t="s">
        <v>4940</v>
      </c>
      <c r="AC350" s="193" t="str">
        <f t="shared" si="17"/>
        <v>3.8 Lograr la cobertura sanitaria universal, en particular la proteccion contra los riesgos financieros, el acceso a servicios de salud esenciales de calidad y el acceso a medicamentos y vacunas seguros, eficaces, asequibles y de calidad para todos</v>
      </c>
      <c r="AD350" s="172"/>
      <c r="AE350" s="172"/>
      <c r="AF350" s="172"/>
      <c r="AG350" s="172"/>
      <c r="AH350" s="172"/>
      <c r="AI350" s="172"/>
      <c r="AJ350" s="172"/>
      <c r="AK350" s="172"/>
      <c r="AL350" s="172"/>
      <c r="AM350" s="172"/>
      <c r="AN350" s="172"/>
      <c r="AO350" s="172"/>
      <c r="AP350" s="172"/>
      <c r="AQ350" s="172"/>
      <c r="AR350" s="172"/>
      <c r="AS350" s="172"/>
      <c r="AT350" s="172"/>
      <c r="AU350" s="172"/>
      <c r="AV350" s="172"/>
      <c r="AW350" s="172"/>
      <c r="AX350" s="172"/>
      <c r="AY350" s="172"/>
      <c r="AZ350" s="172"/>
      <c r="BA350" s="172"/>
      <c r="BB350" s="172"/>
      <c r="BC350" s="172"/>
      <c r="BD350" s="172"/>
      <c r="BE350" s="172"/>
      <c r="BF350" s="172"/>
      <c r="BG350" s="172"/>
      <c r="BH350" s="172"/>
      <c r="BI350" s="172"/>
      <c r="BJ350" s="172"/>
      <c r="BK350" s="172"/>
      <c r="BL350" s="172"/>
      <c r="BM350" s="172"/>
      <c r="BN350" s="172"/>
      <c r="BO350" s="172"/>
      <c r="BP350" s="172"/>
      <c r="BQ350" s="172"/>
      <c r="BR350" s="172"/>
      <c r="BS350" s="172"/>
      <c r="BT350" s="172"/>
      <c r="BU350" s="172"/>
      <c r="BV350" s="172"/>
      <c r="BW350" s="172"/>
      <c r="BX350" s="172"/>
    </row>
    <row r="351" spans="1:76" s="167" customFormat="1" ht="15.75" x14ac:dyDescent="0.25">
      <c r="A351" s="180" t="s">
        <v>609</v>
      </c>
      <c r="B351" s="181" t="s">
        <v>4953</v>
      </c>
      <c r="C351" s="181" t="s">
        <v>4460</v>
      </c>
      <c r="D351" s="181" t="s">
        <v>4461</v>
      </c>
      <c r="E351" s="181" t="s">
        <v>4462</v>
      </c>
      <c r="F351" s="181" t="s">
        <v>4954</v>
      </c>
      <c r="G351" s="180" t="s">
        <v>712</v>
      </c>
      <c r="H351" s="182" t="s">
        <v>4725</v>
      </c>
      <c r="I351" s="169" t="str">
        <f t="shared" si="15"/>
        <v>08PDCPM001</v>
      </c>
      <c r="J351" s="183">
        <v>1</v>
      </c>
      <c r="K351" s="181" t="s">
        <v>4028</v>
      </c>
      <c r="L351" s="183">
        <v>6</v>
      </c>
      <c r="M351" s="181" t="s">
        <v>4040</v>
      </c>
      <c r="N351" s="183" t="s">
        <v>2465</v>
      </c>
      <c r="O351" s="181" t="s">
        <v>4040</v>
      </c>
      <c r="P351" s="183">
        <v>1</v>
      </c>
      <c r="Q351" s="181" t="s">
        <v>3954</v>
      </c>
      <c r="R351" s="183" t="s">
        <v>766</v>
      </c>
      <c r="S351" s="181" t="s">
        <v>4004</v>
      </c>
      <c r="T351" s="183" t="s">
        <v>767</v>
      </c>
      <c r="U351" s="181" t="s">
        <v>4813</v>
      </c>
      <c r="V351" s="183" t="s">
        <v>3959</v>
      </c>
      <c r="W351" s="181" t="s">
        <v>3960</v>
      </c>
      <c r="X351" s="183" t="s">
        <v>774</v>
      </c>
      <c r="Y351" s="181" t="s">
        <v>4032</v>
      </c>
      <c r="Z351" s="174" t="str">
        <f t="shared" si="16"/>
        <v>3 Salud y bienestar</v>
      </c>
      <c r="AA351" s="183" t="s">
        <v>4943</v>
      </c>
      <c r="AB351" s="181" t="s">
        <v>4944</v>
      </c>
      <c r="AC351" s="193" t="str">
        <f t="shared" si="17"/>
        <v>3.c Aumentar sustancialmente la financiacion de la salud y la contratacion, el desarrollo, la capacitacion y la retencion del personal sanitario en los paises en desarrollo, especialmente en los paises menos adelantados y los pequeños Estados insulares en desarrollo</v>
      </c>
      <c r="AD351" s="172"/>
      <c r="AE351" s="172"/>
      <c r="AF351" s="172"/>
      <c r="AG351" s="172"/>
      <c r="AH351" s="172"/>
      <c r="AI351" s="172"/>
      <c r="AJ351" s="172"/>
      <c r="AK351" s="172"/>
      <c r="AL351" s="172"/>
      <c r="AM351" s="172"/>
      <c r="AN351" s="172"/>
      <c r="AO351" s="172"/>
      <c r="AP351" s="172"/>
      <c r="AQ351" s="172"/>
      <c r="AR351" s="172"/>
      <c r="AS351" s="172"/>
      <c r="AT351" s="172"/>
      <c r="AU351" s="172"/>
      <c r="AV351" s="172"/>
      <c r="AW351" s="172"/>
      <c r="AX351" s="172"/>
      <c r="AY351" s="172"/>
      <c r="AZ351" s="172"/>
      <c r="BA351" s="172"/>
      <c r="BB351" s="172"/>
      <c r="BC351" s="172"/>
      <c r="BD351" s="172"/>
      <c r="BE351" s="172"/>
      <c r="BF351" s="172"/>
      <c r="BG351" s="172"/>
      <c r="BH351" s="172"/>
      <c r="BI351" s="172"/>
      <c r="BJ351" s="172"/>
      <c r="BK351" s="172"/>
      <c r="BL351" s="172"/>
      <c r="BM351" s="172"/>
      <c r="BN351" s="172"/>
      <c r="BO351" s="172"/>
      <c r="BP351" s="172"/>
      <c r="BQ351" s="172"/>
      <c r="BR351" s="172"/>
      <c r="BS351" s="172"/>
      <c r="BT351" s="172"/>
      <c r="BU351" s="172"/>
      <c r="BV351" s="172"/>
      <c r="BW351" s="172"/>
      <c r="BX351" s="172"/>
    </row>
    <row r="352" spans="1:76" s="167" customFormat="1" ht="15.75" x14ac:dyDescent="0.25">
      <c r="A352" s="180" t="s">
        <v>609</v>
      </c>
      <c r="B352" s="181" t="s">
        <v>4953</v>
      </c>
      <c r="C352" s="181" t="s">
        <v>4460</v>
      </c>
      <c r="D352" s="181" t="s">
        <v>4461</v>
      </c>
      <c r="E352" s="181" t="s">
        <v>4462</v>
      </c>
      <c r="F352" s="181" t="s">
        <v>4954</v>
      </c>
      <c r="G352" s="180" t="s">
        <v>3889</v>
      </c>
      <c r="H352" s="182" t="s">
        <v>4729</v>
      </c>
      <c r="I352" s="169" t="str">
        <f t="shared" si="15"/>
        <v>08PDCPM002</v>
      </c>
      <c r="J352" s="183">
        <v>1</v>
      </c>
      <c r="K352" s="181" t="s">
        <v>4028</v>
      </c>
      <c r="L352" s="183">
        <v>6</v>
      </c>
      <c r="M352" s="181" t="s">
        <v>4040</v>
      </c>
      <c r="N352" s="183" t="s">
        <v>2465</v>
      </c>
      <c r="O352" s="181" t="s">
        <v>4040</v>
      </c>
      <c r="P352" s="183">
        <v>1</v>
      </c>
      <c r="Q352" s="181" t="s">
        <v>3954</v>
      </c>
      <c r="R352" s="183" t="s">
        <v>766</v>
      </c>
      <c r="S352" s="181" t="s">
        <v>4004</v>
      </c>
      <c r="T352" s="183" t="s">
        <v>767</v>
      </c>
      <c r="U352" s="181" t="s">
        <v>4813</v>
      </c>
      <c r="V352" s="183" t="s">
        <v>3961</v>
      </c>
      <c r="W352" s="181" t="s">
        <v>3962</v>
      </c>
      <c r="X352" s="183" t="s">
        <v>774</v>
      </c>
      <c r="Y352" s="181" t="s">
        <v>4032</v>
      </c>
      <c r="Z352" s="174" t="str">
        <f t="shared" si="16"/>
        <v>3 Salud y bienestar</v>
      </c>
      <c r="AA352" s="183" t="s">
        <v>4943</v>
      </c>
      <c r="AB352" s="181" t="s">
        <v>4944</v>
      </c>
      <c r="AC352" s="193" t="str">
        <f t="shared" si="17"/>
        <v>3.c Aumentar sustancialmente la financiacion de la salud y la contratacion, el desarrollo, la capacitacion y la retencion del personal sanitario en los paises en desarrollo, especialmente en los paises menos adelantados y los pequeños Estados insulares en desarrollo</v>
      </c>
      <c r="AD352" s="172"/>
      <c r="AE352" s="172"/>
      <c r="AF352" s="172"/>
      <c r="AG352" s="172"/>
      <c r="AH352" s="172"/>
      <c r="AI352" s="172"/>
      <c r="AJ352" s="172"/>
      <c r="AK352" s="172"/>
      <c r="AL352" s="172"/>
      <c r="AM352" s="172"/>
      <c r="AN352" s="172"/>
      <c r="AO352" s="172"/>
      <c r="AP352" s="172"/>
      <c r="AQ352" s="172"/>
      <c r="AR352" s="172"/>
      <c r="AS352" s="172"/>
      <c r="AT352" s="172"/>
      <c r="AU352" s="172"/>
      <c r="AV352" s="172"/>
      <c r="AW352" s="172"/>
      <c r="AX352" s="172"/>
      <c r="AY352" s="172"/>
      <c r="AZ352" s="172"/>
      <c r="BA352" s="172"/>
      <c r="BB352" s="172"/>
      <c r="BC352" s="172"/>
      <c r="BD352" s="172"/>
      <c r="BE352" s="172"/>
      <c r="BF352" s="172"/>
      <c r="BG352" s="172"/>
      <c r="BH352" s="172"/>
      <c r="BI352" s="172"/>
      <c r="BJ352" s="172"/>
      <c r="BK352" s="172"/>
      <c r="BL352" s="172"/>
      <c r="BM352" s="172"/>
      <c r="BN352" s="172"/>
      <c r="BO352" s="172"/>
      <c r="BP352" s="172"/>
      <c r="BQ352" s="172"/>
      <c r="BR352" s="172"/>
      <c r="BS352" s="172"/>
      <c r="BT352" s="172"/>
      <c r="BU352" s="172"/>
      <c r="BV352" s="172"/>
      <c r="BW352" s="172"/>
      <c r="BX352" s="172"/>
    </row>
    <row r="353" spans="1:76" s="167" customFormat="1" ht="15.75" x14ac:dyDescent="0.25">
      <c r="A353" s="180" t="s">
        <v>609</v>
      </c>
      <c r="B353" s="181" t="s">
        <v>4953</v>
      </c>
      <c r="C353" s="181" t="s">
        <v>4460</v>
      </c>
      <c r="D353" s="181" t="s">
        <v>4461</v>
      </c>
      <c r="E353" s="181" t="s">
        <v>4462</v>
      </c>
      <c r="F353" s="181" t="s">
        <v>4954</v>
      </c>
      <c r="G353" s="180" t="s">
        <v>713</v>
      </c>
      <c r="H353" s="182" t="s">
        <v>4730</v>
      </c>
      <c r="I353" s="169" t="str">
        <f t="shared" si="15"/>
        <v>08PDCPN001</v>
      </c>
      <c r="J353" s="183">
        <v>5</v>
      </c>
      <c r="K353" s="181" t="s">
        <v>4731</v>
      </c>
      <c r="L353" s="183">
        <v>3</v>
      </c>
      <c r="M353" s="181" t="s">
        <v>4309</v>
      </c>
      <c r="N353" s="183" t="s">
        <v>774</v>
      </c>
      <c r="O353" s="181" t="s">
        <v>3964</v>
      </c>
      <c r="P353" s="183">
        <v>1</v>
      </c>
      <c r="Q353" s="181" t="s">
        <v>3954</v>
      </c>
      <c r="R353" s="183" t="s">
        <v>785</v>
      </c>
      <c r="S353" s="181" t="s">
        <v>4732</v>
      </c>
      <c r="T353" s="183" t="s">
        <v>766</v>
      </c>
      <c r="U353" s="181" t="s">
        <v>3963</v>
      </c>
      <c r="V353" s="183" t="s">
        <v>3965</v>
      </c>
      <c r="W353" s="181" t="s">
        <v>3966</v>
      </c>
      <c r="X353" s="183" t="s">
        <v>2916</v>
      </c>
      <c r="Y353" s="181" t="s">
        <v>3967</v>
      </c>
      <c r="Z353" s="174" t="str">
        <f t="shared" si="16"/>
        <v>11 Ciudades y comunidades sostenibles</v>
      </c>
      <c r="AA353" s="183">
        <v>11.5</v>
      </c>
      <c r="AB353" s="181" t="s">
        <v>3968</v>
      </c>
      <c r="AC353" s="193" t="str">
        <f t="shared" si="17"/>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353" s="172"/>
      <c r="AE353" s="172"/>
      <c r="AF353" s="172"/>
      <c r="AG353" s="172"/>
      <c r="AH353" s="172"/>
      <c r="AI353" s="172"/>
      <c r="AJ353" s="172"/>
      <c r="AK353" s="172"/>
      <c r="AL353" s="172"/>
      <c r="AM353" s="172"/>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2"/>
      <c r="BR353" s="172"/>
      <c r="BS353" s="172"/>
      <c r="BT353" s="172"/>
      <c r="BU353" s="172"/>
      <c r="BV353" s="172"/>
      <c r="BW353" s="172"/>
      <c r="BX353" s="172"/>
    </row>
    <row r="354" spans="1:76" s="167" customFormat="1" ht="15.75" x14ac:dyDescent="0.25">
      <c r="A354" s="180" t="s">
        <v>609</v>
      </c>
      <c r="B354" s="181" t="s">
        <v>4953</v>
      </c>
      <c r="C354" s="181" t="s">
        <v>4460</v>
      </c>
      <c r="D354" s="181" t="s">
        <v>4461</v>
      </c>
      <c r="E354" s="181" t="s">
        <v>4462</v>
      </c>
      <c r="F354" s="181" t="s">
        <v>4954</v>
      </c>
      <c r="G354" s="180" t="s">
        <v>724</v>
      </c>
      <c r="H354" s="182" t="s">
        <v>4955</v>
      </c>
      <c r="I354" s="169" t="str">
        <f t="shared" si="15"/>
        <v>08PDCPP027</v>
      </c>
      <c r="J354" s="183">
        <v>1</v>
      </c>
      <c r="K354" s="181" t="s">
        <v>4028</v>
      </c>
      <c r="L354" s="183">
        <v>6</v>
      </c>
      <c r="M354" s="181" t="s">
        <v>4040</v>
      </c>
      <c r="N354" s="183" t="s">
        <v>2465</v>
      </c>
      <c r="O354" s="181" t="s">
        <v>4040</v>
      </c>
      <c r="P354" s="183">
        <v>1</v>
      </c>
      <c r="Q354" s="181" t="s">
        <v>3954</v>
      </c>
      <c r="R354" s="183" t="s">
        <v>766</v>
      </c>
      <c r="S354" s="181" t="s">
        <v>4004</v>
      </c>
      <c r="T354" s="183" t="s">
        <v>767</v>
      </c>
      <c r="U354" s="181" t="s">
        <v>4813</v>
      </c>
      <c r="V354" s="183" t="s">
        <v>4325</v>
      </c>
      <c r="W354" s="181" t="s">
        <v>4326</v>
      </c>
      <c r="X354" s="183" t="s">
        <v>774</v>
      </c>
      <c r="Y354" s="181" t="s">
        <v>4032</v>
      </c>
      <c r="Z354" s="174" t="str">
        <f t="shared" si="16"/>
        <v>3 Salud y bienestar</v>
      </c>
      <c r="AA354" s="183">
        <v>3.4</v>
      </c>
      <c r="AB354" s="181" t="s">
        <v>4033</v>
      </c>
      <c r="AC354" s="193" t="str">
        <f t="shared" si="17"/>
        <v>3.4 Para 2030, reducir en un tercio la mortalidad prematura por enfermedades no transmisibles mediante la prevencion y el tratamiento y promover la salud mental y el bienestar</v>
      </c>
      <c r="AD354" s="172"/>
      <c r="AE354" s="172"/>
      <c r="AF354" s="172"/>
      <c r="AG354" s="172"/>
      <c r="AH354" s="172"/>
      <c r="AI354" s="172"/>
      <c r="AJ354" s="172"/>
      <c r="AK354" s="172"/>
      <c r="AL354" s="172"/>
      <c r="AM354" s="172"/>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2"/>
      <c r="BR354" s="172"/>
      <c r="BS354" s="172"/>
      <c r="BT354" s="172"/>
      <c r="BU354" s="172"/>
      <c r="BV354" s="172"/>
      <c r="BW354" s="172"/>
      <c r="BX354" s="172"/>
    </row>
    <row r="355" spans="1:76" s="167" customFormat="1" ht="15.75" x14ac:dyDescent="0.25">
      <c r="A355" s="180" t="s">
        <v>609</v>
      </c>
      <c r="B355" s="181" t="s">
        <v>4953</v>
      </c>
      <c r="C355" s="181" t="s">
        <v>4460</v>
      </c>
      <c r="D355" s="181" t="s">
        <v>4461</v>
      </c>
      <c r="E355" s="181" t="s">
        <v>4462</v>
      </c>
      <c r="F355" s="181" t="s">
        <v>4954</v>
      </c>
      <c r="G355" s="180" t="s">
        <v>3917</v>
      </c>
      <c r="H355" s="182" t="s">
        <v>4956</v>
      </c>
      <c r="I355" s="169" t="str">
        <f t="shared" si="15"/>
        <v>08PDCPU038</v>
      </c>
      <c r="J355" s="183">
        <v>1</v>
      </c>
      <c r="K355" s="181" t="s">
        <v>4028</v>
      </c>
      <c r="L355" s="183">
        <v>6</v>
      </c>
      <c r="M355" s="181" t="s">
        <v>4040</v>
      </c>
      <c r="N355" s="183" t="s">
        <v>2465</v>
      </c>
      <c r="O355" s="181" t="s">
        <v>4040</v>
      </c>
      <c r="P355" s="183">
        <v>1</v>
      </c>
      <c r="Q355" s="181" t="s">
        <v>3954</v>
      </c>
      <c r="R355" s="183" t="s">
        <v>766</v>
      </c>
      <c r="S355" s="181" t="s">
        <v>4004</v>
      </c>
      <c r="T355" s="183" t="s">
        <v>767</v>
      </c>
      <c r="U355" s="181" t="s">
        <v>4813</v>
      </c>
      <c r="V355" s="183" t="s">
        <v>4325</v>
      </c>
      <c r="W355" s="181" t="s">
        <v>4326</v>
      </c>
      <c r="X355" s="183" t="s">
        <v>774</v>
      </c>
      <c r="Y355" s="181" t="s">
        <v>4032</v>
      </c>
      <c r="Z355" s="174" t="str">
        <f t="shared" si="16"/>
        <v>3 Salud y bienestar</v>
      </c>
      <c r="AA355" s="183">
        <v>3.4</v>
      </c>
      <c r="AB355" s="181" t="s">
        <v>4033</v>
      </c>
      <c r="AC355" s="193" t="str">
        <f t="shared" si="17"/>
        <v>3.4 Para 2030, reducir en un tercio la mortalidad prematura por enfermedades no transmisibles mediante la prevencion y el tratamiento y promover la salud mental y el bienestar</v>
      </c>
      <c r="AD355" s="172"/>
      <c r="AE355" s="172"/>
      <c r="AF355" s="172"/>
      <c r="AG355" s="172"/>
      <c r="AH355" s="172"/>
      <c r="AI355" s="172"/>
      <c r="AJ355" s="172"/>
      <c r="AK355" s="172"/>
      <c r="AL355" s="172"/>
      <c r="AM355" s="172"/>
      <c r="AN355" s="172"/>
      <c r="AO355" s="172"/>
      <c r="AP355" s="172"/>
      <c r="AQ355" s="172"/>
      <c r="AR355" s="172"/>
      <c r="AS355" s="172"/>
      <c r="AT355" s="172"/>
      <c r="AU355" s="172"/>
      <c r="AV355" s="172"/>
      <c r="AW355" s="172"/>
      <c r="AX355" s="172"/>
      <c r="AY355" s="172"/>
      <c r="AZ355" s="172"/>
      <c r="BA355" s="172"/>
      <c r="BB355" s="172"/>
      <c r="BC355" s="172"/>
      <c r="BD355" s="172"/>
      <c r="BE355" s="172"/>
      <c r="BF355" s="172"/>
      <c r="BG355" s="172"/>
      <c r="BH355" s="172"/>
      <c r="BI355" s="172"/>
      <c r="BJ355" s="172"/>
      <c r="BK355" s="172"/>
      <c r="BL355" s="172"/>
      <c r="BM355" s="172"/>
      <c r="BN355" s="172"/>
      <c r="BO355" s="172"/>
      <c r="BP355" s="172"/>
      <c r="BQ355" s="172"/>
      <c r="BR355" s="172"/>
      <c r="BS355" s="172"/>
      <c r="BT355" s="172"/>
      <c r="BU355" s="172"/>
      <c r="BV355" s="172"/>
      <c r="BW355" s="172"/>
      <c r="BX355" s="172"/>
    </row>
    <row r="356" spans="1:76" s="167" customFormat="1" ht="15.75" x14ac:dyDescent="0.25">
      <c r="A356" s="180" t="s">
        <v>610</v>
      </c>
      <c r="B356" s="181" t="s">
        <v>4957</v>
      </c>
      <c r="C356" s="181" t="s">
        <v>4472</v>
      </c>
      <c r="D356" s="181" t="s">
        <v>4473</v>
      </c>
      <c r="E356" s="181" t="s">
        <v>4463</v>
      </c>
      <c r="F356" s="181" t="s">
        <v>4958</v>
      </c>
      <c r="G356" s="180" t="s">
        <v>3842</v>
      </c>
      <c r="H356" s="182" t="s">
        <v>4959</v>
      </c>
      <c r="I356" s="169" t="str">
        <f t="shared" si="15"/>
        <v>08PDDFE163</v>
      </c>
      <c r="J356" s="183">
        <v>1</v>
      </c>
      <c r="K356" s="181" t="s">
        <v>4028</v>
      </c>
      <c r="L356" s="183">
        <v>6</v>
      </c>
      <c r="M356" s="181" t="s">
        <v>4040</v>
      </c>
      <c r="N356" s="183" t="s">
        <v>765</v>
      </c>
      <c r="O356" s="181" t="s">
        <v>4041</v>
      </c>
      <c r="P356" s="183">
        <v>2</v>
      </c>
      <c r="Q356" s="181" t="s">
        <v>4765</v>
      </c>
      <c r="R356" s="183" t="s">
        <v>792</v>
      </c>
      <c r="S356" s="181" t="s">
        <v>4779</v>
      </c>
      <c r="T356" s="183" t="s">
        <v>778</v>
      </c>
      <c r="U356" s="181" t="s">
        <v>4939</v>
      </c>
      <c r="V356" s="183" t="s">
        <v>4467</v>
      </c>
      <c r="W356" s="181" t="s">
        <v>4960</v>
      </c>
      <c r="X356" s="183" t="s">
        <v>774</v>
      </c>
      <c r="Y356" s="181" t="s">
        <v>4032</v>
      </c>
      <c r="Z356" s="174" t="str">
        <f t="shared" si="16"/>
        <v>3 Salud y bienestar</v>
      </c>
      <c r="AA356" s="183">
        <v>3.2</v>
      </c>
      <c r="AB356" s="181" t="s">
        <v>4961</v>
      </c>
      <c r="AC356" s="193" t="str">
        <f t="shared" si="17"/>
        <v>3.2 Para 2030, poner fin a las muertes evitables de recien nacidos y de niños menores de 5 años, logrando que todos los paises intenten reducir la mortalidad neonatal al menos hasta 12 por cada 1.000 nacidos vivos, y la mortalidad de niños menores de 5 años al menos hasta 25 por cada 1.000 nacidos vivos</v>
      </c>
      <c r="AD356" s="172"/>
      <c r="AE356" s="172"/>
      <c r="AF356" s="172"/>
      <c r="AG356" s="172"/>
      <c r="AH356" s="172"/>
      <c r="AI356" s="172"/>
      <c r="AJ356" s="172"/>
      <c r="AK356" s="172"/>
      <c r="AL356" s="172"/>
      <c r="AM356" s="172"/>
      <c r="AN356" s="172"/>
      <c r="AO356" s="172"/>
      <c r="AP356" s="172"/>
      <c r="AQ356" s="172"/>
      <c r="AR356" s="172"/>
      <c r="AS356" s="172"/>
      <c r="AT356" s="172"/>
      <c r="AU356" s="172"/>
      <c r="AV356" s="172"/>
      <c r="AW356" s="172"/>
      <c r="AX356" s="172"/>
      <c r="AY356" s="172"/>
      <c r="AZ356" s="172"/>
      <c r="BA356" s="172"/>
      <c r="BB356" s="172"/>
      <c r="BC356" s="172"/>
      <c r="BD356" s="172"/>
      <c r="BE356" s="172"/>
      <c r="BF356" s="172"/>
      <c r="BG356" s="172"/>
      <c r="BH356" s="172"/>
      <c r="BI356" s="172"/>
      <c r="BJ356" s="172"/>
      <c r="BK356" s="172"/>
      <c r="BL356" s="172"/>
      <c r="BM356" s="172"/>
      <c r="BN356" s="172"/>
      <c r="BO356" s="172"/>
      <c r="BP356" s="172"/>
      <c r="BQ356" s="172"/>
      <c r="BR356" s="172"/>
      <c r="BS356" s="172"/>
      <c r="BT356" s="172"/>
      <c r="BU356" s="172"/>
      <c r="BV356" s="172"/>
      <c r="BW356" s="172"/>
      <c r="BX356" s="172"/>
    </row>
    <row r="357" spans="1:76" s="167" customFormat="1" ht="15.75" x14ac:dyDescent="0.25">
      <c r="A357" s="180" t="s">
        <v>610</v>
      </c>
      <c r="B357" s="181" t="s">
        <v>4957</v>
      </c>
      <c r="C357" s="181" t="s">
        <v>4472</v>
      </c>
      <c r="D357" s="181" t="s">
        <v>4473</v>
      </c>
      <c r="E357" s="181" t="s">
        <v>4463</v>
      </c>
      <c r="F357" s="181" t="s">
        <v>4958</v>
      </c>
      <c r="G357" s="180" t="s">
        <v>3843</v>
      </c>
      <c r="H357" s="182" t="s">
        <v>4962</v>
      </c>
      <c r="I357" s="169" t="str">
        <f t="shared" si="15"/>
        <v>08PDDFE164</v>
      </c>
      <c r="J357" s="183">
        <v>1</v>
      </c>
      <c r="K357" s="181" t="s">
        <v>4028</v>
      </c>
      <c r="L357" s="183">
        <v>6</v>
      </c>
      <c r="M357" s="181" t="s">
        <v>4040</v>
      </c>
      <c r="N357" s="183" t="s">
        <v>765</v>
      </c>
      <c r="O357" s="181" t="s">
        <v>4041</v>
      </c>
      <c r="P357" s="183">
        <v>2</v>
      </c>
      <c r="Q357" s="181" t="s">
        <v>4765</v>
      </c>
      <c r="R357" s="183" t="s">
        <v>792</v>
      </c>
      <c r="S357" s="181" t="s">
        <v>4779</v>
      </c>
      <c r="T357" s="183" t="s">
        <v>793</v>
      </c>
      <c r="U357" s="181" t="s">
        <v>4788</v>
      </c>
      <c r="V357" s="183" t="s">
        <v>4468</v>
      </c>
      <c r="W357" s="181" t="s">
        <v>4469</v>
      </c>
      <c r="X357" s="183" t="s">
        <v>774</v>
      </c>
      <c r="Y357" s="181" t="s">
        <v>4032</v>
      </c>
      <c r="Z357" s="174" t="str">
        <f t="shared" si="16"/>
        <v>3 Salud y bienestar</v>
      </c>
      <c r="AA357" s="183">
        <v>3.2</v>
      </c>
      <c r="AB357" s="181" t="s">
        <v>4961</v>
      </c>
      <c r="AC357" s="193" t="str">
        <f t="shared" si="17"/>
        <v>3.2 Para 2030, poner fin a las muertes evitables de recien nacidos y de niños menores de 5 años, logrando que todos los paises intenten reducir la mortalidad neonatal al menos hasta 12 por cada 1.000 nacidos vivos, y la mortalidad de niños menores de 5 años al menos hasta 25 por cada 1.000 nacidos vivos</v>
      </c>
      <c r="AD357" s="172"/>
      <c r="AE357" s="172"/>
      <c r="AF357" s="172"/>
      <c r="AG357" s="172"/>
      <c r="AH357" s="172"/>
      <c r="AI357" s="172"/>
      <c r="AJ357" s="172"/>
      <c r="AK357" s="172"/>
      <c r="AL357" s="172"/>
      <c r="AM357" s="172"/>
      <c r="AN357" s="172"/>
      <c r="AO357" s="172"/>
      <c r="AP357" s="172"/>
      <c r="AQ357" s="172"/>
      <c r="AR357" s="172"/>
      <c r="AS357" s="172"/>
      <c r="AT357" s="172"/>
      <c r="AU357" s="172"/>
      <c r="AV357" s="172"/>
      <c r="AW357" s="172"/>
      <c r="AX357" s="172"/>
      <c r="AY357" s="172"/>
      <c r="AZ357" s="172"/>
      <c r="BA357" s="172"/>
      <c r="BB357" s="172"/>
      <c r="BC357" s="172"/>
      <c r="BD357" s="172"/>
      <c r="BE357" s="172"/>
      <c r="BF357" s="172"/>
      <c r="BG357" s="172"/>
      <c r="BH357" s="172"/>
      <c r="BI357" s="172"/>
      <c r="BJ357" s="172"/>
      <c r="BK357" s="172"/>
      <c r="BL357" s="172"/>
      <c r="BM357" s="172"/>
      <c r="BN357" s="172"/>
      <c r="BO357" s="172"/>
      <c r="BP357" s="172"/>
      <c r="BQ357" s="172"/>
      <c r="BR357" s="172"/>
      <c r="BS357" s="172"/>
      <c r="BT357" s="172"/>
      <c r="BU357" s="172"/>
      <c r="BV357" s="172"/>
      <c r="BW357" s="172"/>
      <c r="BX357" s="172"/>
    </row>
    <row r="358" spans="1:76" s="167" customFormat="1" ht="15.75" x14ac:dyDescent="0.25">
      <c r="A358" s="180" t="s">
        <v>610</v>
      </c>
      <c r="B358" s="181" t="s">
        <v>4957</v>
      </c>
      <c r="C358" s="181" t="s">
        <v>4472</v>
      </c>
      <c r="D358" s="181" t="s">
        <v>4473</v>
      </c>
      <c r="E358" s="181" t="s">
        <v>4463</v>
      </c>
      <c r="F358" s="181" t="s">
        <v>4958</v>
      </c>
      <c r="G358" s="180" t="s">
        <v>3844</v>
      </c>
      <c r="H358" s="182" t="s">
        <v>4963</v>
      </c>
      <c r="I358" s="169" t="str">
        <f t="shared" si="15"/>
        <v>08PDDFE165</v>
      </c>
      <c r="J358" s="183">
        <v>1</v>
      </c>
      <c r="K358" s="181" t="s">
        <v>4028</v>
      </c>
      <c r="L358" s="183">
        <v>6</v>
      </c>
      <c r="M358" s="181" t="s">
        <v>4040</v>
      </c>
      <c r="N358" s="183" t="s">
        <v>767</v>
      </c>
      <c r="O358" s="181" t="s">
        <v>27</v>
      </c>
      <c r="P358" s="183">
        <v>2</v>
      </c>
      <c r="Q358" s="181" t="s">
        <v>4765</v>
      </c>
      <c r="R358" s="183" t="s">
        <v>792</v>
      </c>
      <c r="S358" s="181" t="s">
        <v>4779</v>
      </c>
      <c r="T358" s="183" t="s">
        <v>793</v>
      </c>
      <c r="U358" s="181" t="s">
        <v>4788</v>
      </c>
      <c r="V358" s="183" t="s">
        <v>4470</v>
      </c>
      <c r="W358" s="181" t="s">
        <v>4471</v>
      </c>
      <c r="X358" s="183" t="s">
        <v>774</v>
      </c>
      <c r="Y358" s="181" t="s">
        <v>4032</v>
      </c>
      <c r="Z358" s="174" t="str">
        <f t="shared" si="16"/>
        <v>3 Salud y bienestar</v>
      </c>
      <c r="AA358" s="183">
        <v>3.4</v>
      </c>
      <c r="AB358" s="181" t="s">
        <v>4033</v>
      </c>
      <c r="AC358" s="193" t="str">
        <f t="shared" si="17"/>
        <v>3.4 Para 2030, reducir en un tercio la mortalidad prematura por enfermedades no transmisibles mediante la prevencion y el tratamiento y promover la salud mental y el bienestar</v>
      </c>
      <c r="AD358" s="172"/>
      <c r="AE358" s="172"/>
      <c r="AF358" s="172"/>
      <c r="AG358" s="172"/>
      <c r="AH358" s="172"/>
      <c r="AI358" s="172"/>
      <c r="AJ358" s="172"/>
      <c r="AK358" s="172"/>
      <c r="AL358" s="172"/>
      <c r="AM358" s="172"/>
      <c r="AN358" s="172"/>
      <c r="AO358" s="172"/>
      <c r="AP358" s="172"/>
      <c r="AQ358" s="172"/>
      <c r="AR358" s="172"/>
      <c r="AS358" s="172"/>
      <c r="AT358" s="172"/>
      <c r="AU358" s="172"/>
      <c r="AV358" s="172"/>
      <c r="AW358" s="172"/>
      <c r="AX358" s="172"/>
      <c r="AY358" s="172"/>
      <c r="AZ358" s="172"/>
      <c r="BA358" s="172"/>
      <c r="BB358" s="172"/>
      <c r="BC358" s="172"/>
      <c r="BD358" s="172"/>
      <c r="BE358" s="172"/>
      <c r="BF358" s="172"/>
      <c r="BG358" s="172"/>
      <c r="BH358" s="172"/>
      <c r="BI358" s="172"/>
      <c r="BJ358" s="172"/>
      <c r="BK358" s="172"/>
      <c r="BL358" s="172"/>
      <c r="BM358" s="172"/>
      <c r="BN358" s="172"/>
      <c r="BO358" s="172"/>
      <c r="BP358" s="172"/>
      <c r="BQ358" s="172"/>
      <c r="BR358" s="172"/>
      <c r="BS358" s="172"/>
      <c r="BT358" s="172"/>
      <c r="BU358" s="172"/>
      <c r="BV358" s="172"/>
      <c r="BW358" s="172"/>
      <c r="BX358" s="172"/>
    </row>
    <row r="359" spans="1:76" s="167" customFormat="1" ht="15.75" x14ac:dyDescent="0.25">
      <c r="A359" s="180" t="s">
        <v>610</v>
      </c>
      <c r="B359" s="181" t="s">
        <v>4957</v>
      </c>
      <c r="C359" s="181" t="s">
        <v>4472</v>
      </c>
      <c r="D359" s="181" t="s">
        <v>4473</v>
      </c>
      <c r="E359" s="181" t="s">
        <v>4463</v>
      </c>
      <c r="F359" s="181" t="s">
        <v>4958</v>
      </c>
      <c r="G359" s="180" t="s">
        <v>3845</v>
      </c>
      <c r="H359" s="182" t="s">
        <v>4964</v>
      </c>
      <c r="I359" s="169" t="str">
        <f t="shared" si="15"/>
        <v>08PDDFE166</v>
      </c>
      <c r="J359" s="183">
        <v>1</v>
      </c>
      <c r="K359" s="181" t="s">
        <v>4028</v>
      </c>
      <c r="L359" s="183">
        <v>6</v>
      </c>
      <c r="M359" s="181" t="s">
        <v>4040</v>
      </c>
      <c r="N359" s="183">
        <v>0</v>
      </c>
      <c r="O359" s="181" t="s">
        <v>4040</v>
      </c>
      <c r="P359" s="183">
        <v>2</v>
      </c>
      <c r="Q359" s="181" t="s">
        <v>4765</v>
      </c>
      <c r="R359" s="183" t="s">
        <v>792</v>
      </c>
      <c r="S359" s="181" t="s">
        <v>4779</v>
      </c>
      <c r="T359" s="183" t="s">
        <v>778</v>
      </c>
      <c r="U359" s="181" t="s">
        <v>4939</v>
      </c>
      <c r="V359" s="183" t="s">
        <v>4315</v>
      </c>
      <c r="W359" s="181" t="s">
        <v>4316</v>
      </c>
      <c r="X359" s="183" t="s">
        <v>774</v>
      </c>
      <c r="Y359" s="181" t="s">
        <v>4032</v>
      </c>
      <c r="Z359" s="174" t="str">
        <f t="shared" si="16"/>
        <v>3 Salud y bienestar</v>
      </c>
      <c r="AA359" s="183">
        <v>3.1</v>
      </c>
      <c r="AB359" s="181" t="s">
        <v>4965</v>
      </c>
      <c r="AC359" s="193" t="str">
        <f t="shared" si="17"/>
        <v>3.1 Para 2030, reducir la tasa mundial de mortalidad materna a menos de 70 por cada 100.000 nacidos vivos</v>
      </c>
      <c r="AD359" s="172"/>
      <c r="AE359" s="172"/>
      <c r="AF359" s="172"/>
      <c r="AG359" s="172"/>
      <c r="AH359" s="172"/>
      <c r="AI359" s="172"/>
      <c r="AJ359" s="172"/>
      <c r="AK359" s="172"/>
      <c r="AL359" s="172"/>
      <c r="AM359" s="172"/>
      <c r="AN359" s="172"/>
      <c r="AO359" s="172"/>
      <c r="AP359" s="172"/>
      <c r="AQ359" s="172"/>
      <c r="AR359" s="172"/>
      <c r="AS359" s="172"/>
      <c r="AT359" s="172"/>
      <c r="AU359" s="172"/>
      <c r="AV359" s="172"/>
      <c r="AW359" s="172"/>
      <c r="AX359" s="172"/>
      <c r="AY359" s="172"/>
      <c r="AZ359" s="172"/>
      <c r="BA359" s="172"/>
      <c r="BB359" s="172"/>
      <c r="BC359" s="172"/>
      <c r="BD359" s="172"/>
      <c r="BE359" s="172"/>
      <c r="BF359" s="172"/>
      <c r="BG359" s="172"/>
      <c r="BH359" s="172"/>
      <c r="BI359" s="172"/>
      <c r="BJ359" s="172"/>
      <c r="BK359" s="172"/>
      <c r="BL359" s="172"/>
      <c r="BM359" s="172"/>
      <c r="BN359" s="172"/>
      <c r="BO359" s="172"/>
      <c r="BP359" s="172"/>
      <c r="BQ359" s="172"/>
      <c r="BR359" s="172"/>
      <c r="BS359" s="172"/>
      <c r="BT359" s="172"/>
      <c r="BU359" s="172"/>
      <c r="BV359" s="172"/>
      <c r="BW359" s="172"/>
      <c r="BX359" s="172"/>
    </row>
    <row r="360" spans="1:76" s="167" customFormat="1" ht="15.75" x14ac:dyDescent="0.25">
      <c r="A360" s="180" t="s">
        <v>610</v>
      </c>
      <c r="B360" s="181" t="s">
        <v>4957</v>
      </c>
      <c r="C360" s="181" t="s">
        <v>4472</v>
      </c>
      <c r="D360" s="181" t="s">
        <v>4473</v>
      </c>
      <c r="E360" s="181" t="s">
        <v>4463</v>
      </c>
      <c r="F360" s="181" t="s">
        <v>4958</v>
      </c>
      <c r="G360" s="180" t="s">
        <v>712</v>
      </c>
      <c r="H360" s="182" t="s">
        <v>4725</v>
      </c>
      <c r="I360" s="169" t="str">
        <f t="shared" si="15"/>
        <v>08PDDFM001</v>
      </c>
      <c r="J360" s="183">
        <v>1</v>
      </c>
      <c r="K360" s="181" t="s">
        <v>4028</v>
      </c>
      <c r="L360" s="183">
        <v>6</v>
      </c>
      <c r="M360" s="181" t="s">
        <v>4040</v>
      </c>
      <c r="N360" s="183" t="s">
        <v>765</v>
      </c>
      <c r="O360" s="181" t="s">
        <v>4041</v>
      </c>
      <c r="P360" s="183">
        <v>2</v>
      </c>
      <c r="Q360" s="181" t="s">
        <v>4765</v>
      </c>
      <c r="R360" s="183" t="s">
        <v>792</v>
      </c>
      <c r="S360" s="181" t="s">
        <v>4779</v>
      </c>
      <c r="T360" s="183" t="s">
        <v>778</v>
      </c>
      <c r="U360" s="181" t="s">
        <v>4939</v>
      </c>
      <c r="V360" s="183" t="s">
        <v>3959</v>
      </c>
      <c r="W360" s="181" t="s">
        <v>3960</v>
      </c>
      <c r="X360" s="183" t="s">
        <v>774</v>
      </c>
      <c r="Y360" s="181" t="s">
        <v>4032</v>
      </c>
      <c r="Z360" s="174" t="str">
        <f t="shared" si="16"/>
        <v>3 Salud y bienestar</v>
      </c>
      <c r="AA360" s="183" t="s">
        <v>4943</v>
      </c>
      <c r="AB360" s="181" t="s">
        <v>4944</v>
      </c>
      <c r="AC360" s="193" t="str">
        <f t="shared" si="17"/>
        <v>3.c Aumentar sustancialmente la financiacion de la salud y la contratacion, el desarrollo, la capacitacion y la retencion del personal sanitario en los paises en desarrollo, especialmente en los paises menos adelantados y los pequeños Estados insulares en desarrollo</v>
      </c>
      <c r="AD360" s="172"/>
      <c r="AE360" s="172"/>
      <c r="AF360" s="172"/>
      <c r="AG360" s="172"/>
      <c r="AH360" s="172"/>
      <c r="AI360" s="172"/>
      <c r="AJ360" s="172"/>
      <c r="AK360" s="172"/>
      <c r="AL360" s="172"/>
      <c r="AM360" s="172"/>
      <c r="AN360" s="172"/>
      <c r="AO360" s="172"/>
      <c r="AP360" s="172"/>
      <c r="AQ360" s="172"/>
      <c r="AR360" s="172"/>
      <c r="AS360" s="172"/>
      <c r="AT360" s="172"/>
      <c r="AU360" s="172"/>
      <c r="AV360" s="172"/>
      <c r="AW360" s="172"/>
      <c r="AX360" s="172"/>
      <c r="AY360" s="172"/>
      <c r="AZ360" s="172"/>
      <c r="BA360" s="172"/>
      <c r="BB360" s="172"/>
      <c r="BC360" s="172"/>
      <c r="BD360" s="172"/>
      <c r="BE360" s="172"/>
      <c r="BF360" s="172"/>
      <c r="BG360" s="172"/>
      <c r="BH360" s="172"/>
      <c r="BI360" s="172"/>
      <c r="BJ360" s="172"/>
      <c r="BK360" s="172"/>
      <c r="BL360" s="172"/>
      <c r="BM360" s="172"/>
      <c r="BN360" s="172"/>
      <c r="BO360" s="172"/>
      <c r="BP360" s="172"/>
      <c r="BQ360" s="172"/>
      <c r="BR360" s="172"/>
      <c r="BS360" s="172"/>
      <c r="BT360" s="172"/>
      <c r="BU360" s="172"/>
      <c r="BV360" s="172"/>
      <c r="BW360" s="172"/>
      <c r="BX360" s="172"/>
    </row>
    <row r="361" spans="1:76" s="167" customFormat="1" ht="15.75" x14ac:dyDescent="0.25">
      <c r="A361" s="180" t="s">
        <v>610</v>
      </c>
      <c r="B361" s="181" t="s">
        <v>4957</v>
      </c>
      <c r="C361" s="181" t="s">
        <v>4472</v>
      </c>
      <c r="D361" s="181" t="s">
        <v>4473</v>
      </c>
      <c r="E361" s="181" t="s">
        <v>4463</v>
      </c>
      <c r="F361" s="181" t="s">
        <v>4958</v>
      </c>
      <c r="G361" s="180" t="s">
        <v>3889</v>
      </c>
      <c r="H361" s="182" t="s">
        <v>4729</v>
      </c>
      <c r="I361" s="169" t="str">
        <f t="shared" si="15"/>
        <v>08PDDFM002</v>
      </c>
      <c r="J361" s="183">
        <v>1</v>
      </c>
      <c r="K361" s="181" t="s">
        <v>4028</v>
      </c>
      <c r="L361" s="183">
        <v>6</v>
      </c>
      <c r="M361" s="181" t="s">
        <v>4040</v>
      </c>
      <c r="N361" s="183" t="s">
        <v>765</v>
      </c>
      <c r="O361" s="181" t="s">
        <v>4041</v>
      </c>
      <c r="P361" s="183">
        <v>2</v>
      </c>
      <c r="Q361" s="181" t="s">
        <v>4765</v>
      </c>
      <c r="R361" s="183" t="s">
        <v>792</v>
      </c>
      <c r="S361" s="181" t="s">
        <v>4779</v>
      </c>
      <c r="T361" s="183" t="s">
        <v>778</v>
      </c>
      <c r="U361" s="181" t="s">
        <v>4939</v>
      </c>
      <c r="V361" s="183" t="s">
        <v>3961</v>
      </c>
      <c r="W361" s="181" t="s">
        <v>3962</v>
      </c>
      <c r="X361" s="183" t="s">
        <v>774</v>
      </c>
      <c r="Y361" s="181" t="s">
        <v>4032</v>
      </c>
      <c r="Z361" s="174" t="str">
        <f t="shared" si="16"/>
        <v>3 Salud y bienestar</v>
      </c>
      <c r="AA361" s="183" t="s">
        <v>4943</v>
      </c>
      <c r="AB361" s="181" t="s">
        <v>4944</v>
      </c>
      <c r="AC361" s="193" t="str">
        <f t="shared" si="17"/>
        <v>3.c Aumentar sustancialmente la financiacion de la salud y la contratacion, el desarrollo, la capacitacion y la retencion del personal sanitario en los paises en desarrollo, especialmente en los paises menos adelantados y los pequeños Estados insulares en desarrollo</v>
      </c>
      <c r="AD361" s="172"/>
      <c r="AE361" s="172"/>
      <c r="AF361" s="172"/>
      <c r="AG361" s="172"/>
      <c r="AH361" s="172"/>
      <c r="AI361" s="172"/>
      <c r="AJ361" s="172"/>
      <c r="AK361" s="172"/>
      <c r="AL361" s="172"/>
      <c r="AM361" s="172"/>
      <c r="AN361" s="172"/>
      <c r="AO361" s="172"/>
      <c r="AP361" s="172"/>
      <c r="AQ361" s="172"/>
      <c r="AR361" s="172"/>
      <c r="AS361" s="172"/>
      <c r="AT361" s="172"/>
      <c r="AU361" s="172"/>
      <c r="AV361" s="172"/>
      <c r="AW361" s="172"/>
      <c r="AX361" s="172"/>
      <c r="AY361" s="172"/>
      <c r="AZ361" s="172"/>
      <c r="BA361" s="172"/>
      <c r="BB361" s="172"/>
      <c r="BC361" s="172"/>
      <c r="BD361" s="172"/>
      <c r="BE361" s="172"/>
      <c r="BF361" s="172"/>
      <c r="BG361" s="172"/>
      <c r="BH361" s="172"/>
      <c r="BI361" s="172"/>
      <c r="BJ361" s="172"/>
      <c r="BK361" s="172"/>
      <c r="BL361" s="172"/>
      <c r="BM361" s="172"/>
      <c r="BN361" s="172"/>
      <c r="BO361" s="172"/>
      <c r="BP361" s="172"/>
      <c r="BQ361" s="172"/>
      <c r="BR361" s="172"/>
      <c r="BS361" s="172"/>
      <c r="BT361" s="172"/>
      <c r="BU361" s="172"/>
      <c r="BV361" s="172"/>
      <c r="BW361" s="172"/>
      <c r="BX361" s="172"/>
    </row>
    <row r="362" spans="1:76" s="167" customFormat="1" ht="15.75" x14ac:dyDescent="0.25">
      <c r="A362" s="180" t="s">
        <v>610</v>
      </c>
      <c r="B362" s="181" t="s">
        <v>4957</v>
      </c>
      <c r="C362" s="181" t="s">
        <v>4472</v>
      </c>
      <c r="D362" s="181" t="s">
        <v>4473</v>
      </c>
      <c r="E362" s="181" t="s">
        <v>4463</v>
      </c>
      <c r="F362" s="181" t="s">
        <v>4958</v>
      </c>
      <c r="G362" s="180" t="s">
        <v>713</v>
      </c>
      <c r="H362" s="182" t="s">
        <v>4730</v>
      </c>
      <c r="I362" s="169" t="str">
        <f t="shared" si="15"/>
        <v>08PDDFN001</v>
      </c>
      <c r="J362" s="183">
        <v>5</v>
      </c>
      <c r="K362" s="181" t="s">
        <v>4731</v>
      </c>
      <c r="L362" s="183">
        <v>3</v>
      </c>
      <c r="M362" s="181" t="s">
        <v>4309</v>
      </c>
      <c r="N362" s="183" t="s">
        <v>774</v>
      </c>
      <c r="O362" s="181" t="s">
        <v>3964</v>
      </c>
      <c r="P362" s="183">
        <v>1</v>
      </c>
      <c r="Q362" s="181" t="s">
        <v>3954</v>
      </c>
      <c r="R362" s="183" t="s">
        <v>785</v>
      </c>
      <c r="S362" s="181" t="s">
        <v>4732</v>
      </c>
      <c r="T362" s="183" t="s">
        <v>766</v>
      </c>
      <c r="U362" s="181" t="s">
        <v>3963</v>
      </c>
      <c r="V362" s="183" t="s">
        <v>3965</v>
      </c>
      <c r="W362" s="181" t="s">
        <v>3966</v>
      </c>
      <c r="X362" s="183" t="s">
        <v>2916</v>
      </c>
      <c r="Y362" s="181" t="s">
        <v>3967</v>
      </c>
      <c r="Z362" s="174" t="str">
        <f t="shared" si="16"/>
        <v>11 Ciudades y comunidades sostenibles</v>
      </c>
      <c r="AA362" s="183">
        <v>11.5</v>
      </c>
      <c r="AB362" s="181" t="s">
        <v>3968</v>
      </c>
      <c r="AC362" s="193" t="str">
        <f t="shared" si="17"/>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362" s="172"/>
      <c r="AE362" s="172"/>
      <c r="AF362" s="172"/>
      <c r="AG362" s="172"/>
      <c r="AH362" s="172"/>
      <c r="AI362" s="172"/>
      <c r="AJ362" s="172"/>
      <c r="AK362" s="172"/>
      <c r="AL362" s="172"/>
      <c r="AM362" s="172"/>
      <c r="AN362" s="172"/>
      <c r="AO362" s="172"/>
      <c r="AP362" s="172"/>
      <c r="AQ362" s="172"/>
      <c r="AR362" s="172"/>
      <c r="AS362" s="172"/>
      <c r="AT362" s="172"/>
      <c r="AU362" s="172"/>
      <c r="AV362" s="172"/>
      <c r="AW362" s="172"/>
      <c r="AX362" s="172"/>
      <c r="AY362" s="172"/>
      <c r="AZ362" s="172"/>
      <c r="BA362" s="172"/>
      <c r="BB362" s="172"/>
      <c r="BC362" s="172"/>
      <c r="BD362" s="172"/>
      <c r="BE362" s="172"/>
      <c r="BF362" s="172"/>
      <c r="BG362" s="172"/>
      <c r="BH362" s="172"/>
      <c r="BI362" s="172"/>
      <c r="BJ362" s="172"/>
      <c r="BK362" s="172"/>
      <c r="BL362" s="172"/>
      <c r="BM362" s="172"/>
      <c r="BN362" s="172"/>
      <c r="BO362" s="172"/>
      <c r="BP362" s="172"/>
      <c r="BQ362" s="172"/>
      <c r="BR362" s="172"/>
      <c r="BS362" s="172"/>
      <c r="BT362" s="172"/>
      <c r="BU362" s="172"/>
      <c r="BV362" s="172"/>
      <c r="BW362" s="172"/>
      <c r="BX362" s="172"/>
    </row>
    <row r="363" spans="1:76" s="167" customFormat="1" ht="15.75" x14ac:dyDescent="0.25">
      <c r="A363" s="180" t="s">
        <v>610</v>
      </c>
      <c r="B363" s="181" t="s">
        <v>4957</v>
      </c>
      <c r="C363" s="181" t="s">
        <v>4472</v>
      </c>
      <c r="D363" s="181" t="s">
        <v>4473</v>
      </c>
      <c r="E363" s="181" t="s">
        <v>4463</v>
      </c>
      <c r="F363" s="181" t="s">
        <v>4958</v>
      </c>
      <c r="G363" s="180" t="s">
        <v>726</v>
      </c>
      <c r="H363" s="182" t="s">
        <v>4966</v>
      </c>
      <c r="I363" s="169" t="str">
        <f t="shared" si="15"/>
        <v>08PDDFS010</v>
      </c>
      <c r="J363" s="183">
        <v>1</v>
      </c>
      <c r="K363" s="181" t="s">
        <v>4028</v>
      </c>
      <c r="L363" s="183">
        <v>6</v>
      </c>
      <c r="M363" s="181" t="s">
        <v>4040</v>
      </c>
      <c r="N363" s="183">
        <v>1</v>
      </c>
      <c r="O363" s="181" t="s">
        <v>4041</v>
      </c>
      <c r="P363" s="183">
        <v>2</v>
      </c>
      <c r="Q363" s="181" t="s">
        <v>4765</v>
      </c>
      <c r="R363" s="183" t="s">
        <v>792</v>
      </c>
      <c r="S363" s="181" t="s">
        <v>4779</v>
      </c>
      <c r="T363" s="183" t="s">
        <v>778</v>
      </c>
      <c r="U363" s="181" t="s">
        <v>4939</v>
      </c>
      <c r="V363" s="183" t="s">
        <v>4468</v>
      </c>
      <c r="W363" s="181" t="s">
        <v>4469</v>
      </c>
      <c r="X363" s="183" t="s">
        <v>774</v>
      </c>
      <c r="Y363" s="181" t="s">
        <v>4032</v>
      </c>
      <c r="Z363" s="174" t="str">
        <f t="shared" si="16"/>
        <v>3 Salud y bienestar</v>
      </c>
      <c r="AA363" s="183" t="s">
        <v>4943</v>
      </c>
      <c r="AB363" s="181" t="s">
        <v>4944</v>
      </c>
      <c r="AC363" s="193" t="str">
        <f t="shared" si="17"/>
        <v>3.c Aumentar sustancialmente la financiacion de la salud y la contratacion, el desarrollo, la capacitacion y la retencion del personal sanitario en los paises en desarrollo, especialmente en los paises menos adelantados y los pequeños Estados insulares en desarrollo</v>
      </c>
      <c r="AD363" s="172"/>
      <c r="AE363" s="172"/>
      <c r="AF363" s="172"/>
      <c r="AG363" s="172"/>
      <c r="AH363" s="172"/>
      <c r="AI363" s="172"/>
      <c r="AJ363" s="172"/>
      <c r="AK363" s="172"/>
      <c r="AL363" s="172"/>
      <c r="AM363" s="172"/>
      <c r="AN363" s="172"/>
      <c r="AO363" s="172"/>
      <c r="AP363" s="172"/>
      <c r="AQ363" s="172"/>
      <c r="AR363" s="172"/>
      <c r="AS363" s="172"/>
      <c r="AT363" s="172"/>
      <c r="AU363" s="172"/>
      <c r="AV363" s="172"/>
      <c r="AW363" s="172"/>
      <c r="AX363" s="172"/>
      <c r="AY363" s="172"/>
      <c r="AZ363" s="172"/>
      <c r="BA363" s="172"/>
      <c r="BB363" s="172"/>
      <c r="BC363" s="172"/>
      <c r="BD363" s="172"/>
      <c r="BE363" s="172"/>
      <c r="BF363" s="172"/>
      <c r="BG363" s="172"/>
      <c r="BH363" s="172"/>
      <c r="BI363" s="172"/>
      <c r="BJ363" s="172"/>
      <c r="BK363" s="172"/>
      <c r="BL363" s="172"/>
      <c r="BM363" s="172"/>
      <c r="BN363" s="172"/>
      <c r="BO363" s="172"/>
      <c r="BP363" s="172"/>
      <c r="BQ363" s="172"/>
      <c r="BR363" s="172"/>
      <c r="BS363" s="172"/>
      <c r="BT363" s="172"/>
      <c r="BU363" s="172"/>
      <c r="BV363" s="172"/>
      <c r="BW363" s="172"/>
      <c r="BX363" s="172"/>
    </row>
    <row r="364" spans="1:76" s="167" customFormat="1" ht="15.75" x14ac:dyDescent="0.25">
      <c r="A364" s="180" t="s">
        <v>610</v>
      </c>
      <c r="B364" s="181" t="s">
        <v>4957</v>
      </c>
      <c r="C364" s="181" t="s">
        <v>4472</v>
      </c>
      <c r="D364" s="181" t="s">
        <v>4473</v>
      </c>
      <c r="E364" s="181" t="s">
        <v>4463</v>
      </c>
      <c r="F364" s="181" t="s">
        <v>4958</v>
      </c>
      <c r="G364" s="180" t="s">
        <v>733</v>
      </c>
      <c r="H364" s="182" t="s">
        <v>4967</v>
      </c>
      <c r="I364" s="169" t="str">
        <f t="shared" si="15"/>
        <v>08PDDFS035</v>
      </c>
      <c r="J364" s="183">
        <v>1</v>
      </c>
      <c r="K364" s="181" t="s">
        <v>4028</v>
      </c>
      <c r="L364" s="183">
        <v>6</v>
      </c>
      <c r="M364" s="181" t="s">
        <v>4040</v>
      </c>
      <c r="N364" s="183" t="s">
        <v>765</v>
      </c>
      <c r="O364" s="181" t="s">
        <v>4041</v>
      </c>
      <c r="P364" s="183">
        <v>2</v>
      </c>
      <c r="Q364" s="181" t="s">
        <v>4765</v>
      </c>
      <c r="R364" s="183" t="s">
        <v>792</v>
      </c>
      <c r="S364" s="181" t="s">
        <v>4779</v>
      </c>
      <c r="T364" s="183" t="s">
        <v>814</v>
      </c>
      <c r="U364" s="181" t="s">
        <v>4951</v>
      </c>
      <c r="V364" s="183" t="s">
        <v>4474</v>
      </c>
      <c r="W364" s="181" t="s">
        <v>4475</v>
      </c>
      <c r="X364" s="183" t="s">
        <v>766</v>
      </c>
      <c r="Y364" s="181" t="s">
        <v>4079</v>
      </c>
      <c r="Z364" s="174" t="str">
        <f t="shared" si="16"/>
        <v>2 Hambre cero</v>
      </c>
      <c r="AA364" s="183">
        <v>2.1</v>
      </c>
      <c r="AB364" s="181" t="s">
        <v>4082</v>
      </c>
      <c r="AC364" s="193" t="str">
        <f t="shared" si="17"/>
        <v>2.1 Para 2030, poner fin al hambre y asegurar el acceso de todas las personas, en particular los pobres y las personas en situaciones vulnerables, incluidos los lactantes, a una alimentacion sana, nutritiva y suficiente durante todo el año</v>
      </c>
      <c r="AD364" s="172"/>
      <c r="AE364" s="172"/>
      <c r="AF364" s="172"/>
      <c r="AG364" s="172"/>
      <c r="AH364" s="172"/>
      <c r="AI364" s="172"/>
      <c r="AJ364" s="172"/>
      <c r="AK364" s="172"/>
      <c r="AL364" s="172"/>
      <c r="AM364" s="172"/>
      <c r="AN364" s="172"/>
      <c r="AO364" s="172"/>
      <c r="AP364" s="172"/>
      <c r="AQ364" s="172"/>
      <c r="AR364" s="172"/>
      <c r="AS364" s="172"/>
      <c r="AT364" s="172"/>
      <c r="AU364" s="172"/>
      <c r="AV364" s="172"/>
      <c r="AW364" s="172"/>
      <c r="AX364" s="172"/>
      <c r="AY364" s="172"/>
      <c r="AZ364" s="172"/>
      <c r="BA364" s="172"/>
      <c r="BB364" s="172"/>
      <c r="BC364" s="172"/>
      <c r="BD364" s="172"/>
      <c r="BE364" s="172"/>
      <c r="BF364" s="172"/>
      <c r="BG364" s="172"/>
      <c r="BH364" s="172"/>
      <c r="BI364" s="172"/>
      <c r="BJ364" s="172"/>
      <c r="BK364" s="172"/>
      <c r="BL364" s="172"/>
      <c r="BM364" s="172"/>
      <c r="BN364" s="172"/>
      <c r="BO364" s="172"/>
      <c r="BP364" s="172"/>
      <c r="BQ364" s="172"/>
      <c r="BR364" s="172"/>
      <c r="BS364" s="172"/>
      <c r="BT364" s="172"/>
      <c r="BU364" s="172"/>
      <c r="BV364" s="172"/>
      <c r="BW364" s="172"/>
      <c r="BX364" s="172"/>
    </row>
    <row r="365" spans="1:76" s="167" customFormat="1" ht="15.75" x14ac:dyDescent="0.25">
      <c r="A365" s="180" t="s">
        <v>610</v>
      </c>
      <c r="B365" s="181" t="s">
        <v>4957</v>
      </c>
      <c r="C365" s="181" t="s">
        <v>4472</v>
      </c>
      <c r="D365" s="181" t="s">
        <v>4473</v>
      </c>
      <c r="E365" s="181" t="s">
        <v>4463</v>
      </c>
      <c r="F365" s="181" t="s">
        <v>4958</v>
      </c>
      <c r="G365" s="180" t="s">
        <v>742</v>
      </c>
      <c r="H365" s="182" t="s">
        <v>4968</v>
      </c>
      <c r="I365" s="169" t="str">
        <f t="shared" si="15"/>
        <v>08PDDFS066</v>
      </c>
      <c r="J365" s="183">
        <v>1</v>
      </c>
      <c r="K365" s="181" t="s">
        <v>4028</v>
      </c>
      <c r="L365" s="183">
        <v>6</v>
      </c>
      <c r="M365" s="181" t="s">
        <v>4040</v>
      </c>
      <c r="N365" s="183" t="s">
        <v>765</v>
      </c>
      <c r="O365" s="181" t="s">
        <v>4041</v>
      </c>
      <c r="P365" s="183">
        <v>2</v>
      </c>
      <c r="Q365" s="181" t="s">
        <v>4765</v>
      </c>
      <c r="R365" s="183" t="s">
        <v>792</v>
      </c>
      <c r="S365" s="181" t="s">
        <v>4779</v>
      </c>
      <c r="T365" s="183" t="s">
        <v>778</v>
      </c>
      <c r="U365" s="181" t="s">
        <v>4939</v>
      </c>
      <c r="V365" s="183" t="s">
        <v>4476</v>
      </c>
      <c r="W365" s="181" t="s">
        <v>4477</v>
      </c>
      <c r="X365" s="183" t="s">
        <v>774</v>
      </c>
      <c r="Y365" s="181" t="s">
        <v>4032</v>
      </c>
      <c r="Z365" s="174" t="str">
        <f t="shared" si="16"/>
        <v>3 Salud y bienestar</v>
      </c>
      <c r="AA365" s="183">
        <v>3.2</v>
      </c>
      <c r="AB365" s="181" t="s">
        <v>4961</v>
      </c>
      <c r="AC365" s="193" t="str">
        <f t="shared" si="17"/>
        <v>3.2 Para 2030, poner fin a las muertes evitables de recien nacidos y de niños menores de 5 años, logrando que todos los paises intenten reducir la mortalidad neonatal al menos hasta 12 por cada 1.000 nacidos vivos, y la mortalidad de niños menores de 5 años al menos hasta 25 por cada 1.000 nacidos vivos</v>
      </c>
      <c r="AD365" s="172"/>
      <c r="AE365" s="172"/>
      <c r="AF365" s="172"/>
      <c r="AG365" s="172"/>
      <c r="AH365" s="172"/>
      <c r="AI365" s="172"/>
      <c r="AJ365" s="172"/>
      <c r="AK365" s="172"/>
      <c r="AL365" s="172"/>
      <c r="AM365" s="172"/>
      <c r="AN365" s="172"/>
      <c r="AO365" s="172"/>
      <c r="AP365" s="172"/>
      <c r="AQ365" s="172"/>
      <c r="AR365" s="172"/>
      <c r="AS365" s="172"/>
      <c r="AT365" s="172"/>
      <c r="AU365" s="172"/>
      <c r="AV365" s="172"/>
      <c r="AW365" s="172"/>
      <c r="AX365" s="172"/>
      <c r="AY365" s="172"/>
      <c r="AZ365" s="172"/>
      <c r="BA365" s="172"/>
      <c r="BB365" s="172"/>
      <c r="BC365" s="172"/>
      <c r="BD365" s="172"/>
      <c r="BE365" s="172"/>
      <c r="BF365" s="172"/>
      <c r="BG365" s="172"/>
      <c r="BH365" s="172"/>
      <c r="BI365" s="172"/>
      <c r="BJ365" s="172"/>
      <c r="BK365" s="172"/>
      <c r="BL365" s="172"/>
      <c r="BM365" s="172"/>
      <c r="BN365" s="172"/>
      <c r="BO365" s="172"/>
      <c r="BP365" s="172"/>
      <c r="BQ365" s="172"/>
      <c r="BR365" s="172"/>
      <c r="BS365" s="172"/>
      <c r="BT365" s="172"/>
      <c r="BU365" s="172"/>
      <c r="BV365" s="172"/>
      <c r="BW365" s="172"/>
      <c r="BX365" s="172"/>
    </row>
    <row r="366" spans="1:76" s="167" customFormat="1" ht="15.75" x14ac:dyDescent="0.25">
      <c r="A366" s="180" t="s">
        <v>610</v>
      </c>
      <c r="B366" s="181" t="s">
        <v>4957</v>
      </c>
      <c r="C366" s="181" t="s">
        <v>4472</v>
      </c>
      <c r="D366" s="181" t="s">
        <v>4473</v>
      </c>
      <c r="E366" s="181" t="s">
        <v>4463</v>
      </c>
      <c r="F366" s="181" t="s">
        <v>4958</v>
      </c>
      <c r="G366" s="180" t="s">
        <v>3903</v>
      </c>
      <c r="H366" s="182" t="s">
        <v>4950</v>
      </c>
      <c r="I366" s="169" t="str">
        <f t="shared" si="15"/>
        <v>08PDDFS221</v>
      </c>
      <c r="J366" s="183">
        <v>1</v>
      </c>
      <c r="K366" s="181" t="s">
        <v>4028</v>
      </c>
      <c r="L366" s="183">
        <v>2</v>
      </c>
      <c r="M366" s="181" t="s">
        <v>4029</v>
      </c>
      <c r="N366" s="183" t="s">
        <v>767</v>
      </c>
      <c r="O366" s="181" t="s">
        <v>4339</v>
      </c>
      <c r="P366" s="183">
        <v>2</v>
      </c>
      <c r="Q366" s="181" t="s">
        <v>4765</v>
      </c>
      <c r="R366" s="183" t="s">
        <v>792</v>
      </c>
      <c r="S366" s="181" t="s">
        <v>4779</v>
      </c>
      <c r="T366" s="183" t="s">
        <v>814</v>
      </c>
      <c r="U366" s="181" t="s">
        <v>4951</v>
      </c>
      <c r="V366" s="183" t="s">
        <v>4458</v>
      </c>
      <c r="W366" s="181" t="s">
        <v>4459</v>
      </c>
      <c r="X366" s="183" t="s">
        <v>766</v>
      </c>
      <c r="Y366" s="181" t="s">
        <v>4079</v>
      </c>
      <c r="Z366" s="174" t="str">
        <f t="shared" si="16"/>
        <v>2 Hambre cero</v>
      </c>
      <c r="AA366" s="183">
        <v>2.1</v>
      </c>
      <c r="AB366" s="181" t="s">
        <v>4082</v>
      </c>
      <c r="AC366" s="193" t="str">
        <f t="shared" si="17"/>
        <v>2.1 Para 2030, poner fin al hambre y asegurar el acceso de todas las personas, en particular los pobres y las personas en situaciones vulnerables, incluidos los lactantes, a una alimentacion sana, nutritiva y suficiente durante todo el año</v>
      </c>
      <c r="AD366" s="172"/>
      <c r="AE366" s="172"/>
      <c r="AF366" s="172"/>
      <c r="AG366" s="172"/>
      <c r="AH366" s="172"/>
      <c r="AI366" s="172"/>
      <c r="AJ366" s="172"/>
      <c r="AK366" s="172"/>
      <c r="AL366" s="172"/>
      <c r="AM366" s="172"/>
      <c r="AN366" s="172"/>
      <c r="AO366" s="172"/>
      <c r="AP366" s="172"/>
      <c r="AQ366" s="172"/>
      <c r="AR366" s="172"/>
      <c r="AS366" s="172"/>
      <c r="AT366" s="172"/>
      <c r="AU366" s="172"/>
      <c r="AV366" s="172"/>
      <c r="AW366" s="172"/>
      <c r="AX366" s="172"/>
      <c r="AY366" s="172"/>
      <c r="AZ366" s="172"/>
      <c r="BA366" s="172"/>
      <c r="BB366" s="172"/>
      <c r="BC366" s="172"/>
      <c r="BD366" s="172"/>
      <c r="BE366" s="172"/>
      <c r="BF366" s="172"/>
      <c r="BG366" s="172"/>
      <c r="BH366" s="172"/>
      <c r="BI366" s="172"/>
      <c r="BJ366" s="172"/>
      <c r="BK366" s="172"/>
      <c r="BL366" s="172"/>
      <c r="BM366" s="172"/>
      <c r="BN366" s="172"/>
      <c r="BO366" s="172"/>
      <c r="BP366" s="172"/>
      <c r="BQ366" s="172"/>
      <c r="BR366" s="172"/>
      <c r="BS366" s="172"/>
      <c r="BT366" s="172"/>
      <c r="BU366" s="172"/>
      <c r="BV366" s="172"/>
      <c r="BW366" s="172"/>
      <c r="BX366" s="172"/>
    </row>
    <row r="367" spans="1:76" s="167" customFormat="1" ht="15.75" x14ac:dyDescent="0.25">
      <c r="A367" s="180" t="s">
        <v>610</v>
      </c>
      <c r="B367" s="181" t="s">
        <v>4957</v>
      </c>
      <c r="C367" s="181" t="s">
        <v>4472</v>
      </c>
      <c r="D367" s="181" t="s">
        <v>4473</v>
      </c>
      <c r="E367" s="181" t="s">
        <v>4463</v>
      </c>
      <c r="F367" s="181" t="s">
        <v>4958</v>
      </c>
      <c r="G367" s="180" t="s">
        <v>748</v>
      </c>
      <c r="H367" s="182" t="s">
        <v>4969</v>
      </c>
      <c r="I367" s="169" t="str">
        <f t="shared" si="15"/>
        <v>08PDDFU032</v>
      </c>
      <c r="J367" s="183">
        <v>1</v>
      </c>
      <c r="K367" s="181" t="s">
        <v>4028</v>
      </c>
      <c r="L367" s="183">
        <v>6</v>
      </c>
      <c r="M367" s="181" t="s">
        <v>4040</v>
      </c>
      <c r="N367" s="183" t="s">
        <v>793</v>
      </c>
      <c r="O367" s="181" t="s">
        <v>4093</v>
      </c>
      <c r="P367" s="183">
        <v>2</v>
      </c>
      <c r="Q367" s="181" t="s">
        <v>4765</v>
      </c>
      <c r="R367" s="183" t="s">
        <v>792</v>
      </c>
      <c r="S367" s="181" t="s">
        <v>4779</v>
      </c>
      <c r="T367" s="183" t="s">
        <v>778</v>
      </c>
      <c r="U367" s="181" t="s">
        <v>4939</v>
      </c>
      <c r="V367" s="183" t="s">
        <v>4464</v>
      </c>
      <c r="W367" s="181" t="s">
        <v>4465</v>
      </c>
      <c r="X367" s="183" t="s">
        <v>774</v>
      </c>
      <c r="Y367" s="181" t="s">
        <v>4032</v>
      </c>
      <c r="Z367" s="174" t="str">
        <f t="shared" si="16"/>
        <v>3 Salud y bienestar</v>
      </c>
      <c r="AA367" s="183">
        <v>3.6</v>
      </c>
      <c r="AB367" s="181" t="s">
        <v>4970</v>
      </c>
      <c r="AC367" s="193" t="str">
        <f t="shared" si="17"/>
        <v>3.6 Para 2020, reducir a la mitad el numero de muertes y lesiones causadas por accidentes de trafico en el mundo</v>
      </c>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2"/>
      <c r="AY367" s="172"/>
      <c r="AZ367" s="172"/>
      <c r="BA367" s="172"/>
      <c r="BB367" s="172"/>
      <c r="BC367" s="172"/>
      <c r="BD367" s="172"/>
      <c r="BE367" s="172"/>
      <c r="BF367" s="172"/>
      <c r="BG367" s="172"/>
      <c r="BH367" s="172"/>
      <c r="BI367" s="172"/>
      <c r="BJ367" s="172"/>
      <c r="BK367" s="172"/>
      <c r="BL367" s="172"/>
      <c r="BM367" s="172"/>
      <c r="BN367" s="172"/>
      <c r="BO367" s="172"/>
      <c r="BP367" s="172"/>
      <c r="BQ367" s="172"/>
      <c r="BR367" s="172"/>
      <c r="BS367" s="172"/>
      <c r="BT367" s="172"/>
      <c r="BU367" s="172"/>
      <c r="BV367" s="172"/>
      <c r="BW367" s="172"/>
      <c r="BX367" s="172"/>
    </row>
    <row r="368" spans="1:76" s="167" customFormat="1" ht="15.75" x14ac:dyDescent="0.25">
      <c r="A368" s="180" t="s">
        <v>610</v>
      </c>
      <c r="B368" s="181" t="s">
        <v>4957</v>
      </c>
      <c r="C368" s="181" t="s">
        <v>4472</v>
      </c>
      <c r="D368" s="181" t="s">
        <v>4473</v>
      </c>
      <c r="E368" s="181" t="s">
        <v>4463</v>
      </c>
      <c r="F368" s="181" t="s">
        <v>4958</v>
      </c>
      <c r="G368" s="180" t="s">
        <v>3916</v>
      </c>
      <c r="H368" s="182" t="s">
        <v>4971</v>
      </c>
      <c r="I368" s="169" t="str">
        <f t="shared" si="15"/>
        <v>08PDDFU037</v>
      </c>
      <c r="J368" s="183">
        <v>1</v>
      </c>
      <c r="K368" s="181" t="s">
        <v>4028</v>
      </c>
      <c r="L368" s="183">
        <v>6</v>
      </c>
      <c r="M368" s="181" t="s">
        <v>4040</v>
      </c>
      <c r="N368" s="183" t="s">
        <v>2465</v>
      </c>
      <c r="O368" s="181" t="s">
        <v>4040</v>
      </c>
      <c r="P368" s="183">
        <v>2</v>
      </c>
      <c r="Q368" s="181" t="s">
        <v>4765</v>
      </c>
      <c r="R368" s="183" t="s">
        <v>792</v>
      </c>
      <c r="S368" s="181" t="s">
        <v>4779</v>
      </c>
      <c r="T368" s="183" t="s">
        <v>778</v>
      </c>
      <c r="U368" s="181" t="s">
        <v>4939</v>
      </c>
      <c r="V368" s="183" t="s">
        <v>4315</v>
      </c>
      <c r="W368" s="181" t="s">
        <v>4316</v>
      </c>
      <c r="X368" s="183" t="s">
        <v>774</v>
      </c>
      <c r="Y368" s="181" t="s">
        <v>4032</v>
      </c>
      <c r="Z368" s="174" t="str">
        <f t="shared" si="16"/>
        <v>3 Salud y bienestar</v>
      </c>
      <c r="AA368" s="183" t="s">
        <v>4943</v>
      </c>
      <c r="AB368" s="181" t="s">
        <v>4944</v>
      </c>
      <c r="AC368" s="193" t="str">
        <f t="shared" si="17"/>
        <v>3.c Aumentar sustancialmente la financiacion de la salud y la contratacion, el desarrollo, la capacitacion y la retencion del personal sanitario en los paises en desarrollo, especialmente en los paises menos adelantados y los pequeños Estados insulares en desarrollo</v>
      </c>
      <c r="AD368" s="172"/>
      <c r="AE368" s="172"/>
      <c r="AF368" s="172"/>
      <c r="AG368" s="172"/>
      <c r="AH368" s="172"/>
      <c r="AI368" s="172"/>
      <c r="AJ368" s="172"/>
      <c r="AK368" s="172"/>
      <c r="AL368" s="172"/>
      <c r="AM368" s="172"/>
      <c r="AN368" s="172"/>
      <c r="AO368" s="172"/>
      <c r="AP368" s="172"/>
      <c r="AQ368" s="172"/>
      <c r="AR368" s="172"/>
      <c r="AS368" s="172"/>
      <c r="AT368" s="172"/>
      <c r="AU368" s="172"/>
      <c r="AV368" s="172"/>
      <c r="AW368" s="172"/>
      <c r="AX368" s="172"/>
      <c r="AY368" s="172"/>
      <c r="AZ368" s="172"/>
      <c r="BA368" s="172"/>
      <c r="BB368" s="172"/>
      <c r="BC368" s="172"/>
      <c r="BD368" s="172"/>
      <c r="BE368" s="172"/>
      <c r="BF368" s="172"/>
      <c r="BG368" s="172"/>
      <c r="BH368" s="172"/>
      <c r="BI368" s="172"/>
      <c r="BJ368" s="172"/>
      <c r="BK368" s="172"/>
      <c r="BL368" s="172"/>
      <c r="BM368" s="172"/>
      <c r="BN368" s="172"/>
      <c r="BO368" s="172"/>
      <c r="BP368" s="172"/>
      <c r="BQ368" s="172"/>
      <c r="BR368" s="172"/>
      <c r="BS368" s="172"/>
      <c r="BT368" s="172"/>
      <c r="BU368" s="172"/>
      <c r="BV368" s="172"/>
      <c r="BW368" s="172"/>
      <c r="BX368" s="172"/>
    </row>
    <row r="369" spans="1:76" s="167" customFormat="1" ht="15.75" x14ac:dyDescent="0.25">
      <c r="A369" s="180" t="s">
        <v>611</v>
      </c>
      <c r="B369" s="181" t="s">
        <v>4972</v>
      </c>
      <c r="C369" s="181" t="s">
        <v>4478</v>
      </c>
      <c r="D369" s="181" t="s">
        <v>4973</v>
      </c>
      <c r="E369" s="181" t="s">
        <v>4974</v>
      </c>
      <c r="F369" s="181" t="s">
        <v>4975</v>
      </c>
      <c r="G369" s="180" t="s">
        <v>3844</v>
      </c>
      <c r="H369" s="182" t="s">
        <v>4963</v>
      </c>
      <c r="I369" s="169" t="str">
        <f t="shared" si="15"/>
        <v>08PDIIE165</v>
      </c>
      <c r="J369" s="183">
        <v>1</v>
      </c>
      <c r="K369" s="181" t="s">
        <v>4028</v>
      </c>
      <c r="L369" s="183">
        <v>6</v>
      </c>
      <c r="M369" s="181" t="s">
        <v>4040</v>
      </c>
      <c r="N369" s="183">
        <v>4</v>
      </c>
      <c r="O369" s="181" t="s">
        <v>27</v>
      </c>
      <c r="P369" s="183">
        <v>2</v>
      </c>
      <c r="Q369" s="181" t="s">
        <v>4765</v>
      </c>
      <c r="R369" s="183" t="s">
        <v>792</v>
      </c>
      <c r="S369" s="181" t="s">
        <v>4779</v>
      </c>
      <c r="T369" s="183" t="s">
        <v>793</v>
      </c>
      <c r="U369" s="181" t="s">
        <v>4788</v>
      </c>
      <c r="V369" s="183" t="s">
        <v>4470</v>
      </c>
      <c r="W369" s="181" t="s">
        <v>4471</v>
      </c>
      <c r="X369" s="183" t="s">
        <v>774</v>
      </c>
      <c r="Y369" s="181" t="s">
        <v>4032</v>
      </c>
      <c r="Z369" s="174" t="str">
        <f t="shared" si="16"/>
        <v>3 Salud y bienestar</v>
      </c>
      <c r="AA369" s="183">
        <v>3.8</v>
      </c>
      <c r="AB369" s="181" t="s">
        <v>4940</v>
      </c>
      <c r="AC369" s="193" t="str">
        <f t="shared" si="17"/>
        <v>3.8 Lograr la cobertura sanitaria universal, en particular la proteccion contra los riesgos financieros, el acceso a servicios de salud esenciales de calidad y el acceso a medicamentos y vacunas seguros, eficaces, asequibles y de calidad para todos</v>
      </c>
      <c r="AD369" s="172"/>
      <c r="AE369" s="172"/>
      <c r="AF369" s="172"/>
      <c r="AG369" s="172"/>
      <c r="AH369" s="172"/>
      <c r="AI369" s="172"/>
      <c r="AJ369" s="172"/>
      <c r="AK369" s="172"/>
      <c r="AL369" s="172"/>
      <c r="AM369" s="172"/>
      <c r="AN369" s="172"/>
      <c r="AO369" s="172"/>
      <c r="AP369" s="172"/>
      <c r="AQ369" s="172"/>
      <c r="AR369" s="172"/>
      <c r="AS369" s="172"/>
      <c r="AT369" s="172"/>
      <c r="AU369" s="172"/>
      <c r="AV369" s="172"/>
      <c r="AW369" s="172"/>
      <c r="AX369" s="172"/>
      <c r="AY369" s="172"/>
      <c r="AZ369" s="172"/>
      <c r="BA369" s="172"/>
      <c r="BB369" s="172"/>
      <c r="BC369" s="172"/>
      <c r="BD369" s="172"/>
      <c r="BE369" s="172"/>
      <c r="BF369" s="172"/>
      <c r="BG369" s="172"/>
      <c r="BH369" s="172"/>
      <c r="BI369" s="172"/>
      <c r="BJ369" s="172"/>
      <c r="BK369" s="172"/>
      <c r="BL369" s="172"/>
      <c r="BM369" s="172"/>
      <c r="BN369" s="172"/>
      <c r="BO369" s="172"/>
      <c r="BP369" s="172"/>
      <c r="BQ369" s="172"/>
      <c r="BR369" s="172"/>
      <c r="BS369" s="172"/>
      <c r="BT369" s="172"/>
      <c r="BU369" s="172"/>
      <c r="BV369" s="172"/>
      <c r="BW369" s="172"/>
      <c r="BX369" s="172"/>
    </row>
    <row r="370" spans="1:76" s="167" customFormat="1" ht="15.75" x14ac:dyDescent="0.25">
      <c r="A370" s="180" t="s">
        <v>611</v>
      </c>
      <c r="B370" s="181" t="s">
        <v>4972</v>
      </c>
      <c r="C370" s="181" t="s">
        <v>4478</v>
      </c>
      <c r="D370" s="181" t="s">
        <v>4973</v>
      </c>
      <c r="E370" s="181" t="s">
        <v>4974</v>
      </c>
      <c r="F370" s="181" t="s">
        <v>4975</v>
      </c>
      <c r="G370" s="180" t="s">
        <v>712</v>
      </c>
      <c r="H370" s="182" t="s">
        <v>4725</v>
      </c>
      <c r="I370" s="169" t="str">
        <f t="shared" si="15"/>
        <v>08PDIIM001</v>
      </c>
      <c r="J370" s="183">
        <v>1</v>
      </c>
      <c r="K370" s="181" t="s">
        <v>4028</v>
      </c>
      <c r="L370" s="183">
        <v>6</v>
      </c>
      <c r="M370" s="181" t="s">
        <v>4040</v>
      </c>
      <c r="N370" s="183">
        <v>4</v>
      </c>
      <c r="O370" s="181" t="s">
        <v>27</v>
      </c>
      <c r="P370" s="183">
        <v>2</v>
      </c>
      <c r="Q370" s="181" t="s">
        <v>4765</v>
      </c>
      <c r="R370" s="183" t="s">
        <v>792</v>
      </c>
      <c r="S370" s="181" t="s">
        <v>4779</v>
      </c>
      <c r="T370" s="183" t="s">
        <v>793</v>
      </c>
      <c r="U370" s="181" t="s">
        <v>4788</v>
      </c>
      <c r="V370" s="183" t="s">
        <v>3959</v>
      </c>
      <c r="W370" s="181" t="s">
        <v>3960</v>
      </c>
      <c r="X370" s="183" t="s">
        <v>774</v>
      </c>
      <c r="Y370" s="181" t="s">
        <v>4032</v>
      </c>
      <c r="Z370" s="174" t="str">
        <f t="shared" si="16"/>
        <v>3 Salud y bienestar</v>
      </c>
      <c r="AA370" s="183">
        <v>3.8</v>
      </c>
      <c r="AB370" s="181" t="s">
        <v>4940</v>
      </c>
      <c r="AC370" s="193" t="str">
        <f t="shared" si="17"/>
        <v>3.8 Lograr la cobertura sanitaria universal, en particular la proteccion contra los riesgos financieros, el acceso a servicios de salud esenciales de calidad y el acceso a medicamentos y vacunas seguros, eficaces, asequibles y de calidad para todos</v>
      </c>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2"/>
      <c r="AY370" s="172"/>
      <c r="AZ370" s="172"/>
      <c r="BA370" s="172"/>
      <c r="BB370" s="172"/>
      <c r="BC370" s="172"/>
      <c r="BD370" s="172"/>
      <c r="BE370" s="172"/>
      <c r="BF370" s="172"/>
      <c r="BG370" s="172"/>
      <c r="BH370" s="172"/>
      <c r="BI370" s="172"/>
      <c r="BJ370" s="172"/>
      <c r="BK370" s="172"/>
      <c r="BL370" s="172"/>
      <c r="BM370" s="172"/>
      <c r="BN370" s="172"/>
      <c r="BO370" s="172"/>
      <c r="BP370" s="172"/>
      <c r="BQ370" s="172"/>
      <c r="BR370" s="172"/>
      <c r="BS370" s="172"/>
      <c r="BT370" s="172"/>
      <c r="BU370" s="172"/>
      <c r="BV370" s="172"/>
      <c r="BW370" s="172"/>
      <c r="BX370" s="172"/>
    </row>
    <row r="371" spans="1:76" s="167" customFormat="1" ht="15.75" x14ac:dyDescent="0.25">
      <c r="A371" s="180" t="s">
        <v>611</v>
      </c>
      <c r="B371" s="181" t="s">
        <v>4972</v>
      </c>
      <c r="C371" s="181" t="s">
        <v>4478</v>
      </c>
      <c r="D371" s="181" t="s">
        <v>4973</v>
      </c>
      <c r="E371" s="181" t="s">
        <v>4974</v>
      </c>
      <c r="F371" s="181" t="s">
        <v>4975</v>
      </c>
      <c r="G371" s="180" t="s">
        <v>3889</v>
      </c>
      <c r="H371" s="182" t="s">
        <v>4729</v>
      </c>
      <c r="I371" s="169" t="str">
        <f t="shared" si="15"/>
        <v>08PDIIM002</v>
      </c>
      <c r="J371" s="183">
        <v>1</v>
      </c>
      <c r="K371" s="181" t="s">
        <v>4028</v>
      </c>
      <c r="L371" s="183">
        <v>6</v>
      </c>
      <c r="M371" s="181" t="s">
        <v>4040</v>
      </c>
      <c r="N371" s="183">
        <v>4</v>
      </c>
      <c r="O371" s="181" t="s">
        <v>27</v>
      </c>
      <c r="P371" s="183">
        <v>2</v>
      </c>
      <c r="Q371" s="181" t="s">
        <v>4765</v>
      </c>
      <c r="R371" s="183" t="s">
        <v>792</v>
      </c>
      <c r="S371" s="181" t="s">
        <v>4779</v>
      </c>
      <c r="T371" s="183" t="s">
        <v>793</v>
      </c>
      <c r="U371" s="181" t="s">
        <v>4788</v>
      </c>
      <c r="V371" s="183" t="s">
        <v>3961</v>
      </c>
      <c r="W371" s="181" t="s">
        <v>3962</v>
      </c>
      <c r="X371" s="183" t="s">
        <v>774</v>
      </c>
      <c r="Y371" s="181" t="s">
        <v>4032</v>
      </c>
      <c r="Z371" s="174" t="str">
        <f t="shared" si="16"/>
        <v>3 Salud y bienestar</v>
      </c>
      <c r="AA371" s="183">
        <v>3.8</v>
      </c>
      <c r="AB371" s="181" t="s">
        <v>4940</v>
      </c>
      <c r="AC371" s="193" t="str">
        <f t="shared" si="17"/>
        <v>3.8 Lograr la cobertura sanitaria universal, en particular la proteccion contra los riesgos financieros, el acceso a servicios de salud esenciales de calidad y el acceso a medicamentos y vacunas seguros, eficaces, asequibles y de calidad para todos</v>
      </c>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2"/>
      <c r="AY371" s="172"/>
      <c r="AZ371" s="172"/>
      <c r="BA371" s="172"/>
      <c r="BB371" s="172"/>
      <c r="BC371" s="172"/>
      <c r="BD371" s="172"/>
      <c r="BE371" s="172"/>
      <c r="BF371" s="172"/>
      <c r="BG371" s="172"/>
      <c r="BH371" s="172"/>
      <c r="BI371" s="172"/>
      <c r="BJ371" s="172"/>
      <c r="BK371" s="172"/>
      <c r="BL371" s="172"/>
      <c r="BM371" s="172"/>
      <c r="BN371" s="172"/>
      <c r="BO371" s="172"/>
      <c r="BP371" s="172"/>
      <c r="BQ371" s="172"/>
      <c r="BR371" s="172"/>
      <c r="BS371" s="172"/>
      <c r="BT371" s="172"/>
      <c r="BU371" s="172"/>
      <c r="BV371" s="172"/>
      <c r="BW371" s="172"/>
      <c r="BX371" s="172"/>
    </row>
    <row r="372" spans="1:76" s="167" customFormat="1" ht="15.75" x14ac:dyDescent="0.25">
      <c r="A372" s="180" t="s">
        <v>611</v>
      </c>
      <c r="B372" s="181" t="s">
        <v>4972</v>
      </c>
      <c r="C372" s="181" t="s">
        <v>4478</v>
      </c>
      <c r="D372" s="181" t="s">
        <v>4973</v>
      </c>
      <c r="E372" s="181" t="s">
        <v>4974</v>
      </c>
      <c r="F372" s="181" t="s">
        <v>4975</v>
      </c>
      <c r="G372" s="180" t="s">
        <v>713</v>
      </c>
      <c r="H372" s="182" t="s">
        <v>4730</v>
      </c>
      <c r="I372" s="169" t="str">
        <f t="shared" si="15"/>
        <v>08PDIIN001</v>
      </c>
      <c r="J372" s="183">
        <v>5</v>
      </c>
      <c r="K372" s="181" t="s">
        <v>4731</v>
      </c>
      <c r="L372" s="183">
        <v>3</v>
      </c>
      <c r="M372" s="181" t="s">
        <v>4309</v>
      </c>
      <c r="N372" s="183">
        <v>3</v>
      </c>
      <c r="O372" s="181" t="s">
        <v>3964</v>
      </c>
      <c r="P372" s="183">
        <v>1</v>
      </c>
      <c r="Q372" s="181" t="s">
        <v>3954</v>
      </c>
      <c r="R372" s="183" t="s">
        <v>785</v>
      </c>
      <c r="S372" s="181" t="s">
        <v>4732</v>
      </c>
      <c r="T372" s="183" t="s">
        <v>766</v>
      </c>
      <c r="U372" s="181" t="s">
        <v>3963</v>
      </c>
      <c r="V372" s="183" t="s">
        <v>3965</v>
      </c>
      <c r="W372" s="181" t="s">
        <v>3966</v>
      </c>
      <c r="X372" s="183" t="s">
        <v>2916</v>
      </c>
      <c r="Y372" s="181" t="s">
        <v>3967</v>
      </c>
      <c r="Z372" s="174" t="str">
        <f t="shared" si="16"/>
        <v>11 Ciudades y comunidades sostenibles</v>
      </c>
      <c r="AA372" s="183">
        <v>11.5</v>
      </c>
      <c r="AB372" s="181" t="s">
        <v>3968</v>
      </c>
      <c r="AC372" s="193" t="str">
        <f t="shared" si="17"/>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372" s="172"/>
      <c r="AE372" s="172"/>
      <c r="AF372" s="172"/>
      <c r="AG372" s="172"/>
      <c r="AH372" s="172"/>
      <c r="AI372" s="172"/>
      <c r="AJ372" s="172"/>
      <c r="AK372" s="172"/>
      <c r="AL372" s="172"/>
      <c r="AM372" s="172"/>
      <c r="AN372" s="172"/>
      <c r="AO372" s="172"/>
      <c r="AP372" s="172"/>
      <c r="AQ372" s="172"/>
      <c r="AR372" s="172"/>
      <c r="AS372" s="172"/>
      <c r="AT372" s="172"/>
      <c r="AU372" s="172"/>
      <c r="AV372" s="172"/>
      <c r="AW372" s="172"/>
      <c r="AX372" s="172"/>
      <c r="AY372" s="172"/>
      <c r="AZ372" s="172"/>
      <c r="BA372" s="172"/>
      <c r="BB372" s="172"/>
      <c r="BC372" s="172"/>
      <c r="BD372" s="172"/>
      <c r="BE372" s="172"/>
      <c r="BF372" s="172"/>
      <c r="BG372" s="172"/>
      <c r="BH372" s="172"/>
      <c r="BI372" s="172"/>
      <c r="BJ372" s="172"/>
      <c r="BK372" s="172"/>
      <c r="BL372" s="172"/>
      <c r="BM372" s="172"/>
      <c r="BN372" s="172"/>
      <c r="BO372" s="172"/>
      <c r="BP372" s="172"/>
      <c r="BQ372" s="172"/>
      <c r="BR372" s="172"/>
      <c r="BS372" s="172"/>
      <c r="BT372" s="172"/>
      <c r="BU372" s="172"/>
      <c r="BV372" s="172"/>
      <c r="BW372" s="172"/>
      <c r="BX372" s="172"/>
    </row>
    <row r="373" spans="1:76" s="167" customFormat="1" ht="15.75" x14ac:dyDescent="0.25">
      <c r="A373" s="180" t="s">
        <v>611</v>
      </c>
      <c r="B373" s="181" t="s">
        <v>4972</v>
      </c>
      <c r="C373" s="181" t="s">
        <v>4478</v>
      </c>
      <c r="D373" s="181" t="s">
        <v>4973</v>
      </c>
      <c r="E373" s="181" t="s">
        <v>4974</v>
      </c>
      <c r="F373" s="181" t="s">
        <v>4975</v>
      </c>
      <c r="G373" s="180" t="s">
        <v>725</v>
      </c>
      <c r="H373" s="182" t="s">
        <v>4976</v>
      </c>
      <c r="I373" s="169" t="str">
        <f t="shared" si="15"/>
        <v>08PDIIP031</v>
      </c>
      <c r="J373" s="183">
        <v>1</v>
      </c>
      <c r="K373" s="181" t="s">
        <v>4028</v>
      </c>
      <c r="L373" s="183">
        <v>6</v>
      </c>
      <c r="M373" s="181" t="s">
        <v>4040</v>
      </c>
      <c r="N373" s="183">
        <v>4</v>
      </c>
      <c r="O373" s="181" t="s">
        <v>27</v>
      </c>
      <c r="P373" s="183">
        <v>2</v>
      </c>
      <c r="Q373" s="181" t="s">
        <v>4765</v>
      </c>
      <c r="R373" s="183" t="s">
        <v>792</v>
      </c>
      <c r="S373" s="181" t="s">
        <v>4779</v>
      </c>
      <c r="T373" s="183" t="s">
        <v>793</v>
      </c>
      <c r="U373" s="181" t="s">
        <v>4788</v>
      </c>
      <c r="V373" s="183" t="s">
        <v>2534</v>
      </c>
      <c r="W373" s="181" t="s">
        <v>4479</v>
      </c>
      <c r="X373" s="183" t="s">
        <v>774</v>
      </c>
      <c r="Y373" s="181" t="s">
        <v>4032</v>
      </c>
      <c r="Z373" s="174" t="str">
        <f t="shared" si="16"/>
        <v>3 Salud y bienestar</v>
      </c>
      <c r="AA373" s="183">
        <v>3.4</v>
      </c>
      <c r="AB373" s="181" t="s">
        <v>4033</v>
      </c>
      <c r="AC373" s="193" t="str">
        <f t="shared" si="17"/>
        <v>3.4 Para 2030, reducir en un tercio la mortalidad prematura por enfermedades no transmisibles mediante la prevencion y el tratamiento y promover la salud mental y el bienestar</v>
      </c>
      <c r="AD373" s="172"/>
      <c r="AE373" s="172"/>
      <c r="AF373" s="172"/>
      <c r="AG373" s="172"/>
      <c r="AH373" s="172"/>
      <c r="AI373" s="172"/>
      <c r="AJ373" s="172"/>
      <c r="AK373" s="172"/>
      <c r="AL373" s="172"/>
      <c r="AM373" s="172"/>
      <c r="AN373" s="172"/>
      <c r="AO373" s="172"/>
      <c r="AP373" s="172"/>
      <c r="AQ373" s="172"/>
      <c r="AR373" s="172"/>
      <c r="AS373" s="172"/>
      <c r="AT373" s="172"/>
      <c r="AU373" s="172"/>
      <c r="AV373" s="172"/>
      <c r="AW373" s="172"/>
      <c r="AX373" s="172"/>
      <c r="AY373" s="172"/>
      <c r="AZ373" s="172"/>
      <c r="BA373" s="172"/>
      <c r="BB373" s="172"/>
      <c r="BC373" s="172"/>
      <c r="BD373" s="172"/>
      <c r="BE373" s="172"/>
      <c r="BF373" s="172"/>
      <c r="BG373" s="172"/>
      <c r="BH373" s="172"/>
      <c r="BI373" s="172"/>
      <c r="BJ373" s="172"/>
      <c r="BK373" s="172"/>
      <c r="BL373" s="172"/>
      <c r="BM373" s="172"/>
      <c r="BN373" s="172"/>
      <c r="BO373" s="172"/>
      <c r="BP373" s="172"/>
      <c r="BQ373" s="172"/>
      <c r="BR373" s="172"/>
      <c r="BS373" s="172"/>
      <c r="BT373" s="172"/>
      <c r="BU373" s="172"/>
      <c r="BV373" s="172"/>
      <c r="BW373" s="172"/>
      <c r="BX373" s="172"/>
    </row>
    <row r="374" spans="1:76" s="167" customFormat="1" ht="15.75" x14ac:dyDescent="0.25">
      <c r="A374" s="180" t="s">
        <v>612</v>
      </c>
      <c r="B374" s="181" t="s">
        <v>4977</v>
      </c>
      <c r="C374" s="181" t="s">
        <v>4483</v>
      </c>
      <c r="D374" s="181" t="s">
        <v>4484</v>
      </c>
      <c r="E374" s="181" t="s">
        <v>4978</v>
      </c>
      <c r="F374" s="181" t="s">
        <v>4979</v>
      </c>
      <c r="G374" s="180" t="s">
        <v>3869</v>
      </c>
      <c r="H374" s="182" t="s">
        <v>4980</v>
      </c>
      <c r="I374" s="169" t="str">
        <f t="shared" si="15"/>
        <v>08PDIJE193</v>
      </c>
      <c r="J374" s="183">
        <v>1</v>
      </c>
      <c r="K374" s="181" t="s">
        <v>4028</v>
      </c>
      <c r="L374" s="183">
        <v>6</v>
      </c>
      <c r="M374" s="181" t="s">
        <v>4040</v>
      </c>
      <c r="N374" s="183" t="s">
        <v>766</v>
      </c>
      <c r="O374" s="181" t="s">
        <v>4480</v>
      </c>
      <c r="P374" s="183">
        <v>2</v>
      </c>
      <c r="Q374" s="181" t="s">
        <v>4765</v>
      </c>
      <c r="R374" s="183" t="s">
        <v>767</v>
      </c>
      <c r="S374" s="181" t="s">
        <v>4770</v>
      </c>
      <c r="T374" s="183" t="s">
        <v>765</v>
      </c>
      <c r="U374" s="181" t="s">
        <v>4981</v>
      </c>
      <c r="V374" s="183" t="s">
        <v>4481</v>
      </c>
      <c r="W374" s="181" t="s">
        <v>4482</v>
      </c>
      <c r="X374" s="183" t="s">
        <v>774</v>
      </c>
      <c r="Y374" s="181" t="s">
        <v>4032</v>
      </c>
      <c r="Z374" s="174" t="str">
        <f t="shared" si="16"/>
        <v>3 Salud y bienestar</v>
      </c>
      <c r="AA374" s="183">
        <v>3.7</v>
      </c>
      <c r="AB374" s="181" t="s">
        <v>4982</v>
      </c>
      <c r="AC374" s="193" t="str">
        <f t="shared" si="17"/>
        <v>3.7 Para 2030, garantizar el acceso universal a los servicios de salud sexual y reproductiva, incluidos los de planificacion de la familia, informacion y educacion, y la integracion de la salud reproductiva en las estrategias y los programas nacionales</v>
      </c>
      <c r="AD374" s="172"/>
      <c r="AE374" s="172"/>
      <c r="AF374" s="172"/>
      <c r="AG374" s="172"/>
      <c r="AH374" s="172"/>
      <c r="AI374" s="172"/>
      <c r="AJ374" s="172"/>
      <c r="AK374" s="172"/>
      <c r="AL374" s="172"/>
      <c r="AM374" s="172"/>
      <c r="AN374" s="172"/>
      <c r="AO374" s="172"/>
      <c r="AP374" s="172"/>
      <c r="AQ374" s="172"/>
      <c r="AR374" s="172"/>
      <c r="AS374" s="172"/>
      <c r="AT374" s="172"/>
      <c r="AU374" s="172"/>
      <c r="AV374" s="172"/>
      <c r="AW374" s="172"/>
      <c r="AX374" s="172"/>
      <c r="AY374" s="172"/>
      <c r="AZ374" s="172"/>
      <c r="BA374" s="172"/>
      <c r="BB374" s="172"/>
      <c r="BC374" s="172"/>
      <c r="BD374" s="172"/>
      <c r="BE374" s="172"/>
      <c r="BF374" s="172"/>
      <c r="BG374" s="172"/>
      <c r="BH374" s="172"/>
      <c r="BI374" s="172"/>
      <c r="BJ374" s="172"/>
      <c r="BK374" s="172"/>
      <c r="BL374" s="172"/>
      <c r="BM374" s="172"/>
      <c r="BN374" s="172"/>
      <c r="BO374" s="172"/>
      <c r="BP374" s="172"/>
      <c r="BQ374" s="172"/>
      <c r="BR374" s="172"/>
      <c r="BS374" s="172"/>
      <c r="BT374" s="172"/>
      <c r="BU374" s="172"/>
      <c r="BV374" s="172"/>
      <c r="BW374" s="172"/>
      <c r="BX374" s="172"/>
    </row>
    <row r="375" spans="1:76" s="167" customFormat="1" ht="15.75" x14ac:dyDescent="0.25">
      <c r="A375" s="180" t="s">
        <v>612</v>
      </c>
      <c r="B375" s="181" t="s">
        <v>4977</v>
      </c>
      <c r="C375" s="181" t="s">
        <v>4483</v>
      </c>
      <c r="D375" s="181" t="s">
        <v>4484</v>
      </c>
      <c r="E375" s="181" t="s">
        <v>4978</v>
      </c>
      <c r="F375" s="181" t="s">
        <v>4979</v>
      </c>
      <c r="G375" s="180" t="s">
        <v>712</v>
      </c>
      <c r="H375" s="182" t="s">
        <v>4725</v>
      </c>
      <c r="I375" s="169" t="str">
        <f t="shared" si="15"/>
        <v>08PDIJM001</v>
      </c>
      <c r="J375" s="183">
        <v>1</v>
      </c>
      <c r="K375" s="181" t="s">
        <v>4028</v>
      </c>
      <c r="L375" s="183">
        <v>6</v>
      </c>
      <c r="M375" s="181" t="s">
        <v>4040</v>
      </c>
      <c r="N375" s="183" t="s">
        <v>766</v>
      </c>
      <c r="O375" s="181" t="s">
        <v>4480</v>
      </c>
      <c r="P375" s="183">
        <v>2</v>
      </c>
      <c r="Q375" s="181" t="s">
        <v>4765</v>
      </c>
      <c r="R375" s="183" t="s">
        <v>767</v>
      </c>
      <c r="S375" s="181" t="s">
        <v>4770</v>
      </c>
      <c r="T375" s="183" t="s">
        <v>765</v>
      </c>
      <c r="U375" s="181" t="s">
        <v>4981</v>
      </c>
      <c r="V375" s="183" t="s">
        <v>3959</v>
      </c>
      <c r="W375" s="181" t="s">
        <v>3960</v>
      </c>
      <c r="X375" s="183" t="s">
        <v>774</v>
      </c>
      <c r="Y375" s="181" t="s">
        <v>4032</v>
      </c>
      <c r="Z375" s="174" t="str">
        <f t="shared" si="16"/>
        <v>3 Salud y bienestar</v>
      </c>
      <c r="AA375" s="183">
        <v>3.7</v>
      </c>
      <c r="AB375" s="181" t="s">
        <v>4982</v>
      </c>
      <c r="AC375" s="193" t="str">
        <f t="shared" si="17"/>
        <v>3.7 Para 2030, garantizar el acceso universal a los servicios de salud sexual y reproductiva, incluidos los de planificacion de la familia, informacion y educacion, y la integracion de la salud reproductiva en las estrategias y los programas nacionales</v>
      </c>
      <c r="AD375" s="172"/>
      <c r="AE375" s="172"/>
      <c r="AF375" s="172"/>
      <c r="AG375" s="172"/>
      <c r="AH375" s="172"/>
      <c r="AI375" s="172"/>
      <c r="AJ375" s="172"/>
      <c r="AK375" s="172"/>
      <c r="AL375" s="172"/>
      <c r="AM375" s="172"/>
      <c r="AN375" s="172"/>
      <c r="AO375" s="172"/>
      <c r="AP375" s="172"/>
      <c r="AQ375" s="172"/>
      <c r="AR375" s="172"/>
      <c r="AS375" s="172"/>
      <c r="AT375" s="172"/>
      <c r="AU375" s="172"/>
      <c r="AV375" s="172"/>
      <c r="AW375" s="172"/>
      <c r="AX375" s="172"/>
      <c r="AY375" s="172"/>
      <c r="AZ375" s="172"/>
      <c r="BA375" s="172"/>
      <c r="BB375" s="172"/>
      <c r="BC375" s="172"/>
      <c r="BD375" s="172"/>
      <c r="BE375" s="172"/>
      <c r="BF375" s="172"/>
      <c r="BG375" s="172"/>
      <c r="BH375" s="172"/>
      <c r="BI375" s="172"/>
      <c r="BJ375" s="172"/>
      <c r="BK375" s="172"/>
      <c r="BL375" s="172"/>
      <c r="BM375" s="172"/>
      <c r="BN375" s="172"/>
      <c r="BO375" s="172"/>
      <c r="BP375" s="172"/>
      <c r="BQ375" s="172"/>
      <c r="BR375" s="172"/>
      <c r="BS375" s="172"/>
      <c r="BT375" s="172"/>
      <c r="BU375" s="172"/>
      <c r="BV375" s="172"/>
      <c r="BW375" s="172"/>
      <c r="BX375" s="172"/>
    </row>
    <row r="376" spans="1:76" s="167" customFormat="1" ht="15.75" x14ac:dyDescent="0.25">
      <c r="A376" s="180" t="s">
        <v>612</v>
      </c>
      <c r="B376" s="181" t="s">
        <v>4977</v>
      </c>
      <c r="C376" s="181" t="s">
        <v>4483</v>
      </c>
      <c r="D376" s="181" t="s">
        <v>4484</v>
      </c>
      <c r="E376" s="181" t="s">
        <v>4978</v>
      </c>
      <c r="F376" s="181" t="s">
        <v>4979</v>
      </c>
      <c r="G376" s="180" t="s">
        <v>3889</v>
      </c>
      <c r="H376" s="182" t="s">
        <v>4729</v>
      </c>
      <c r="I376" s="169" t="str">
        <f t="shared" si="15"/>
        <v>08PDIJM002</v>
      </c>
      <c r="J376" s="183">
        <v>1</v>
      </c>
      <c r="K376" s="181" t="s">
        <v>4028</v>
      </c>
      <c r="L376" s="183">
        <v>6</v>
      </c>
      <c r="M376" s="181" t="s">
        <v>4040</v>
      </c>
      <c r="N376" s="183" t="s">
        <v>766</v>
      </c>
      <c r="O376" s="181" t="s">
        <v>4480</v>
      </c>
      <c r="P376" s="183">
        <v>2</v>
      </c>
      <c r="Q376" s="181" t="s">
        <v>4765</v>
      </c>
      <c r="R376" s="183" t="s">
        <v>767</v>
      </c>
      <c r="S376" s="181" t="s">
        <v>4770</v>
      </c>
      <c r="T376" s="183" t="s">
        <v>765</v>
      </c>
      <c r="U376" s="181" t="s">
        <v>4981</v>
      </c>
      <c r="V376" s="183" t="s">
        <v>3961</v>
      </c>
      <c r="W376" s="181" t="s">
        <v>3962</v>
      </c>
      <c r="X376" s="183" t="s">
        <v>774</v>
      </c>
      <c r="Y376" s="181" t="s">
        <v>4032</v>
      </c>
      <c r="Z376" s="174" t="str">
        <f t="shared" si="16"/>
        <v>3 Salud y bienestar</v>
      </c>
      <c r="AA376" s="183">
        <v>3.7</v>
      </c>
      <c r="AB376" s="181" t="s">
        <v>4982</v>
      </c>
      <c r="AC376" s="193" t="str">
        <f t="shared" si="17"/>
        <v>3.7 Para 2030, garantizar el acceso universal a los servicios de salud sexual y reproductiva, incluidos los de planificacion de la familia, informacion y educacion, y la integracion de la salud reproductiva en las estrategias y los programas nacionales</v>
      </c>
      <c r="AD376" s="172"/>
      <c r="AE376" s="172"/>
      <c r="AF376" s="172"/>
      <c r="AG376" s="172"/>
      <c r="AH376" s="172"/>
      <c r="AI376" s="172"/>
      <c r="AJ376" s="172"/>
      <c r="AK376" s="172"/>
      <c r="AL376" s="172"/>
      <c r="AM376" s="172"/>
      <c r="AN376" s="172"/>
      <c r="AO376" s="172"/>
      <c r="AP376" s="172"/>
      <c r="AQ376" s="172"/>
      <c r="AR376" s="172"/>
      <c r="AS376" s="172"/>
      <c r="AT376" s="172"/>
      <c r="AU376" s="172"/>
      <c r="AV376" s="172"/>
      <c r="AW376" s="172"/>
      <c r="AX376" s="172"/>
      <c r="AY376" s="172"/>
      <c r="AZ376" s="172"/>
      <c r="BA376" s="172"/>
      <c r="BB376" s="172"/>
      <c r="BC376" s="172"/>
      <c r="BD376" s="172"/>
      <c r="BE376" s="172"/>
      <c r="BF376" s="172"/>
      <c r="BG376" s="172"/>
      <c r="BH376" s="172"/>
      <c r="BI376" s="172"/>
      <c r="BJ376" s="172"/>
      <c r="BK376" s="172"/>
      <c r="BL376" s="172"/>
      <c r="BM376" s="172"/>
      <c r="BN376" s="172"/>
      <c r="BO376" s="172"/>
      <c r="BP376" s="172"/>
      <c r="BQ376" s="172"/>
      <c r="BR376" s="172"/>
      <c r="BS376" s="172"/>
      <c r="BT376" s="172"/>
      <c r="BU376" s="172"/>
      <c r="BV376" s="172"/>
      <c r="BW376" s="172"/>
      <c r="BX376" s="172"/>
    </row>
    <row r="377" spans="1:76" s="167" customFormat="1" ht="15.75" x14ac:dyDescent="0.25">
      <c r="A377" s="180" t="s">
        <v>612</v>
      </c>
      <c r="B377" s="181" t="s">
        <v>4977</v>
      </c>
      <c r="C377" s="181" t="s">
        <v>4483</v>
      </c>
      <c r="D377" s="181" t="s">
        <v>4484</v>
      </c>
      <c r="E377" s="181" t="s">
        <v>4978</v>
      </c>
      <c r="F377" s="181" t="s">
        <v>4979</v>
      </c>
      <c r="G377" s="180" t="s">
        <v>713</v>
      </c>
      <c r="H377" s="182" t="s">
        <v>4730</v>
      </c>
      <c r="I377" s="169" t="str">
        <f t="shared" si="15"/>
        <v>08PDIJN001</v>
      </c>
      <c r="J377" s="183">
        <v>5</v>
      </c>
      <c r="K377" s="181" t="s">
        <v>4731</v>
      </c>
      <c r="L377" s="183">
        <v>3</v>
      </c>
      <c r="M377" s="181" t="s">
        <v>4309</v>
      </c>
      <c r="N377" s="183" t="s">
        <v>774</v>
      </c>
      <c r="O377" s="181" t="s">
        <v>3964</v>
      </c>
      <c r="P377" s="183">
        <v>1</v>
      </c>
      <c r="Q377" s="181" t="s">
        <v>3954</v>
      </c>
      <c r="R377" s="183" t="s">
        <v>785</v>
      </c>
      <c r="S377" s="181" t="s">
        <v>4732</v>
      </c>
      <c r="T377" s="183" t="s">
        <v>766</v>
      </c>
      <c r="U377" s="181" t="s">
        <v>3963</v>
      </c>
      <c r="V377" s="183" t="s">
        <v>3965</v>
      </c>
      <c r="W377" s="181" t="s">
        <v>3966</v>
      </c>
      <c r="X377" s="183" t="s">
        <v>2916</v>
      </c>
      <c r="Y377" s="181" t="s">
        <v>3967</v>
      </c>
      <c r="Z377" s="174" t="str">
        <f t="shared" si="16"/>
        <v>11 Ciudades y comunidades sostenibles</v>
      </c>
      <c r="AA377" s="183">
        <v>11.5</v>
      </c>
      <c r="AB377" s="181" t="s">
        <v>3968</v>
      </c>
      <c r="AC377" s="193" t="str">
        <f t="shared" si="17"/>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377" s="172"/>
      <c r="AE377" s="172"/>
      <c r="AF377" s="172"/>
      <c r="AG377" s="172"/>
      <c r="AH377" s="172"/>
      <c r="AI377" s="172"/>
      <c r="AJ377" s="172"/>
      <c r="AK377" s="172"/>
      <c r="AL377" s="172"/>
      <c r="AM377" s="172"/>
      <c r="AN377" s="172"/>
      <c r="AO377" s="172"/>
      <c r="AP377" s="172"/>
      <c r="AQ377" s="172"/>
      <c r="AR377" s="172"/>
      <c r="AS377" s="172"/>
      <c r="AT377" s="172"/>
      <c r="AU377" s="172"/>
      <c r="AV377" s="172"/>
      <c r="AW377" s="172"/>
      <c r="AX377" s="172"/>
      <c r="AY377" s="172"/>
      <c r="AZ377" s="172"/>
      <c r="BA377" s="172"/>
      <c r="BB377" s="172"/>
      <c r="BC377" s="172"/>
      <c r="BD377" s="172"/>
      <c r="BE377" s="172"/>
      <c r="BF377" s="172"/>
      <c r="BG377" s="172"/>
      <c r="BH377" s="172"/>
      <c r="BI377" s="172"/>
      <c r="BJ377" s="172"/>
      <c r="BK377" s="172"/>
      <c r="BL377" s="172"/>
      <c r="BM377" s="172"/>
      <c r="BN377" s="172"/>
      <c r="BO377" s="172"/>
      <c r="BP377" s="172"/>
      <c r="BQ377" s="172"/>
      <c r="BR377" s="172"/>
      <c r="BS377" s="172"/>
      <c r="BT377" s="172"/>
      <c r="BU377" s="172"/>
      <c r="BV377" s="172"/>
      <c r="BW377" s="172"/>
      <c r="BX377" s="172"/>
    </row>
    <row r="378" spans="1:76" s="167" customFormat="1" ht="15.75" x14ac:dyDescent="0.25">
      <c r="A378" s="180" t="s">
        <v>612</v>
      </c>
      <c r="B378" s="181" t="s">
        <v>4977</v>
      </c>
      <c r="C378" s="181" t="s">
        <v>4483</v>
      </c>
      <c r="D378" s="181" t="s">
        <v>4484</v>
      </c>
      <c r="E378" s="181" t="s">
        <v>4978</v>
      </c>
      <c r="F378" s="181" t="s">
        <v>4979</v>
      </c>
      <c r="G378" s="180" t="s">
        <v>3900</v>
      </c>
      <c r="H378" s="182" t="s">
        <v>4983</v>
      </c>
      <c r="I378" s="169" t="str">
        <f t="shared" si="15"/>
        <v>08PDIJS004</v>
      </c>
      <c r="J378" s="183">
        <v>1</v>
      </c>
      <c r="K378" s="181" t="s">
        <v>4028</v>
      </c>
      <c r="L378" s="183">
        <v>6</v>
      </c>
      <c r="M378" s="181" t="s">
        <v>4040</v>
      </c>
      <c r="N378" s="183" t="s">
        <v>766</v>
      </c>
      <c r="O378" s="181" t="s">
        <v>4480</v>
      </c>
      <c r="P378" s="183">
        <v>2</v>
      </c>
      <c r="Q378" s="181" t="s">
        <v>4765</v>
      </c>
      <c r="R378" s="183" t="s">
        <v>792</v>
      </c>
      <c r="S378" s="181" t="s">
        <v>4779</v>
      </c>
      <c r="T378" s="183" t="s">
        <v>778</v>
      </c>
      <c r="U378" s="181" t="s">
        <v>4939</v>
      </c>
      <c r="V378" s="183" t="s">
        <v>4485</v>
      </c>
      <c r="W378" s="181" t="s">
        <v>4486</v>
      </c>
      <c r="X378" s="183" t="s">
        <v>774</v>
      </c>
      <c r="Y378" s="181" t="s">
        <v>4032</v>
      </c>
      <c r="Z378" s="174" t="str">
        <f t="shared" si="16"/>
        <v>3 Salud y bienestar</v>
      </c>
      <c r="AA378" s="183">
        <v>3.7</v>
      </c>
      <c r="AB378" s="181" t="s">
        <v>4982</v>
      </c>
      <c r="AC378" s="193" t="str">
        <f t="shared" si="17"/>
        <v>3.7 Para 2030, garantizar el acceso universal a los servicios de salud sexual y reproductiva, incluidos los de planificacion de la familia, informacion y educacion, y la integracion de la salud reproductiva en las estrategias y los programas nacionales</v>
      </c>
      <c r="AD378" s="172"/>
      <c r="AE378" s="172"/>
      <c r="AF378" s="172"/>
      <c r="AG378" s="172"/>
      <c r="AH378" s="172"/>
      <c r="AI378" s="172"/>
      <c r="AJ378" s="172"/>
      <c r="AK378" s="172"/>
      <c r="AL378" s="172"/>
      <c r="AM378" s="172"/>
      <c r="AN378" s="172"/>
      <c r="AO378" s="172"/>
      <c r="AP378" s="172"/>
      <c r="AQ378" s="172"/>
      <c r="AR378" s="172"/>
      <c r="AS378" s="172"/>
      <c r="AT378" s="172"/>
      <c r="AU378" s="172"/>
      <c r="AV378" s="172"/>
      <c r="AW378" s="172"/>
      <c r="AX378" s="172"/>
      <c r="AY378" s="172"/>
      <c r="AZ378" s="172"/>
      <c r="BA378" s="172"/>
      <c r="BB378" s="172"/>
      <c r="BC378" s="172"/>
      <c r="BD378" s="172"/>
      <c r="BE378" s="172"/>
      <c r="BF378" s="172"/>
      <c r="BG378" s="172"/>
      <c r="BH378" s="172"/>
      <c r="BI378" s="172"/>
      <c r="BJ378" s="172"/>
      <c r="BK378" s="172"/>
      <c r="BL378" s="172"/>
      <c r="BM378" s="172"/>
      <c r="BN378" s="172"/>
      <c r="BO378" s="172"/>
      <c r="BP378" s="172"/>
      <c r="BQ378" s="172"/>
      <c r="BR378" s="172"/>
      <c r="BS378" s="172"/>
      <c r="BT378" s="172"/>
      <c r="BU378" s="172"/>
      <c r="BV378" s="172"/>
      <c r="BW378" s="172"/>
      <c r="BX378" s="172"/>
    </row>
    <row r="379" spans="1:76" s="167" customFormat="1" ht="15.75" x14ac:dyDescent="0.25">
      <c r="A379" s="180" t="s">
        <v>612</v>
      </c>
      <c r="B379" s="181" t="s">
        <v>4977</v>
      </c>
      <c r="C379" s="181" t="s">
        <v>4483</v>
      </c>
      <c r="D379" s="181" t="s">
        <v>4484</v>
      </c>
      <c r="E379" s="181" t="s">
        <v>4978</v>
      </c>
      <c r="F379" s="181" t="s">
        <v>4979</v>
      </c>
      <c r="G379" s="180" t="s">
        <v>730</v>
      </c>
      <c r="H379" s="182" t="s">
        <v>4984</v>
      </c>
      <c r="I379" s="169" t="str">
        <f t="shared" si="15"/>
        <v>08PDIJS025</v>
      </c>
      <c r="J379" s="183">
        <v>1</v>
      </c>
      <c r="K379" s="181" t="s">
        <v>4028</v>
      </c>
      <c r="L379" s="183">
        <v>6</v>
      </c>
      <c r="M379" s="181" t="s">
        <v>4040</v>
      </c>
      <c r="N379" s="183" t="s">
        <v>766</v>
      </c>
      <c r="O379" s="181" t="s">
        <v>4480</v>
      </c>
      <c r="P379" s="183">
        <v>2</v>
      </c>
      <c r="Q379" s="181" t="s">
        <v>4765</v>
      </c>
      <c r="R379" s="183" t="s">
        <v>792</v>
      </c>
      <c r="S379" s="181" t="s">
        <v>4779</v>
      </c>
      <c r="T379" s="183" t="s">
        <v>778</v>
      </c>
      <c r="U379" s="181" t="s">
        <v>4939</v>
      </c>
      <c r="V379" s="183" t="s">
        <v>4485</v>
      </c>
      <c r="W379" s="181" t="s">
        <v>4486</v>
      </c>
      <c r="X379" s="183" t="s">
        <v>774</v>
      </c>
      <c r="Y379" s="181" t="s">
        <v>4032</v>
      </c>
      <c r="Z379" s="174" t="str">
        <f t="shared" si="16"/>
        <v>3 Salud y bienestar</v>
      </c>
      <c r="AA379" s="183">
        <v>3.5</v>
      </c>
      <c r="AB379" s="181" t="s">
        <v>4340</v>
      </c>
      <c r="AC379" s="193" t="str">
        <f t="shared" si="17"/>
        <v>3.5 Fortalecer la prevencion y el tratamiento del abuso de sustancias adictivas, incluido el uso indebido de estupefacientes y el consumo nocivo de alcohol</v>
      </c>
      <c r="AD379" s="172"/>
      <c r="AE379" s="172"/>
      <c r="AF379" s="172"/>
      <c r="AG379" s="172"/>
      <c r="AH379" s="172"/>
      <c r="AI379" s="172"/>
      <c r="AJ379" s="172"/>
      <c r="AK379" s="172"/>
      <c r="AL379" s="172"/>
      <c r="AM379" s="172"/>
      <c r="AN379" s="172"/>
      <c r="AO379" s="172"/>
      <c r="AP379" s="172"/>
      <c r="AQ379" s="172"/>
      <c r="AR379" s="172"/>
      <c r="AS379" s="172"/>
      <c r="AT379" s="172"/>
      <c r="AU379" s="172"/>
      <c r="AV379" s="172"/>
      <c r="AW379" s="172"/>
      <c r="AX379" s="172"/>
      <c r="AY379" s="172"/>
      <c r="AZ379" s="172"/>
      <c r="BA379" s="172"/>
      <c r="BB379" s="172"/>
      <c r="BC379" s="172"/>
      <c r="BD379" s="172"/>
      <c r="BE379" s="172"/>
      <c r="BF379" s="172"/>
      <c r="BG379" s="172"/>
      <c r="BH379" s="172"/>
      <c r="BI379" s="172"/>
      <c r="BJ379" s="172"/>
      <c r="BK379" s="172"/>
      <c r="BL379" s="172"/>
      <c r="BM379" s="172"/>
      <c r="BN379" s="172"/>
      <c r="BO379" s="172"/>
      <c r="BP379" s="172"/>
      <c r="BQ379" s="172"/>
      <c r="BR379" s="172"/>
      <c r="BS379" s="172"/>
      <c r="BT379" s="172"/>
      <c r="BU379" s="172"/>
      <c r="BV379" s="172"/>
      <c r="BW379" s="172"/>
      <c r="BX379" s="172"/>
    </row>
    <row r="380" spans="1:76" s="167" customFormat="1" ht="15.75" x14ac:dyDescent="0.25">
      <c r="A380" s="180" t="s">
        <v>613</v>
      </c>
      <c r="B380" s="181" t="s">
        <v>4985</v>
      </c>
      <c r="C380" s="181" t="s">
        <v>4487</v>
      </c>
      <c r="D380" s="181" t="s">
        <v>4488</v>
      </c>
      <c r="E380" s="181" t="s">
        <v>4489</v>
      </c>
      <c r="F380" s="181" t="s">
        <v>4986</v>
      </c>
      <c r="G380" s="180" t="s">
        <v>712</v>
      </c>
      <c r="H380" s="182" t="s">
        <v>4725</v>
      </c>
      <c r="I380" s="169" t="str">
        <f t="shared" si="15"/>
        <v>08PDPSM001</v>
      </c>
      <c r="J380" s="183">
        <v>1</v>
      </c>
      <c r="K380" s="181" t="s">
        <v>4028</v>
      </c>
      <c r="L380" s="183">
        <v>4</v>
      </c>
      <c r="M380" s="181" t="s">
        <v>4127</v>
      </c>
      <c r="N380" s="183" t="s">
        <v>774</v>
      </c>
      <c r="O380" s="181" t="s">
        <v>4946</v>
      </c>
      <c r="P380" s="183">
        <v>2</v>
      </c>
      <c r="Q380" s="181" t="s">
        <v>4765</v>
      </c>
      <c r="R380" s="183" t="s">
        <v>766</v>
      </c>
      <c r="S380" s="181" t="s">
        <v>4766</v>
      </c>
      <c r="T380" s="183" t="s">
        <v>766</v>
      </c>
      <c r="U380" s="181" t="s">
        <v>4786</v>
      </c>
      <c r="V380" s="183" t="s">
        <v>3959</v>
      </c>
      <c r="W380" s="181" t="s">
        <v>3960</v>
      </c>
      <c r="X380" s="183" t="s">
        <v>774</v>
      </c>
      <c r="Y380" s="181" t="s">
        <v>4032</v>
      </c>
      <c r="Z380" s="174" t="str">
        <f t="shared" si="16"/>
        <v>3 Salud y bienestar</v>
      </c>
      <c r="AA380" s="183" t="s">
        <v>4987</v>
      </c>
      <c r="AB380" s="181" t="s">
        <v>4988</v>
      </c>
      <c r="AC380" s="193" t="str">
        <f t="shared" si="17"/>
        <v>3.d Reforzar la capacidad de todos los paises, en particular los paises en desarrollo, en materia de alerta temprana, reduccion de riesgos y gestion de los riesgos para la salud nacional y mundial</v>
      </c>
      <c r="AD380" s="172"/>
      <c r="AE380" s="172"/>
      <c r="AF380" s="172"/>
      <c r="AG380" s="172"/>
      <c r="AH380" s="172"/>
      <c r="AI380" s="172"/>
      <c r="AJ380" s="172"/>
      <c r="AK380" s="172"/>
      <c r="AL380" s="172"/>
      <c r="AM380" s="172"/>
      <c r="AN380" s="172"/>
      <c r="AO380" s="172"/>
      <c r="AP380" s="172"/>
      <c r="AQ380" s="172"/>
      <c r="AR380" s="172"/>
      <c r="AS380" s="172"/>
      <c r="AT380" s="172"/>
      <c r="AU380" s="172"/>
      <c r="AV380" s="172"/>
      <c r="AW380" s="172"/>
      <c r="AX380" s="172"/>
      <c r="AY380" s="172"/>
      <c r="AZ380" s="172"/>
      <c r="BA380" s="172"/>
      <c r="BB380" s="172"/>
      <c r="BC380" s="172"/>
      <c r="BD380" s="172"/>
      <c r="BE380" s="172"/>
      <c r="BF380" s="172"/>
      <c r="BG380" s="172"/>
      <c r="BH380" s="172"/>
      <c r="BI380" s="172"/>
      <c r="BJ380" s="172"/>
      <c r="BK380" s="172"/>
      <c r="BL380" s="172"/>
      <c r="BM380" s="172"/>
      <c r="BN380" s="172"/>
      <c r="BO380" s="172"/>
      <c r="BP380" s="172"/>
      <c r="BQ380" s="172"/>
      <c r="BR380" s="172"/>
      <c r="BS380" s="172"/>
      <c r="BT380" s="172"/>
      <c r="BU380" s="172"/>
      <c r="BV380" s="172"/>
      <c r="BW380" s="172"/>
      <c r="BX380" s="172"/>
    </row>
    <row r="381" spans="1:76" s="167" customFormat="1" ht="15.75" x14ac:dyDescent="0.25">
      <c r="A381" s="180" t="s">
        <v>613</v>
      </c>
      <c r="B381" s="181" t="s">
        <v>4985</v>
      </c>
      <c r="C381" s="181" t="s">
        <v>4487</v>
      </c>
      <c r="D381" s="181" t="s">
        <v>4488</v>
      </c>
      <c r="E381" s="181" t="s">
        <v>4489</v>
      </c>
      <c r="F381" s="181" t="s">
        <v>4986</v>
      </c>
      <c r="G381" s="180" t="s">
        <v>3889</v>
      </c>
      <c r="H381" s="182" t="s">
        <v>4729</v>
      </c>
      <c r="I381" s="169" t="str">
        <f t="shared" si="15"/>
        <v>08PDPSM002</v>
      </c>
      <c r="J381" s="183">
        <v>1</v>
      </c>
      <c r="K381" s="181" t="s">
        <v>4028</v>
      </c>
      <c r="L381" s="183">
        <v>4</v>
      </c>
      <c r="M381" s="181" t="s">
        <v>4127</v>
      </c>
      <c r="N381" s="183" t="s">
        <v>774</v>
      </c>
      <c r="O381" s="181" t="s">
        <v>4946</v>
      </c>
      <c r="P381" s="183">
        <v>2</v>
      </c>
      <c r="Q381" s="181" t="s">
        <v>4765</v>
      </c>
      <c r="R381" s="183" t="s">
        <v>766</v>
      </c>
      <c r="S381" s="181" t="s">
        <v>4766</v>
      </c>
      <c r="T381" s="183" t="s">
        <v>766</v>
      </c>
      <c r="U381" s="181" t="s">
        <v>4786</v>
      </c>
      <c r="V381" s="183" t="s">
        <v>3959</v>
      </c>
      <c r="W381" s="181" t="s">
        <v>3960</v>
      </c>
      <c r="X381" s="183" t="s">
        <v>774</v>
      </c>
      <c r="Y381" s="181" t="s">
        <v>4032</v>
      </c>
      <c r="Z381" s="174" t="str">
        <f t="shared" si="16"/>
        <v>3 Salud y bienestar</v>
      </c>
      <c r="AA381" s="183" t="s">
        <v>4987</v>
      </c>
      <c r="AB381" s="181" t="s">
        <v>4988</v>
      </c>
      <c r="AC381" s="193" t="str">
        <f t="shared" si="17"/>
        <v>3.d Reforzar la capacidad de todos los paises, en particular los paises en desarrollo, en materia de alerta temprana, reduccion de riesgos y gestion de los riesgos para la salud nacional y mundial</v>
      </c>
      <c r="AD381" s="172"/>
      <c r="AE381" s="172"/>
      <c r="AF381" s="172"/>
      <c r="AG381" s="172"/>
      <c r="AH381" s="172"/>
      <c r="AI381" s="172"/>
      <c r="AJ381" s="172"/>
      <c r="AK381" s="172"/>
      <c r="AL381" s="172"/>
      <c r="AM381" s="172"/>
      <c r="AN381" s="172"/>
      <c r="AO381" s="172"/>
      <c r="AP381" s="172"/>
      <c r="AQ381" s="172"/>
      <c r="AR381" s="172"/>
      <c r="AS381" s="172"/>
      <c r="AT381" s="172"/>
      <c r="AU381" s="172"/>
      <c r="AV381" s="172"/>
      <c r="AW381" s="172"/>
      <c r="AX381" s="172"/>
      <c r="AY381" s="172"/>
      <c r="AZ381" s="172"/>
      <c r="BA381" s="172"/>
      <c r="BB381" s="172"/>
      <c r="BC381" s="172"/>
      <c r="BD381" s="172"/>
      <c r="BE381" s="172"/>
      <c r="BF381" s="172"/>
      <c r="BG381" s="172"/>
      <c r="BH381" s="172"/>
      <c r="BI381" s="172"/>
      <c r="BJ381" s="172"/>
      <c r="BK381" s="172"/>
      <c r="BL381" s="172"/>
      <c r="BM381" s="172"/>
      <c r="BN381" s="172"/>
      <c r="BO381" s="172"/>
      <c r="BP381" s="172"/>
      <c r="BQ381" s="172"/>
      <c r="BR381" s="172"/>
      <c r="BS381" s="172"/>
      <c r="BT381" s="172"/>
      <c r="BU381" s="172"/>
      <c r="BV381" s="172"/>
      <c r="BW381" s="172"/>
      <c r="BX381" s="172"/>
    </row>
    <row r="382" spans="1:76" s="167" customFormat="1" ht="15.75" x14ac:dyDescent="0.25">
      <c r="A382" s="180" t="s">
        <v>613</v>
      </c>
      <c r="B382" s="181" t="s">
        <v>4985</v>
      </c>
      <c r="C382" s="181" t="s">
        <v>4487</v>
      </c>
      <c r="D382" s="181" t="s">
        <v>4488</v>
      </c>
      <c r="E382" s="181" t="s">
        <v>4489</v>
      </c>
      <c r="F382" s="181" t="s">
        <v>4986</v>
      </c>
      <c r="G382" s="180" t="s">
        <v>713</v>
      </c>
      <c r="H382" s="182" t="s">
        <v>4730</v>
      </c>
      <c r="I382" s="169" t="str">
        <f t="shared" si="15"/>
        <v>08PDPSN001</v>
      </c>
      <c r="J382" s="183">
        <v>5</v>
      </c>
      <c r="K382" s="181" t="s">
        <v>4731</v>
      </c>
      <c r="L382" s="183">
        <v>3</v>
      </c>
      <c r="M382" s="181" t="s">
        <v>4309</v>
      </c>
      <c r="N382" s="183" t="s">
        <v>774</v>
      </c>
      <c r="O382" s="181" t="s">
        <v>3964</v>
      </c>
      <c r="P382" s="183">
        <v>1</v>
      </c>
      <c r="Q382" s="181" t="s">
        <v>3954</v>
      </c>
      <c r="R382" s="183" t="s">
        <v>785</v>
      </c>
      <c r="S382" s="181" t="s">
        <v>4732</v>
      </c>
      <c r="T382" s="183" t="s">
        <v>766</v>
      </c>
      <c r="U382" s="181" t="s">
        <v>3963</v>
      </c>
      <c r="V382" s="183" t="s">
        <v>3965</v>
      </c>
      <c r="W382" s="181" t="s">
        <v>3966</v>
      </c>
      <c r="X382" s="183" t="s">
        <v>2916</v>
      </c>
      <c r="Y382" s="181" t="s">
        <v>3967</v>
      </c>
      <c r="Z382" s="174" t="str">
        <f t="shared" si="16"/>
        <v>11 Ciudades y comunidades sostenibles</v>
      </c>
      <c r="AA382" s="183">
        <v>11.5</v>
      </c>
      <c r="AB382" s="181" t="s">
        <v>3968</v>
      </c>
      <c r="AC382" s="193" t="str">
        <f t="shared" si="17"/>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382" s="172"/>
      <c r="AE382" s="172"/>
      <c r="AF382" s="172"/>
      <c r="AG382" s="172"/>
      <c r="AH382" s="172"/>
      <c r="AI382" s="172"/>
      <c r="AJ382" s="172"/>
      <c r="AK382" s="172"/>
      <c r="AL382" s="172"/>
      <c r="AM382" s="172"/>
      <c r="AN382" s="172"/>
      <c r="AO382" s="172"/>
      <c r="AP382" s="172"/>
      <c r="AQ382" s="172"/>
      <c r="AR382" s="172"/>
      <c r="AS382" s="172"/>
      <c r="AT382" s="172"/>
      <c r="AU382" s="172"/>
      <c r="AV382" s="172"/>
      <c r="AW382" s="172"/>
      <c r="AX382" s="172"/>
      <c r="AY382" s="172"/>
      <c r="AZ382" s="172"/>
      <c r="BA382" s="172"/>
      <c r="BB382" s="172"/>
      <c r="BC382" s="172"/>
      <c r="BD382" s="172"/>
      <c r="BE382" s="172"/>
      <c r="BF382" s="172"/>
      <c r="BG382" s="172"/>
      <c r="BH382" s="172"/>
      <c r="BI382" s="172"/>
      <c r="BJ382" s="172"/>
      <c r="BK382" s="172"/>
      <c r="BL382" s="172"/>
      <c r="BM382" s="172"/>
      <c r="BN382" s="172"/>
      <c r="BO382" s="172"/>
      <c r="BP382" s="172"/>
      <c r="BQ382" s="172"/>
      <c r="BR382" s="172"/>
      <c r="BS382" s="172"/>
      <c r="BT382" s="172"/>
      <c r="BU382" s="172"/>
      <c r="BV382" s="172"/>
      <c r="BW382" s="172"/>
      <c r="BX382" s="172"/>
    </row>
    <row r="383" spans="1:76" s="167" customFormat="1" ht="15.75" x14ac:dyDescent="0.25">
      <c r="A383" s="180" t="s">
        <v>613</v>
      </c>
      <c r="B383" s="181" t="s">
        <v>4985</v>
      </c>
      <c r="C383" s="181" t="s">
        <v>4487</v>
      </c>
      <c r="D383" s="181" t="s">
        <v>4488</v>
      </c>
      <c r="E383" s="181" t="s">
        <v>4489</v>
      </c>
      <c r="F383" s="181" t="s">
        <v>4986</v>
      </c>
      <c r="G383" s="180" t="s">
        <v>737</v>
      </c>
      <c r="H383" s="182" t="s">
        <v>4989</v>
      </c>
      <c r="I383" s="169" t="str">
        <f t="shared" si="15"/>
        <v>08PDPSS053</v>
      </c>
      <c r="J383" s="183">
        <v>1</v>
      </c>
      <c r="K383" s="181" t="s">
        <v>4028</v>
      </c>
      <c r="L383" s="183">
        <v>4</v>
      </c>
      <c r="M383" s="181" t="s">
        <v>4127</v>
      </c>
      <c r="N383" s="183" t="s">
        <v>774</v>
      </c>
      <c r="O383" s="181" t="s">
        <v>4946</v>
      </c>
      <c r="P383" s="183">
        <v>2</v>
      </c>
      <c r="Q383" s="181" t="s">
        <v>4765</v>
      </c>
      <c r="R383" s="183" t="s">
        <v>766</v>
      </c>
      <c r="S383" s="181" t="s">
        <v>4766</v>
      </c>
      <c r="T383" s="183" t="s">
        <v>766</v>
      </c>
      <c r="U383" s="181" t="s">
        <v>4786</v>
      </c>
      <c r="V383" s="183" t="s">
        <v>4490</v>
      </c>
      <c r="W383" s="181" t="s">
        <v>4990</v>
      </c>
      <c r="X383" s="183" t="s">
        <v>774</v>
      </c>
      <c r="Y383" s="181" t="s">
        <v>4032</v>
      </c>
      <c r="Z383" s="174" t="str">
        <f t="shared" si="16"/>
        <v>3 Salud y bienestar</v>
      </c>
      <c r="AA383" s="183" t="s">
        <v>4987</v>
      </c>
      <c r="AB383" s="181" t="s">
        <v>4988</v>
      </c>
      <c r="AC383" s="193" t="str">
        <f t="shared" si="17"/>
        <v>3.d Reforzar la capacidad de todos los paises, en particular los paises en desarrollo, en materia de alerta temprana, reduccion de riesgos y gestion de los riesgos para la salud nacional y mundial</v>
      </c>
      <c r="AD383" s="172"/>
      <c r="AE383" s="172"/>
      <c r="AF383" s="172"/>
      <c r="AG383" s="172"/>
      <c r="AH383" s="172"/>
      <c r="AI383" s="172"/>
      <c r="AJ383" s="172"/>
      <c r="AK383" s="172"/>
      <c r="AL383" s="172"/>
      <c r="AM383" s="172"/>
      <c r="AN383" s="172"/>
      <c r="AO383" s="172"/>
      <c r="AP383" s="172"/>
      <c r="AQ383" s="172"/>
      <c r="AR383" s="172"/>
      <c r="AS383" s="172"/>
      <c r="AT383" s="172"/>
      <c r="AU383" s="172"/>
      <c r="AV383" s="172"/>
      <c r="AW383" s="172"/>
      <c r="AX383" s="172"/>
      <c r="AY383" s="172"/>
      <c r="AZ383" s="172"/>
      <c r="BA383" s="172"/>
      <c r="BB383" s="172"/>
      <c r="BC383" s="172"/>
      <c r="BD383" s="172"/>
      <c r="BE383" s="172"/>
      <c r="BF383" s="172"/>
      <c r="BG383" s="172"/>
      <c r="BH383" s="172"/>
      <c r="BI383" s="172"/>
      <c r="BJ383" s="172"/>
      <c r="BK383" s="172"/>
      <c r="BL383" s="172"/>
      <c r="BM383" s="172"/>
      <c r="BN383" s="172"/>
      <c r="BO383" s="172"/>
      <c r="BP383" s="172"/>
      <c r="BQ383" s="172"/>
      <c r="BR383" s="172"/>
      <c r="BS383" s="172"/>
      <c r="BT383" s="172"/>
      <c r="BU383" s="172"/>
      <c r="BV383" s="172"/>
      <c r="BW383" s="172"/>
      <c r="BX383" s="172"/>
    </row>
    <row r="384" spans="1:76" s="167" customFormat="1" ht="15.75" x14ac:dyDescent="0.25">
      <c r="A384" s="180" t="s">
        <v>614</v>
      </c>
      <c r="B384" s="181" t="s">
        <v>4991</v>
      </c>
      <c r="C384" s="181" t="s">
        <v>4491</v>
      </c>
      <c r="D384" s="181" t="s">
        <v>4492</v>
      </c>
      <c r="E384" s="181" t="s">
        <v>4493</v>
      </c>
      <c r="F384" s="181" t="s">
        <v>4494</v>
      </c>
      <c r="G384" s="180" t="s">
        <v>3867</v>
      </c>
      <c r="H384" s="182" t="s">
        <v>4992</v>
      </c>
      <c r="I384" s="169" t="str">
        <f t="shared" si="15"/>
        <v>09C001E191</v>
      </c>
      <c r="J384" s="180">
        <v>2</v>
      </c>
      <c r="K384" s="181" t="s">
        <v>3992</v>
      </c>
      <c r="L384" s="180">
        <v>1</v>
      </c>
      <c r="M384" s="181" t="s">
        <v>3993</v>
      </c>
      <c r="N384" s="180">
        <v>3</v>
      </c>
      <c r="O384" s="181" t="s">
        <v>4045</v>
      </c>
      <c r="P384" s="180">
        <v>1</v>
      </c>
      <c r="Q384" s="181" t="s">
        <v>3954</v>
      </c>
      <c r="R384" s="180" t="s">
        <v>766</v>
      </c>
      <c r="S384" s="181" t="s">
        <v>4004</v>
      </c>
      <c r="T384" s="180" t="s">
        <v>767</v>
      </c>
      <c r="U384" s="181" t="s">
        <v>4813</v>
      </c>
      <c r="V384" s="180" t="s">
        <v>2471</v>
      </c>
      <c r="W384" s="181" t="s">
        <v>4495</v>
      </c>
      <c r="X384" s="180" t="s">
        <v>2527</v>
      </c>
      <c r="Y384" s="181" t="s">
        <v>4062</v>
      </c>
      <c r="Z384" s="174" t="str">
        <f t="shared" si="16"/>
        <v>10 Reduccion de las desigualdades</v>
      </c>
      <c r="AA384" s="180">
        <v>10.4</v>
      </c>
      <c r="AB384" s="181" t="s">
        <v>4191</v>
      </c>
      <c r="AC384" s="193" t="str">
        <f t="shared" si="17"/>
        <v>10.4 Adoptar politicas, especialmente fiscales, salariales y de proteccion social, y lograr progresivamente una mayor igualdad</v>
      </c>
      <c r="AD384" s="172"/>
      <c r="AE384" s="172"/>
      <c r="AF384" s="172"/>
      <c r="AG384" s="172"/>
      <c r="AH384" s="172"/>
      <c r="AI384" s="172"/>
      <c r="AJ384" s="172"/>
      <c r="AK384" s="172"/>
      <c r="AL384" s="172"/>
      <c r="AM384" s="172"/>
      <c r="AN384" s="172"/>
      <c r="AO384" s="172"/>
      <c r="AP384" s="172"/>
      <c r="AQ384" s="172"/>
      <c r="AR384" s="172"/>
      <c r="AS384" s="172"/>
      <c r="AT384" s="172"/>
      <c r="AU384" s="172"/>
      <c r="AV384" s="172"/>
      <c r="AW384" s="172"/>
      <c r="AX384" s="172"/>
      <c r="AY384" s="172"/>
      <c r="AZ384" s="172"/>
      <c r="BA384" s="172"/>
      <c r="BB384" s="172"/>
      <c r="BC384" s="172"/>
      <c r="BD384" s="172"/>
      <c r="BE384" s="172"/>
      <c r="BF384" s="172"/>
      <c r="BG384" s="172"/>
      <c r="BH384" s="172"/>
      <c r="BI384" s="172"/>
      <c r="BJ384" s="172"/>
      <c r="BK384" s="172"/>
      <c r="BL384" s="172"/>
      <c r="BM384" s="172"/>
      <c r="BN384" s="172"/>
      <c r="BO384" s="172"/>
      <c r="BP384" s="172"/>
      <c r="BQ384" s="172"/>
      <c r="BR384" s="172"/>
      <c r="BS384" s="172"/>
      <c r="BT384" s="172"/>
      <c r="BU384" s="172"/>
      <c r="BV384" s="172"/>
      <c r="BW384" s="172"/>
      <c r="BX384" s="172"/>
    </row>
    <row r="385" spans="1:76" s="167" customFormat="1" ht="15.75" x14ac:dyDescent="0.25">
      <c r="A385" s="180" t="s">
        <v>614</v>
      </c>
      <c r="B385" s="181" t="s">
        <v>4991</v>
      </c>
      <c r="C385" s="181" t="s">
        <v>4491</v>
      </c>
      <c r="D385" s="181" t="s">
        <v>4492</v>
      </c>
      <c r="E385" s="181" t="s">
        <v>4493</v>
      </c>
      <c r="F385" s="181" t="s">
        <v>4494</v>
      </c>
      <c r="G385" s="180" t="s">
        <v>3868</v>
      </c>
      <c r="H385" s="182" t="s">
        <v>4993</v>
      </c>
      <c r="I385" s="169" t="str">
        <f t="shared" si="15"/>
        <v>09C001E192</v>
      </c>
      <c r="J385" s="180">
        <v>2</v>
      </c>
      <c r="K385" s="181" t="s">
        <v>3992</v>
      </c>
      <c r="L385" s="180">
        <v>2</v>
      </c>
      <c r="M385" s="181" t="s">
        <v>4019</v>
      </c>
      <c r="N385" s="180">
        <v>4</v>
      </c>
      <c r="O385" s="181" t="s">
        <v>4120</v>
      </c>
      <c r="P385" s="180">
        <v>1</v>
      </c>
      <c r="Q385" s="181" t="s">
        <v>3954</v>
      </c>
      <c r="R385" s="180" t="s">
        <v>793</v>
      </c>
      <c r="S385" s="181" t="s">
        <v>4749</v>
      </c>
      <c r="T385" s="180" t="s">
        <v>765</v>
      </c>
      <c r="U385" s="181" t="s">
        <v>4784</v>
      </c>
      <c r="V385" s="180" t="s">
        <v>4496</v>
      </c>
      <c r="W385" s="181" t="s">
        <v>4497</v>
      </c>
      <c r="X385" s="180" t="s">
        <v>2916</v>
      </c>
      <c r="Y385" s="181" t="s">
        <v>3967</v>
      </c>
      <c r="Z385" s="174" t="str">
        <f t="shared" si="16"/>
        <v>11 Ciudades y comunidades sostenibles</v>
      </c>
      <c r="AA385" s="180">
        <v>11.4</v>
      </c>
      <c r="AB385" s="181" t="s">
        <v>4027</v>
      </c>
      <c r="AC385" s="193" t="str">
        <f t="shared" si="17"/>
        <v>11.4 Redoblar los esfuerzos para proteger y salvaguardar el patrimonio cultural y natural del mundo</v>
      </c>
      <c r="AD385" s="172"/>
      <c r="AE385" s="172"/>
      <c r="AF385" s="172"/>
      <c r="AG385" s="172"/>
      <c r="AH385" s="172"/>
      <c r="AI385" s="172"/>
      <c r="AJ385" s="172"/>
      <c r="AK385" s="172"/>
      <c r="AL385" s="172"/>
      <c r="AM385" s="172"/>
      <c r="AN385" s="172"/>
      <c r="AO385" s="172"/>
      <c r="AP385" s="172"/>
      <c r="AQ385" s="172"/>
      <c r="AR385" s="172"/>
      <c r="AS385" s="172"/>
      <c r="AT385" s="172"/>
      <c r="AU385" s="172"/>
      <c r="AV385" s="172"/>
      <c r="AW385" s="172"/>
      <c r="AX385" s="172"/>
      <c r="AY385" s="172"/>
      <c r="AZ385" s="172"/>
      <c r="BA385" s="172"/>
      <c r="BB385" s="172"/>
      <c r="BC385" s="172"/>
      <c r="BD385" s="172"/>
      <c r="BE385" s="172"/>
      <c r="BF385" s="172"/>
      <c r="BG385" s="172"/>
      <c r="BH385" s="172"/>
      <c r="BI385" s="172"/>
      <c r="BJ385" s="172"/>
      <c r="BK385" s="172"/>
      <c r="BL385" s="172"/>
      <c r="BM385" s="172"/>
      <c r="BN385" s="172"/>
      <c r="BO385" s="172"/>
      <c r="BP385" s="172"/>
      <c r="BQ385" s="172"/>
      <c r="BR385" s="172"/>
      <c r="BS385" s="172"/>
      <c r="BT385" s="172"/>
      <c r="BU385" s="172"/>
      <c r="BV385" s="172"/>
      <c r="BW385" s="172"/>
      <c r="BX385" s="172"/>
    </row>
    <row r="386" spans="1:76" s="167" customFormat="1" ht="15.75" x14ac:dyDescent="0.25">
      <c r="A386" s="180" t="s">
        <v>614</v>
      </c>
      <c r="B386" s="181" t="s">
        <v>4991</v>
      </c>
      <c r="C386" s="181" t="s">
        <v>4491</v>
      </c>
      <c r="D386" s="181" t="s">
        <v>4492</v>
      </c>
      <c r="E386" s="181" t="s">
        <v>4493</v>
      </c>
      <c r="F386" s="181" t="s">
        <v>4494</v>
      </c>
      <c r="G386" s="180" t="s">
        <v>712</v>
      </c>
      <c r="H386" s="182" t="s">
        <v>4725</v>
      </c>
      <c r="I386" s="169" t="str">
        <f t="shared" si="15"/>
        <v>09C001M001</v>
      </c>
      <c r="J386" s="180">
        <v>2</v>
      </c>
      <c r="K386" s="181" t="s">
        <v>3992</v>
      </c>
      <c r="L386" s="180">
        <v>1</v>
      </c>
      <c r="M386" s="181" t="s">
        <v>3993</v>
      </c>
      <c r="N386" s="180">
        <v>1</v>
      </c>
      <c r="O386" s="181" t="s">
        <v>3994</v>
      </c>
      <c r="P386" s="180">
        <v>1</v>
      </c>
      <c r="Q386" s="181" t="s">
        <v>3954</v>
      </c>
      <c r="R386" s="180" t="s">
        <v>814</v>
      </c>
      <c r="S386" s="181" t="s">
        <v>4994</v>
      </c>
      <c r="T386" s="180" t="s">
        <v>766</v>
      </c>
      <c r="U386" s="181" t="s">
        <v>4995</v>
      </c>
      <c r="V386" s="180" t="s">
        <v>3959</v>
      </c>
      <c r="W386" s="181" t="s">
        <v>3960</v>
      </c>
      <c r="X386" s="180" t="s">
        <v>2916</v>
      </c>
      <c r="Y386" s="181" t="s">
        <v>3967</v>
      </c>
      <c r="Z386" s="174" t="str">
        <f t="shared" si="16"/>
        <v>11 Ciudades y comunidades sostenibles</v>
      </c>
      <c r="AA386" s="180">
        <v>11.3</v>
      </c>
      <c r="AB386" s="181" t="s">
        <v>4051</v>
      </c>
      <c r="AC386" s="193" t="str">
        <f t="shared" si="17"/>
        <v>11.3 De aqui a 2030, aumentar la urbanizacion inclusiva y sostenible y la capacidad para la planificacion y la gestion participativas, integradas y sostenibles de los asentamientos humanos en todos los paises</v>
      </c>
      <c r="AD386" s="172"/>
      <c r="AE386" s="172"/>
      <c r="AF386" s="172"/>
      <c r="AG386" s="172"/>
      <c r="AH386" s="172"/>
      <c r="AI386" s="172"/>
      <c r="AJ386" s="172"/>
      <c r="AK386" s="172"/>
      <c r="AL386" s="172"/>
      <c r="AM386" s="172"/>
      <c r="AN386" s="172"/>
      <c r="AO386" s="172"/>
      <c r="AP386" s="172"/>
      <c r="AQ386" s="172"/>
      <c r="AR386" s="172"/>
      <c r="AS386" s="172"/>
      <c r="AT386" s="172"/>
      <c r="AU386" s="172"/>
      <c r="AV386" s="172"/>
      <c r="AW386" s="172"/>
      <c r="AX386" s="172"/>
      <c r="AY386" s="172"/>
      <c r="AZ386" s="172"/>
      <c r="BA386" s="172"/>
      <c r="BB386" s="172"/>
      <c r="BC386" s="172"/>
      <c r="BD386" s="172"/>
      <c r="BE386" s="172"/>
      <c r="BF386" s="172"/>
      <c r="BG386" s="172"/>
      <c r="BH386" s="172"/>
      <c r="BI386" s="172"/>
      <c r="BJ386" s="172"/>
      <c r="BK386" s="172"/>
      <c r="BL386" s="172"/>
      <c r="BM386" s="172"/>
      <c r="BN386" s="172"/>
      <c r="BO386" s="172"/>
      <c r="BP386" s="172"/>
      <c r="BQ386" s="172"/>
      <c r="BR386" s="172"/>
      <c r="BS386" s="172"/>
      <c r="BT386" s="172"/>
      <c r="BU386" s="172"/>
      <c r="BV386" s="172"/>
      <c r="BW386" s="172"/>
      <c r="BX386" s="172"/>
    </row>
    <row r="387" spans="1:76" s="167" customFormat="1" ht="15.75" x14ac:dyDescent="0.25">
      <c r="A387" s="180" t="s">
        <v>614</v>
      </c>
      <c r="B387" s="181" t="s">
        <v>4991</v>
      </c>
      <c r="C387" s="181" t="s">
        <v>4491</v>
      </c>
      <c r="D387" s="181" t="s">
        <v>4492</v>
      </c>
      <c r="E387" s="181" t="s">
        <v>4493</v>
      </c>
      <c r="F387" s="181" t="s">
        <v>4494</v>
      </c>
      <c r="G387" s="180" t="s">
        <v>3889</v>
      </c>
      <c r="H387" s="182" t="s">
        <v>4729</v>
      </c>
      <c r="I387" s="169" t="str">
        <f t="shared" ref="I387:I450" si="18">A387&amp;G387</f>
        <v>09C001M002</v>
      </c>
      <c r="J387" s="180">
        <v>2</v>
      </c>
      <c r="K387" s="181" t="s">
        <v>3992</v>
      </c>
      <c r="L387" s="180">
        <v>1</v>
      </c>
      <c r="M387" s="181" t="s">
        <v>3993</v>
      </c>
      <c r="N387" s="180">
        <v>7</v>
      </c>
      <c r="O387" s="181" t="s">
        <v>4268</v>
      </c>
      <c r="P387" s="180">
        <v>1</v>
      </c>
      <c r="Q387" s="181" t="s">
        <v>3954</v>
      </c>
      <c r="R387" s="180" t="s">
        <v>814</v>
      </c>
      <c r="S387" s="181" t="s">
        <v>4994</v>
      </c>
      <c r="T387" s="180" t="s">
        <v>766</v>
      </c>
      <c r="U387" s="181" t="s">
        <v>4995</v>
      </c>
      <c r="V387" s="180" t="s">
        <v>3961</v>
      </c>
      <c r="W387" s="181" t="s">
        <v>3962</v>
      </c>
      <c r="X387" s="180" t="s">
        <v>2916</v>
      </c>
      <c r="Y387" s="181" t="s">
        <v>3967</v>
      </c>
      <c r="Z387" s="174" t="str">
        <f t="shared" ref="Z387:Z450" si="19">X387&amp;" "&amp;Y387</f>
        <v>11 Ciudades y comunidades sostenibles</v>
      </c>
      <c r="AA387" s="180">
        <v>11.3</v>
      </c>
      <c r="AB387" s="181" t="s">
        <v>4051</v>
      </c>
      <c r="AC387" s="193" t="str">
        <f t="shared" ref="AC387:AC450" si="20">AA387&amp;" "&amp;AB387</f>
        <v>11.3 De aqui a 2030, aumentar la urbanizacion inclusiva y sostenible y la capacidad para la planificacion y la gestion participativas, integradas y sostenibles de los asentamientos humanos en todos los paises</v>
      </c>
      <c r="AD387" s="172"/>
      <c r="AE387" s="172"/>
      <c r="AF387" s="172"/>
      <c r="AG387" s="172"/>
      <c r="AH387" s="172"/>
      <c r="AI387" s="172"/>
      <c r="AJ387" s="172"/>
      <c r="AK387" s="172"/>
      <c r="AL387" s="172"/>
      <c r="AM387" s="172"/>
      <c r="AN387" s="172"/>
      <c r="AO387" s="172"/>
      <c r="AP387" s="172"/>
      <c r="AQ387" s="172"/>
      <c r="AR387" s="172"/>
      <c r="AS387" s="172"/>
      <c r="AT387" s="172"/>
      <c r="AU387" s="172"/>
      <c r="AV387" s="172"/>
      <c r="AW387" s="172"/>
      <c r="AX387" s="172"/>
      <c r="AY387" s="172"/>
      <c r="AZ387" s="172"/>
      <c r="BA387" s="172"/>
      <c r="BB387" s="172"/>
      <c r="BC387" s="172"/>
      <c r="BD387" s="172"/>
      <c r="BE387" s="172"/>
      <c r="BF387" s="172"/>
      <c r="BG387" s="172"/>
      <c r="BH387" s="172"/>
      <c r="BI387" s="172"/>
      <c r="BJ387" s="172"/>
      <c r="BK387" s="172"/>
      <c r="BL387" s="172"/>
      <c r="BM387" s="172"/>
      <c r="BN387" s="172"/>
      <c r="BO387" s="172"/>
      <c r="BP387" s="172"/>
      <c r="BQ387" s="172"/>
      <c r="BR387" s="172"/>
      <c r="BS387" s="172"/>
      <c r="BT387" s="172"/>
      <c r="BU387" s="172"/>
      <c r="BV387" s="172"/>
      <c r="BW387" s="172"/>
      <c r="BX387" s="172"/>
    </row>
    <row r="388" spans="1:76" s="167" customFormat="1" ht="15.75" x14ac:dyDescent="0.25">
      <c r="A388" s="180" t="s">
        <v>614</v>
      </c>
      <c r="B388" s="181" t="s">
        <v>4991</v>
      </c>
      <c r="C388" s="181" t="s">
        <v>4491</v>
      </c>
      <c r="D388" s="181" t="s">
        <v>4492</v>
      </c>
      <c r="E388" s="181" t="s">
        <v>4493</v>
      </c>
      <c r="F388" s="181" t="s">
        <v>4494</v>
      </c>
      <c r="G388" s="180" t="s">
        <v>713</v>
      </c>
      <c r="H388" s="182" t="s">
        <v>4730</v>
      </c>
      <c r="I388" s="169" t="str">
        <f t="shared" si="18"/>
        <v>09C001N001</v>
      </c>
      <c r="J388" s="180">
        <v>5</v>
      </c>
      <c r="K388" s="181" t="s">
        <v>4731</v>
      </c>
      <c r="L388" s="180">
        <v>3</v>
      </c>
      <c r="M388" s="181" t="s">
        <v>4309</v>
      </c>
      <c r="N388" s="180" t="s">
        <v>774</v>
      </c>
      <c r="O388" s="181" t="s">
        <v>3964</v>
      </c>
      <c r="P388" s="180">
        <v>1</v>
      </c>
      <c r="Q388" s="181" t="s">
        <v>3954</v>
      </c>
      <c r="R388" s="180" t="s">
        <v>785</v>
      </c>
      <c r="S388" s="181" t="s">
        <v>4732</v>
      </c>
      <c r="T388" s="180" t="s">
        <v>766</v>
      </c>
      <c r="U388" s="181" t="s">
        <v>3963</v>
      </c>
      <c r="V388" s="180" t="s">
        <v>3965</v>
      </c>
      <c r="W388" s="181" t="s">
        <v>3966</v>
      </c>
      <c r="X388" s="180" t="s">
        <v>2916</v>
      </c>
      <c r="Y388" s="181" t="s">
        <v>3967</v>
      </c>
      <c r="Z388" s="174" t="str">
        <f t="shared" si="19"/>
        <v>11 Ciudades y comunidades sostenibles</v>
      </c>
      <c r="AA388" s="180">
        <v>11.5</v>
      </c>
      <c r="AB388" s="181" t="s">
        <v>3968</v>
      </c>
      <c r="AC388" s="193" t="str">
        <f t="shared" si="20"/>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388" s="172"/>
      <c r="AE388" s="172"/>
      <c r="AF388" s="172"/>
      <c r="AG388" s="172"/>
      <c r="AH388" s="172"/>
      <c r="AI388" s="172"/>
      <c r="AJ388" s="172"/>
      <c r="AK388" s="172"/>
      <c r="AL388" s="172"/>
      <c r="AM388" s="172"/>
      <c r="AN388" s="172"/>
      <c r="AO388" s="172"/>
      <c r="AP388" s="172"/>
      <c r="AQ388" s="172"/>
      <c r="AR388" s="172"/>
      <c r="AS388" s="172"/>
      <c r="AT388" s="172"/>
      <c r="AU388" s="172"/>
      <c r="AV388" s="172"/>
      <c r="AW388" s="172"/>
      <c r="AX388" s="172"/>
      <c r="AY388" s="172"/>
      <c r="AZ388" s="172"/>
      <c r="BA388" s="172"/>
      <c r="BB388" s="172"/>
      <c r="BC388" s="172"/>
      <c r="BD388" s="172"/>
      <c r="BE388" s="172"/>
      <c r="BF388" s="172"/>
      <c r="BG388" s="172"/>
      <c r="BH388" s="172"/>
      <c r="BI388" s="172"/>
      <c r="BJ388" s="172"/>
      <c r="BK388" s="172"/>
      <c r="BL388" s="172"/>
      <c r="BM388" s="172"/>
      <c r="BN388" s="172"/>
      <c r="BO388" s="172"/>
      <c r="BP388" s="172"/>
      <c r="BQ388" s="172"/>
      <c r="BR388" s="172"/>
      <c r="BS388" s="172"/>
      <c r="BT388" s="172"/>
      <c r="BU388" s="172"/>
      <c r="BV388" s="172"/>
      <c r="BW388" s="172"/>
      <c r="BX388" s="172"/>
    </row>
    <row r="389" spans="1:76" s="167" customFormat="1" ht="15.75" x14ac:dyDescent="0.25">
      <c r="A389" s="180" t="s">
        <v>614</v>
      </c>
      <c r="B389" s="181" t="s">
        <v>4991</v>
      </c>
      <c r="C389" s="181" t="s">
        <v>4491</v>
      </c>
      <c r="D389" s="181" t="s">
        <v>4492</v>
      </c>
      <c r="E389" s="181" t="s">
        <v>4493</v>
      </c>
      <c r="F389" s="181" t="s">
        <v>4494</v>
      </c>
      <c r="G389" s="180" t="s">
        <v>714</v>
      </c>
      <c r="H389" s="182" t="s">
        <v>4996</v>
      </c>
      <c r="I389" s="169" t="str">
        <f t="shared" si="18"/>
        <v>09C001O004</v>
      </c>
      <c r="J389" s="180">
        <v>2</v>
      </c>
      <c r="K389" s="181" t="s">
        <v>3992</v>
      </c>
      <c r="L389" s="180">
        <v>1</v>
      </c>
      <c r="M389" s="181" t="s">
        <v>3993</v>
      </c>
      <c r="N389" s="180">
        <v>1</v>
      </c>
      <c r="O389" s="181" t="s">
        <v>3994</v>
      </c>
      <c r="P389" s="180">
        <v>1</v>
      </c>
      <c r="Q389" s="181" t="s">
        <v>3954</v>
      </c>
      <c r="R389" s="180" t="s">
        <v>793</v>
      </c>
      <c r="S389" s="181" t="s">
        <v>4749</v>
      </c>
      <c r="T389" s="180" t="s">
        <v>774</v>
      </c>
      <c r="U389" s="181" t="s">
        <v>4997</v>
      </c>
      <c r="V389" s="180" t="s">
        <v>4499</v>
      </c>
      <c r="W389" s="181" t="s">
        <v>3981</v>
      </c>
      <c r="X389" s="180" t="s">
        <v>2916</v>
      </c>
      <c r="Y389" s="181" t="s">
        <v>3967</v>
      </c>
      <c r="Z389" s="174" t="str">
        <f t="shared" si="19"/>
        <v>11 Ciudades y comunidades sostenibles</v>
      </c>
      <c r="AA389" s="180">
        <v>11.3</v>
      </c>
      <c r="AB389" s="181" t="s">
        <v>4051</v>
      </c>
      <c r="AC389" s="193" t="str">
        <f t="shared" si="20"/>
        <v>11.3 De aqui a 2030, aumentar la urbanizacion inclusiva y sostenible y la capacidad para la planificacion y la gestion participativas, integradas y sostenibles de los asentamientos humanos en todos los paises</v>
      </c>
      <c r="AD389" s="172"/>
      <c r="AE389" s="172"/>
      <c r="AF389" s="172"/>
      <c r="AG389" s="172"/>
      <c r="AH389" s="172"/>
      <c r="AI389" s="172"/>
      <c r="AJ389" s="172"/>
      <c r="AK389" s="172"/>
      <c r="AL389" s="172"/>
      <c r="AM389" s="172"/>
      <c r="AN389" s="172"/>
      <c r="AO389" s="172"/>
      <c r="AP389" s="172"/>
      <c r="AQ389" s="172"/>
      <c r="AR389" s="172"/>
      <c r="AS389" s="172"/>
      <c r="AT389" s="172"/>
      <c r="AU389" s="172"/>
      <c r="AV389" s="172"/>
      <c r="AW389" s="172"/>
      <c r="AX389" s="172"/>
      <c r="AY389" s="172"/>
      <c r="AZ389" s="172"/>
      <c r="BA389" s="172"/>
      <c r="BB389" s="172"/>
      <c r="BC389" s="172"/>
      <c r="BD389" s="172"/>
      <c r="BE389" s="172"/>
      <c r="BF389" s="172"/>
      <c r="BG389" s="172"/>
      <c r="BH389" s="172"/>
      <c r="BI389" s="172"/>
      <c r="BJ389" s="172"/>
      <c r="BK389" s="172"/>
      <c r="BL389" s="172"/>
      <c r="BM389" s="172"/>
      <c r="BN389" s="172"/>
      <c r="BO389" s="172"/>
      <c r="BP389" s="172"/>
      <c r="BQ389" s="172"/>
      <c r="BR389" s="172"/>
      <c r="BS389" s="172"/>
      <c r="BT389" s="172"/>
      <c r="BU389" s="172"/>
      <c r="BV389" s="172"/>
      <c r="BW389" s="172"/>
      <c r="BX389" s="172"/>
    </row>
    <row r="390" spans="1:76" s="167" customFormat="1" ht="15.75" x14ac:dyDescent="0.25">
      <c r="A390" s="180" t="s">
        <v>614</v>
      </c>
      <c r="B390" s="181" t="s">
        <v>4991</v>
      </c>
      <c r="C390" s="181" t="s">
        <v>4491</v>
      </c>
      <c r="D390" s="181" t="s">
        <v>4492</v>
      </c>
      <c r="E390" s="181" t="s">
        <v>4493</v>
      </c>
      <c r="F390" s="181" t="s">
        <v>4494</v>
      </c>
      <c r="G390" s="180" t="s">
        <v>3891</v>
      </c>
      <c r="H390" s="182" t="s">
        <v>4998</v>
      </c>
      <c r="I390" s="169" t="str">
        <f t="shared" si="18"/>
        <v>09C001O007</v>
      </c>
      <c r="J390" s="180">
        <v>2</v>
      </c>
      <c r="K390" s="181" t="s">
        <v>3992</v>
      </c>
      <c r="L390" s="180">
        <v>1</v>
      </c>
      <c r="M390" s="181" t="s">
        <v>3993</v>
      </c>
      <c r="N390" s="180">
        <v>1</v>
      </c>
      <c r="O390" s="181" t="s">
        <v>3994</v>
      </c>
      <c r="P390" s="180">
        <v>1</v>
      </c>
      <c r="Q390" s="181" t="s">
        <v>3954</v>
      </c>
      <c r="R390" s="180" t="s">
        <v>774</v>
      </c>
      <c r="S390" s="181" t="s">
        <v>4728</v>
      </c>
      <c r="T390" s="180" t="s">
        <v>767</v>
      </c>
      <c r="U390" s="181" t="s">
        <v>4999</v>
      </c>
      <c r="V390" s="180" t="s">
        <v>4500</v>
      </c>
      <c r="W390" s="181" t="s">
        <v>4501</v>
      </c>
      <c r="X390" s="180" t="s">
        <v>2916</v>
      </c>
      <c r="Y390" s="181" t="s">
        <v>3967</v>
      </c>
      <c r="Z390" s="174" t="str">
        <f t="shared" si="19"/>
        <v>11 Ciudades y comunidades sostenibles</v>
      </c>
      <c r="AA390" s="180" t="s">
        <v>4735</v>
      </c>
      <c r="AB390" s="181" t="s">
        <v>4736</v>
      </c>
      <c r="AC390" s="193" t="str">
        <f t="shared" si="20"/>
        <v>11.a Apoyar los vinculos economicos, sociales y ambientales positivos entre las zonas urbanas, periurbanas y rurales fortaleciendo la planificacion del desarrollo nacional y regional</v>
      </c>
      <c r="AD390" s="172"/>
      <c r="AE390" s="172"/>
      <c r="AF390" s="172"/>
      <c r="AG390" s="172"/>
      <c r="AH390" s="172"/>
      <c r="AI390" s="172"/>
      <c r="AJ390" s="172"/>
      <c r="AK390" s="172"/>
      <c r="AL390" s="172"/>
      <c r="AM390" s="172"/>
      <c r="AN390" s="172"/>
      <c r="AO390" s="172"/>
      <c r="AP390" s="172"/>
      <c r="AQ390" s="172"/>
      <c r="AR390" s="172"/>
      <c r="AS390" s="172"/>
      <c r="AT390" s="172"/>
      <c r="AU390" s="172"/>
      <c r="AV390" s="172"/>
      <c r="AW390" s="172"/>
      <c r="AX390" s="172"/>
      <c r="AY390" s="172"/>
      <c r="AZ390" s="172"/>
      <c r="BA390" s="172"/>
      <c r="BB390" s="172"/>
      <c r="BC390" s="172"/>
      <c r="BD390" s="172"/>
      <c r="BE390" s="172"/>
      <c r="BF390" s="172"/>
      <c r="BG390" s="172"/>
      <c r="BH390" s="172"/>
      <c r="BI390" s="172"/>
      <c r="BJ390" s="172"/>
      <c r="BK390" s="172"/>
      <c r="BL390" s="172"/>
      <c r="BM390" s="172"/>
      <c r="BN390" s="172"/>
      <c r="BO390" s="172"/>
      <c r="BP390" s="172"/>
      <c r="BQ390" s="172"/>
      <c r="BR390" s="172"/>
      <c r="BS390" s="172"/>
      <c r="BT390" s="172"/>
      <c r="BU390" s="172"/>
      <c r="BV390" s="172"/>
      <c r="BW390" s="172"/>
      <c r="BX390" s="172"/>
    </row>
    <row r="391" spans="1:76" s="167" customFormat="1" ht="15.75" x14ac:dyDescent="0.25">
      <c r="A391" s="180" t="s">
        <v>614</v>
      </c>
      <c r="B391" s="181" t="s">
        <v>4991</v>
      </c>
      <c r="C391" s="181" t="s">
        <v>4491</v>
      </c>
      <c r="D391" s="181" t="s">
        <v>4492</v>
      </c>
      <c r="E391" s="181" t="s">
        <v>4493</v>
      </c>
      <c r="F391" s="181" t="s">
        <v>4494</v>
      </c>
      <c r="G391" s="180" t="s">
        <v>718</v>
      </c>
      <c r="H391" s="182" t="s">
        <v>5000</v>
      </c>
      <c r="I391" s="169" t="str">
        <f t="shared" si="18"/>
        <v>09C001P014</v>
      </c>
      <c r="J391" s="180">
        <v>2</v>
      </c>
      <c r="K391" s="181" t="s">
        <v>3992</v>
      </c>
      <c r="L391" s="180">
        <v>1</v>
      </c>
      <c r="M391" s="181" t="s">
        <v>3993</v>
      </c>
      <c r="N391" s="180">
        <v>1</v>
      </c>
      <c r="O391" s="181" t="s">
        <v>3994</v>
      </c>
      <c r="P391" s="180">
        <v>1</v>
      </c>
      <c r="Q391" s="181" t="s">
        <v>3954</v>
      </c>
      <c r="R391" s="180" t="s">
        <v>814</v>
      </c>
      <c r="S391" s="181" t="s">
        <v>4994</v>
      </c>
      <c r="T391" s="180" t="s">
        <v>766</v>
      </c>
      <c r="U391" s="181" t="s">
        <v>4995</v>
      </c>
      <c r="V391" s="180" t="s">
        <v>4502</v>
      </c>
      <c r="W391" s="181" t="s">
        <v>4503</v>
      </c>
      <c r="X391" s="180" t="s">
        <v>2916</v>
      </c>
      <c r="Y391" s="181" t="s">
        <v>3967</v>
      </c>
      <c r="Z391" s="174" t="str">
        <f t="shared" si="19"/>
        <v>11 Ciudades y comunidades sostenibles</v>
      </c>
      <c r="AA391" s="180" t="s">
        <v>4735</v>
      </c>
      <c r="AB391" s="181" t="s">
        <v>4736</v>
      </c>
      <c r="AC391" s="193" t="str">
        <f t="shared" si="20"/>
        <v>11.a Apoyar los vinculos economicos, sociales y ambientales positivos entre las zonas urbanas, periurbanas y rurales fortaleciendo la planificacion del desarrollo nacional y regional</v>
      </c>
      <c r="AD391" s="172"/>
      <c r="AE391" s="172"/>
      <c r="AF391" s="172"/>
      <c r="AG391" s="172"/>
      <c r="AH391" s="172"/>
      <c r="AI391" s="172"/>
      <c r="AJ391" s="172"/>
      <c r="AK391" s="172"/>
      <c r="AL391" s="172"/>
      <c r="AM391" s="172"/>
      <c r="AN391" s="172"/>
      <c r="AO391" s="172"/>
      <c r="AP391" s="172"/>
      <c r="AQ391" s="172"/>
      <c r="AR391" s="172"/>
      <c r="AS391" s="172"/>
      <c r="AT391" s="172"/>
      <c r="AU391" s="172"/>
      <c r="AV391" s="172"/>
      <c r="AW391" s="172"/>
      <c r="AX391" s="172"/>
      <c r="AY391" s="172"/>
      <c r="AZ391" s="172"/>
      <c r="BA391" s="172"/>
      <c r="BB391" s="172"/>
      <c r="BC391" s="172"/>
      <c r="BD391" s="172"/>
      <c r="BE391" s="172"/>
      <c r="BF391" s="172"/>
      <c r="BG391" s="172"/>
      <c r="BH391" s="172"/>
      <c r="BI391" s="172"/>
      <c r="BJ391" s="172"/>
      <c r="BK391" s="172"/>
      <c r="BL391" s="172"/>
      <c r="BM391" s="172"/>
      <c r="BN391" s="172"/>
      <c r="BO391" s="172"/>
      <c r="BP391" s="172"/>
      <c r="BQ391" s="172"/>
      <c r="BR391" s="172"/>
      <c r="BS391" s="172"/>
      <c r="BT391" s="172"/>
      <c r="BU391" s="172"/>
      <c r="BV391" s="172"/>
      <c r="BW391" s="172"/>
      <c r="BX391" s="172"/>
    </row>
    <row r="392" spans="1:76" s="167" customFormat="1" ht="15.75" x14ac:dyDescent="0.25">
      <c r="A392" s="180" t="s">
        <v>614</v>
      </c>
      <c r="B392" s="181" t="s">
        <v>4991</v>
      </c>
      <c r="C392" s="181" t="s">
        <v>4491</v>
      </c>
      <c r="D392" s="181" t="s">
        <v>4492</v>
      </c>
      <c r="E392" s="181" t="s">
        <v>4493</v>
      </c>
      <c r="F392" s="181" t="s">
        <v>4494</v>
      </c>
      <c r="G392" s="180" t="s">
        <v>723</v>
      </c>
      <c r="H392" s="182" t="s">
        <v>5001</v>
      </c>
      <c r="I392" s="169" t="str">
        <f t="shared" si="18"/>
        <v>09C001P026</v>
      </c>
      <c r="J392" s="180">
        <v>2</v>
      </c>
      <c r="K392" s="181" t="s">
        <v>3992</v>
      </c>
      <c r="L392" s="180">
        <v>1</v>
      </c>
      <c r="M392" s="181" t="s">
        <v>3993</v>
      </c>
      <c r="N392" s="180">
        <v>1</v>
      </c>
      <c r="O392" s="181" t="s">
        <v>3994</v>
      </c>
      <c r="P392" s="180">
        <v>1</v>
      </c>
      <c r="Q392" s="181" t="s">
        <v>3954</v>
      </c>
      <c r="R392" s="180" t="s">
        <v>814</v>
      </c>
      <c r="S392" s="181" t="s">
        <v>4994</v>
      </c>
      <c r="T392" s="180" t="s">
        <v>766</v>
      </c>
      <c r="U392" s="181" t="s">
        <v>4995</v>
      </c>
      <c r="V392" s="180" t="s">
        <v>4504</v>
      </c>
      <c r="W392" s="181" t="s">
        <v>5002</v>
      </c>
      <c r="X392" s="180" t="s">
        <v>2916</v>
      </c>
      <c r="Y392" s="181" t="s">
        <v>3967</v>
      </c>
      <c r="Z392" s="174" t="str">
        <f t="shared" si="19"/>
        <v>11 Ciudades y comunidades sostenibles</v>
      </c>
      <c r="AA392" s="180" t="s">
        <v>4735</v>
      </c>
      <c r="AB392" s="181" t="s">
        <v>4736</v>
      </c>
      <c r="AC392" s="193" t="str">
        <f t="shared" si="20"/>
        <v>11.a Apoyar los vinculos economicos, sociales y ambientales positivos entre las zonas urbanas, periurbanas y rurales fortaleciendo la planificacion del desarrollo nacional y regional</v>
      </c>
      <c r="AD392" s="172"/>
      <c r="AE392" s="172"/>
      <c r="AF392" s="172"/>
      <c r="AG392" s="172"/>
      <c r="AH392" s="172"/>
      <c r="AI392" s="172"/>
      <c r="AJ392" s="172"/>
      <c r="AK392" s="172"/>
      <c r="AL392" s="172"/>
      <c r="AM392" s="172"/>
      <c r="AN392" s="172"/>
      <c r="AO392" s="172"/>
      <c r="AP392" s="172"/>
      <c r="AQ392" s="172"/>
      <c r="AR392" s="172"/>
      <c r="AS392" s="172"/>
      <c r="AT392" s="172"/>
      <c r="AU392" s="172"/>
      <c r="AV392" s="172"/>
      <c r="AW392" s="172"/>
      <c r="AX392" s="172"/>
      <c r="AY392" s="172"/>
      <c r="AZ392" s="172"/>
      <c r="BA392" s="172"/>
      <c r="BB392" s="172"/>
      <c r="BC392" s="172"/>
      <c r="BD392" s="172"/>
      <c r="BE392" s="172"/>
      <c r="BF392" s="172"/>
      <c r="BG392" s="172"/>
      <c r="BH392" s="172"/>
      <c r="BI392" s="172"/>
      <c r="BJ392" s="172"/>
      <c r="BK392" s="172"/>
      <c r="BL392" s="172"/>
      <c r="BM392" s="172"/>
      <c r="BN392" s="172"/>
      <c r="BO392" s="172"/>
      <c r="BP392" s="172"/>
      <c r="BQ392" s="172"/>
      <c r="BR392" s="172"/>
      <c r="BS392" s="172"/>
      <c r="BT392" s="172"/>
      <c r="BU392" s="172"/>
      <c r="BV392" s="172"/>
      <c r="BW392" s="172"/>
      <c r="BX392" s="172"/>
    </row>
    <row r="393" spans="1:76" s="167" customFormat="1" ht="15.75" x14ac:dyDescent="0.25">
      <c r="A393" s="180" t="s">
        <v>615</v>
      </c>
      <c r="B393" s="181" t="s">
        <v>5003</v>
      </c>
      <c r="C393" s="181" t="s">
        <v>4505</v>
      </c>
      <c r="D393" s="181" t="s">
        <v>4506</v>
      </c>
      <c r="E393" s="181" t="s">
        <v>4507</v>
      </c>
      <c r="F393" s="181" t="s">
        <v>4508</v>
      </c>
      <c r="G393" s="180" t="s">
        <v>3871</v>
      </c>
      <c r="H393" s="182" t="s">
        <v>5004</v>
      </c>
      <c r="I393" s="169" t="str">
        <f t="shared" si="18"/>
        <v>09PDLRE195</v>
      </c>
      <c r="J393" s="180">
        <v>2</v>
      </c>
      <c r="K393" s="181" t="s">
        <v>3992</v>
      </c>
      <c r="L393" s="180">
        <v>1</v>
      </c>
      <c r="M393" s="181" t="s">
        <v>3993</v>
      </c>
      <c r="N393" s="180">
        <v>6</v>
      </c>
      <c r="O393" s="181" t="s">
        <v>4273</v>
      </c>
      <c r="P393" s="180">
        <v>2</v>
      </c>
      <c r="Q393" s="181" t="s">
        <v>4765</v>
      </c>
      <c r="R393" s="180" t="s">
        <v>792</v>
      </c>
      <c r="S393" s="181" t="s">
        <v>4779</v>
      </c>
      <c r="T393" s="180" t="s">
        <v>778</v>
      </c>
      <c r="U393" s="181" t="s">
        <v>4939</v>
      </c>
      <c r="V393" s="180" t="s">
        <v>4509</v>
      </c>
      <c r="W393" s="181" t="s">
        <v>4510</v>
      </c>
      <c r="X393" s="180" t="s">
        <v>2527</v>
      </c>
      <c r="Y393" s="181" t="s">
        <v>4062</v>
      </c>
      <c r="Z393" s="174" t="str">
        <f t="shared" si="19"/>
        <v>10 Reduccion de las desigualdades</v>
      </c>
      <c r="AA393" s="180">
        <v>10.4</v>
      </c>
      <c r="AB393" s="181" t="s">
        <v>4191</v>
      </c>
      <c r="AC393" s="193" t="str">
        <f t="shared" si="20"/>
        <v>10.4 Adoptar politicas, especialmente fiscales, salariales y de proteccion social, y lograr progresivamente una mayor igualdad</v>
      </c>
      <c r="AD393" s="172"/>
      <c r="AE393" s="172"/>
      <c r="AF393" s="172"/>
      <c r="AG393" s="172"/>
      <c r="AH393" s="172"/>
      <c r="AI393" s="172"/>
      <c r="AJ393" s="172"/>
      <c r="AK393" s="172"/>
      <c r="AL393" s="172"/>
      <c r="AM393" s="172"/>
      <c r="AN393" s="172"/>
      <c r="AO393" s="172"/>
      <c r="AP393" s="172"/>
      <c r="AQ393" s="172"/>
      <c r="AR393" s="172"/>
      <c r="AS393" s="172"/>
      <c r="AT393" s="172"/>
      <c r="AU393" s="172"/>
      <c r="AV393" s="172"/>
      <c r="AW393" s="172"/>
      <c r="AX393" s="172"/>
      <c r="AY393" s="172"/>
      <c r="AZ393" s="172"/>
      <c r="BA393" s="172"/>
      <c r="BB393" s="172"/>
      <c r="BC393" s="172"/>
      <c r="BD393" s="172"/>
      <c r="BE393" s="172"/>
      <c r="BF393" s="172"/>
      <c r="BG393" s="172"/>
      <c r="BH393" s="172"/>
      <c r="BI393" s="172"/>
      <c r="BJ393" s="172"/>
      <c r="BK393" s="172"/>
      <c r="BL393" s="172"/>
      <c r="BM393" s="172"/>
      <c r="BN393" s="172"/>
      <c r="BO393" s="172"/>
      <c r="BP393" s="172"/>
      <c r="BQ393" s="172"/>
      <c r="BR393" s="172"/>
      <c r="BS393" s="172"/>
      <c r="BT393" s="172"/>
      <c r="BU393" s="172"/>
      <c r="BV393" s="172"/>
      <c r="BW393" s="172"/>
      <c r="BX393" s="172"/>
    </row>
    <row r="394" spans="1:76" s="167" customFormat="1" ht="15.75" x14ac:dyDescent="0.25">
      <c r="A394" s="180" t="s">
        <v>615</v>
      </c>
      <c r="B394" s="181" t="s">
        <v>5003</v>
      </c>
      <c r="C394" s="181" t="s">
        <v>4505</v>
      </c>
      <c r="D394" s="181" t="s">
        <v>4506</v>
      </c>
      <c r="E394" s="181" t="s">
        <v>4507</v>
      </c>
      <c r="F394" s="181" t="s">
        <v>4508</v>
      </c>
      <c r="G394" s="180" t="s">
        <v>709</v>
      </c>
      <c r="H394" s="182" t="s">
        <v>5005</v>
      </c>
      <c r="I394" s="169" t="str">
        <f t="shared" si="18"/>
        <v>09PDLRJ001</v>
      </c>
      <c r="J394" s="180">
        <v>2</v>
      </c>
      <c r="K394" s="181" t="s">
        <v>3992</v>
      </c>
      <c r="L394" s="180">
        <v>1</v>
      </c>
      <c r="M394" s="181" t="s">
        <v>3993</v>
      </c>
      <c r="N394" s="180">
        <v>6</v>
      </c>
      <c r="O394" s="181" t="s">
        <v>4273</v>
      </c>
      <c r="P394" s="180">
        <v>2</v>
      </c>
      <c r="Q394" s="181" t="s">
        <v>4765</v>
      </c>
      <c r="R394" s="180" t="s">
        <v>792</v>
      </c>
      <c r="S394" s="181" t="s">
        <v>4779</v>
      </c>
      <c r="T394" s="180" t="s">
        <v>778</v>
      </c>
      <c r="U394" s="181" t="s">
        <v>4939</v>
      </c>
      <c r="V394" s="180" t="s">
        <v>4189</v>
      </c>
      <c r="W394" s="181" t="s">
        <v>4190</v>
      </c>
      <c r="X394" s="180" t="s">
        <v>2527</v>
      </c>
      <c r="Y394" s="181" t="s">
        <v>4062</v>
      </c>
      <c r="Z394" s="174" t="str">
        <f t="shared" si="19"/>
        <v>10 Reduccion de las desigualdades</v>
      </c>
      <c r="AA394" s="180">
        <v>10.4</v>
      </c>
      <c r="AB394" s="181" t="s">
        <v>4191</v>
      </c>
      <c r="AC394" s="193" t="str">
        <f t="shared" si="20"/>
        <v>10.4 Adoptar politicas, especialmente fiscales, salariales y de proteccion social, y lograr progresivamente una mayor igualdad</v>
      </c>
      <c r="AD394" s="172"/>
      <c r="AE394" s="172"/>
      <c r="AF394" s="172"/>
      <c r="AG394" s="172"/>
      <c r="AH394" s="172"/>
      <c r="AI394" s="172"/>
      <c r="AJ394" s="172"/>
      <c r="AK394" s="172"/>
      <c r="AL394" s="172"/>
      <c r="AM394" s="172"/>
      <c r="AN394" s="172"/>
      <c r="AO394" s="172"/>
      <c r="AP394" s="172"/>
      <c r="AQ394" s="172"/>
      <c r="AR394" s="172"/>
      <c r="AS394" s="172"/>
      <c r="AT394" s="172"/>
      <c r="AU394" s="172"/>
      <c r="AV394" s="172"/>
      <c r="AW394" s="172"/>
      <c r="AX394" s="172"/>
      <c r="AY394" s="172"/>
      <c r="AZ394" s="172"/>
      <c r="BA394" s="172"/>
      <c r="BB394" s="172"/>
      <c r="BC394" s="172"/>
      <c r="BD394" s="172"/>
      <c r="BE394" s="172"/>
      <c r="BF394" s="172"/>
      <c r="BG394" s="172"/>
      <c r="BH394" s="172"/>
      <c r="BI394" s="172"/>
      <c r="BJ394" s="172"/>
      <c r="BK394" s="172"/>
      <c r="BL394" s="172"/>
      <c r="BM394" s="172"/>
      <c r="BN394" s="172"/>
      <c r="BO394" s="172"/>
      <c r="BP394" s="172"/>
      <c r="BQ394" s="172"/>
      <c r="BR394" s="172"/>
      <c r="BS394" s="172"/>
      <c r="BT394" s="172"/>
      <c r="BU394" s="172"/>
      <c r="BV394" s="172"/>
      <c r="BW394" s="172"/>
      <c r="BX394" s="172"/>
    </row>
    <row r="395" spans="1:76" s="167" customFormat="1" ht="15.75" x14ac:dyDescent="0.25">
      <c r="A395" s="180" t="s">
        <v>615</v>
      </c>
      <c r="B395" s="181" t="s">
        <v>5003</v>
      </c>
      <c r="C395" s="181" t="s">
        <v>4505</v>
      </c>
      <c r="D395" s="181" t="s">
        <v>4506</v>
      </c>
      <c r="E395" s="181" t="s">
        <v>4507</v>
      </c>
      <c r="F395" s="181" t="s">
        <v>4508</v>
      </c>
      <c r="G395" s="180" t="s">
        <v>712</v>
      </c>
      <c r="H395" s="182" t="s">
        <v>4725</v>
      </c>
      <c r="I395" s="169" t="str">
        <f t="shared" si="18"/>
        <v>09PDLRM001</v>
      </c>
      <c r="J395" s="180">
        <v>2</v>
      </c>
      <c r="K395" s="181" t="s">
        <v>3992</v>
      </c>
      <c r="L395" s="180">
        <v>1</v>
      </c>
      <c r="M395" s="181" t="s">
        <v>3993</v>
      </c>
      <c r="N395" s="180">
        <v>7</v>
      </c>
      <c r="O395" s="181" t="s">
        <v>4268</v>
      </c>
      <c r="P395" s="180">
        <v>2</v>
      </c>
      <c r="Q395" s="181" t="s">
        <v>4765</v>
      </c>
      <c r="R395" s="180" t="s">
        <v>792</v>
      </c>
      <c r="S395" s="181" t="s">
        <v>4779</v>
      </c>
      <c r="T395" s="180" t="s">
        <v>778</v>
      </c>
      <c r="U395" s="181" t="s">
        <v>4939</v>
      </c>
      <c r="V395" s="180" t="s">
        <v>3959</v>
      </c>
      <c r="W395" s="181" t="s">
        <v>3960</v>
      </c>
      <c r="X395" s="180" t="s">
        <v>2916</v>
      </c>
      <c r="Y395" s="181" t="s">
        <v>3967</v>
      </c>
      <c r="Z395" s="174" t="str">
        <f t="shared" si="19"/>
        <v>11 Ciudades y comunidades sostenibles</v>
      </c>
      <c r="AA395" s="180">
        <v>11.3</v>
      </c>
      <c r="AB395" s="181" t="s">
        <v>4051</v>
      </c>
      <c r="AC395" s="193" t="str">
        <f t="shared" si="20"/>
        <v>11.3 De aqui a 2030, aumentar la urbanizacion inclusiva y sostenible y la capacidad para la planificacion y la gestion participativas, integradas y sostenibles de los asentamientos humanos en todos los paises</v>
      </c>
      <c r="AD395" s="172"/>
      <c r="AE395" s="172"/>
      <c r="AF395" s="172"/>
      <c r="AG395" s="172"/>
      <c r="AH395" s="172"/>
      <c r="AI395" s="172"/>
      <c r="AJ395" s="172"/>
      <c r="AK395" s="172"/>
      <c r="AL395" s="172"/>
      <c r="AM395" s="172"/>
      <c r="AN395" s="172"/>
      <c r="AO395" s="172"/>
      <c r="AP395" s="172"/>
      <c r="AQ395" s="172"/>
      <c r="AR395" s="172"/>
      <c r="AS395" s="172"/>
      <c r="AT395" s="172"/>
      <c r="AU395" s="172"/>
      <c r="AV395" s="172"/>
      <c r="AW395" s="172"/>
      <c r="AX395" s="172"/>
      <c r="AY395" s="172"/>
      <c r="AZ395" s="172"/>
      <c r="BA395" s="172"/>
      <c r="BB395" s="172"/>
      <c r="BC395" s="172"/>
      <c r="BD395" s="172"/>
      <c r="BE395" s="172"/>
      <c r="BF395" s="172"/>
      <c r="BG395" s="172"/>
      <c r="BH395" s="172"/>
      <c r="BI395" s="172"/>
      <c r="BJ395" s="172"/>
      <c r="BK395" s="172"/>
      <c r="BL395" s="172"/>
      <c r="BM395" s="172"/>
      <c r="BN395" s="172"/>
      <c r="BO395" s="172"/>
      <c r="BP395" s="172"/>
      <c r="BQ395" s="172"/>
      <c r="BR395" s="172"/>
      <c r="BS395" s="172"/>
      <c r="BT395" s="172"/>
      <c r="BU395" s="172"/>
      <c r="BV395" s="172"/>
      <c r="BW395" s="172"/>
      <c r="BX395" s="172"/>
    </row>
    <row r="396" spans="1:76" s="167" customFormat="1" ht="15.75" x14ac:dyDescent="0.25">
      <c r="A396" s="180" t="s">
        <v>615</v>
      </c>
      <c r="B396" s="181" t="s">
        <v>5003</v>
      </c>
      <c r="C396" s="181" t="s">
        <v>4505</v>
      </c>
      <c r="D396" s="181" t="s">
        <v>4506</v>
      </c>
      <c r="E396" s="181" t="s">
        <v>4507</v>
      </c>
      <c r="F396" s="181" t="s">
        <v>4508</v>
      </c>
      <c r="G396" s="180" t="s">
        <v>3889</v>
      </c>
      <c r="H396" s="182" t="s">
        <v>4729</v>
      </c>
      <c r="I396" s="169" t="str">
        <f t="shared" si="18"/>
        <v>09PDLRM002</v>
      </c>
      <c r="J396" s="180">
        <v>2</v>
      </c>
      <c r="K396" s="181" t="s">
        <v>3992</v>
      </c>
      <c r="L396" s="180">
        <v>1</v>
      </c>
      <c r="M396" s="181" t="s">
        <v>3993</v>
      </c>
      <c r="N396" s="180">
        <v>7</v>
      </c>
      <c r="O396" s="181" t="s">
        <v>4268</v>
      </c>
      <c r="P396" s="180">
        <v>2</v>
      </c>
      <c r="Q396" s="181" t="s">
        <v>4765</v>
      </c>
      <c r="R396" s="180" t="s">
        <v>792</v>
      </c>
      <c r="S396" s="181" t="s">
        <v>4779</v>
      </c>
      <c r="T396" s="180" t="s">
        <v>778</v>
      </c>
      <c r="U396" s="181" t="s">
        <v>4939</v>
      </c>
      <c r="V396" s="180" t="s">
        <v>3961</v>
      </c>
      <c r="W396" s="181" t="s">
        <v>3962</v>
      </c>
      <c r="X396" s="180" t="s">
        <v>2916</v>
      </c>
      <c r="Y396" s="181" t="s">
        <v>3967</v>
      </c>
      <c r="Z396" s="174" t="str">
        <f t="shared" si="19"/>
        <v>11 Ciudades y comunidades sostenibles</v>
      </c>
      <c r="AA396" s="180">
        <v>11.3</v>
      </c>
      <c r="AB396" s="181" t="s">
        <v>4051</v>
      </c>
      <c r="AC396" s="193" t="str">
        <f t="shared" si="20"/>
        <v>11.3 De aqui a 2030, aumentar la urbanizacion inclusiva y sostenible y la capacidad para la planificacion y la gestion participativas, integradas y sostenibles de los asentamientos humanos en todos los paises</v>
      </c>
      <c r="AD396" s="172"/>
      <c r="AE396" s="172"/>
      <c r="AF396" s="172"/>
      <c r="AG396" s="172"/>
      <c r="AH396" s="172"/>
      <c r="AI396" s="172"/>
      <c r="AJ396" s="172"/>
      <c r="AK396" s="172"/>
      <c r="AL396" s="172"/>
      <c r="AM396" s="172"/>
      <c r="AN396" s="172"/>
      <c r="AO396" s="172"/>
      <c r="AP396" s="172"/>
      <c r="AQ396" s="172"/>
      <c r="AR396" s="172"/>
      <c r="AS396" s="172"/>
      <c r="AT396" s="172"/>
      <c r="AU396" s="172"/>
      <c r="AV396" s="172"/>
      <c r="AW396" s="172"/>
      <c r="AX396" s="172"/>
      <c r="AY396" s="172"/>
      <c r="AZ396" s="172"/>
      <c r="BA396" s="172"/>
      <c r="BB396" s="172"/>
      <c r="BC396" s="172"/>
      <c r="BD396" s="172"/>
      <c r="BE396" s="172"/>
      <c r="BF396" s="172"/>
      <c r="BG396" s="172"/>
      <c r="BH396" s="172"/>
      <c r="BI396" s="172"/>
      <c r="BJ396" s="172"/>
      <c r="BK396" s="172"/>
      <c r="BL396" s="172"/>
      <c r="BM396" s="172"/>
      <c r="BN396" s="172"/>
      <c r="BO396" s="172"/>
      <c r="BP396" s="172"/>
      <c r="BQ396" s="172"/>
      <c r="BR396" s="172"/>
      <c r="BS396" s="172"/>
      <c r="BT396" s="172"/>
      <c r="BU396" s="172"/>
      <c r="BV396" s="172"/>
      <c r="BW396" s="172"/>
      <c r="BX396" s="172"/>
    </row>
    <row r="397" spans="1:76" s="167" customFormat="1" ht="15.75" x14ac:dyDescent="0.25">
      <c r="A397" s="180" t="s">
        <v>615</v>
      </c>
      <c r="B397" s="181" t="s">
        <v>5003</v>
      </c>
      <c r="C397" s="181" t="s">
        <v>4505</v>
      </c>
      <c r="D397" s="181" t="s">
        <v>4506</v>
      </c>
      <c r="E397" s="181" t="s">
        <v>4507</v>
      </c>
      <c r="F397" s="181" t="s">
        <v>4508</v>
      </c>
      <c r="G397" s="180" t="s">
        <v>713</v>
      </c>
      <c r="H397" s="182" t="s">
        <v>4730</v>
      </c>
      <c r="I397" s="169" t="str">
        <f t="shared" si="18"/>
        <v>09PDLRN001</v>
      </c>
      <c r="J397" s="180">
        <v>5</v>
      </c>
      <c r="K397" s="181" t="s">
        <v>4731</v>
      </c>
      <c r="L397" s="180">
        <v>3</v>
      </c>
      <c r="M397" s="181" t="s">
        <v>4309</v>
      </c>
      <c r="N397" s="180" t="s">
        <v>774</v>
      </c>
      <c r="O397" s="181" t="s">
        <v>3964</v>
      </c>
      <c r="P397" s="180">
        <v>1</v>
      </c>
      <c r="Q397" s="181" t="s">
        <v>3954</v>
      </c>
      <c r="R397" s="180" t="s">
        <v>785</v>
      </c>
      <c r="S397" s="181" t="s">
        <v>4732</v>
      </c>
      <c r="T397" s="180" t="s">
        <v>766</v>
      </c>
      <c r="U397" s="181" t="s">
        <v>3963</v>
      </c>
      <c r="V397" s="180" t="s">
        <v>3965</v>
      </c>
      <c r="W397" s="181" t="s">
        <v>3966</v>
      </c>
      <c r="X397" s="180" t="s">
        <v>2916</v>
      </c>
      <c r="Y397" s="181" t="s">
        <v>3967</v>
      </c>
      <c r="Z397" s="174" t="str">
        <f t="shared" si="19"/>
        <v>11 Ciudades y comunidades sostenibles</v>
      </c>
      <c r="AA397" s="180">
        <v>11.5</v>
      </c>
      <c r="AB397" s="181" t="s">
        <v>3968</v>
      </c>
      <c r="AC397" s="193" t="str">
        <f t="shared" si="20"/>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397" s="172"/>
      <c r="AE397" s="172"/>
      <c r="AF397" s="172"/>
      <c r="AG397" s="172"/>
      <c r="AH397" s="172"/>
      <c r="AI397" s="172"/>
      <c r="AJ397" s="172"/>
      <c r="AK397" s="172"/>
      <c r="AL397" s="172"/>
      <c r="AM397" s="172"/>
      <c r="AN397" s="172"/>
      <c r="AO397" s="172"/>
      <c r="AP397" s="172"/>
      <c r="AQ397" s="172"/>
      <c r="AR397" s="172"/>
      <c r="AS397" s="172"/>
      <c r="AT397" s="172"/>
      <c r="AU397" s="172"/>
      <c r="AV397" s="172"/>
      <c r="AW397" s="172"/>
      <c r="AX397" s="172"/>
      <c r="AY397" s="172"/>
      <c r="AZ397" s="172"/>
      <c r="BA397" s="172"/>
      <c r="BB397" s="172"/>
      <c r="BC397" s="172"/>
      <c r="BD397" s="172"/>
      <c r="BE397" s="172"/>
      <c r="BF397" s="172"/>
      <c r="BG397" s="172"/>
      <c r="BH397" s="172"/>
      <c r="BI397" s="172"/>
      <c r="BJ397" s="172"/>
      <c r="BK397" s="172"/>
      <c r="BL397" s="172"/>
      <c r="BM397" s="172"/>
      <c r="BN397" s="172"/>
      <c r="BO397" s="172"/>
      <c r="BP397" s="172"/>
      <c r="BQ397" s="172"/>
      <c r="BR397" s="172"/>
      <c r="BS397" s="172"/>
      <c r="BT397" s="172"/>
      <c r="BU397" s="172"/>
      <c r="BV397" s="172"/>
      <c r="BW397" s="172"/>
      <c r="BX397" s="172"/>
    </row>
    <row r="398" spans="1:76" s="167" customFormat="1" ht="15.75" x14ac:dyDescent="0.25">
      <c r="A398" s="180" t="s">
        <v>616</v>
      </c>
      <c r="B398" s="181" t="s">
        <v>5006</v>
      </c>
      <c r="C398" s="181" t="s">
        <v>4511</v>
      </c>
      <c r="D398" s="181" t="s">
        <v>4512</v>
      </c>
      <c r="E398" s="181" t="s">
        <v>4513</v>
      </c>
      <c r="F398" s="181" t="s">
        <v>4514</v>
      </c>
      <c r="G398" s="180" t="s">
        <v>3871</v>
      </c>
      <c r="H398" s="182" t="s">
        <v>5004</v>
      </c>
      <c r="I398" s="169" t="str">
        <f t="shared" si="18"/>
        <v>09PDPAE195</v>
      </c>
      <c r="J398" s="180">
        <v>2</v>
      </c>
      <c r="K398" s="181" t="s">
        <v>3992</v>
      </c>
      <c r="L398" s="180">
        <v>1</v>
      </c>
      <c r="M398" s="181" t="s">
        <v>3993</v>
      </c>
      <c r="N398" s="180">
        <v>6</v>
      </c>
      <c r="O398" s="181" t="s">
        <v>4273</v>
      </c>
      <c r="P398" s="180">
        <v>2</v>
      </c>
      <c r="Q398" s="181" t="s">
        <v>4765</v>
      </c>
      <c r="R398" s="180" t="s">
        <v>792</v>
      </c>
      <c r="S398" s="181" t="s">
        <v>4779</v>
      </c>
      <c r="T398" s="180" t="s">
        <v>778</v>
      </c>
      <c r="U398" s="181" t="s">
        <v>4939</v>
      </c>
      <c r="V398" s="180" t="s">
        <v>4509</v>
      </c>
      <c r="W398" s="181" t="s">
        <v>4510</v>
      </c>
      <c r="X398" s="180" t="s">
        <v>2527</v>
      </c>
      <c r="Y398" s="181" t="s">
        <v>4062</v>
      </c>
      <c r="Z398" s="174" t="str">
        <f t="shared" si="19"/>
        <v>10 Reduccion de las desigualdades</v>
      </c>
      <c r="AA398" s="180">
        <v>10.4</v>
      </c>
      <c r="AB398" s="181" t="s">
        <v>4191</v>
      </c>
      <c r="AC398" s="193" t="str">
        <f t="shared" si="20"/>
        <v>10.4 Adoptar politicas, especialmente fiscales, salariales y de proteccion social, y lograr progresivamente una mayor igualdad</v>
      </c>
      <c r="AD398" s="172"/>
      <c r="AE398" s="172"/>
      <c r="AF398" s="172"/>
      <c r="AG398" s="172"/>
      <c r="AH398" s="172"/>
      <c r="AI398" s="172"/>
      <c r="AJ398" s="172"/>
      <c r="AK398" s="172"/>
      <c r="AL398" s="172"/>
      <c r="AM398" s="172"/>
      <c r="AN398" s="172"/>
      <c r="AO398" s="172"/>
      <c r="AP398" s="172"/>
      <c r="AQ398" s="172"/>
      <c r="AR398" s="172"/>
      <c r="AS398" s="172"/>
      <c r="AT398" s="172"/>
      <c r="AU398" s="172"/>
      <c r="AV398" s="172"/>
      <c r="AW398" s="172"/>
      <c r="AX398" s="172"/>
      <c r="AY398" s="172"/>
      <c r="AZ398" s="172"/>
      <c r="BA398" s="172"/>
      <c r="BB398" s="172"/>
      <c r="BC398" s="172"/>
      <c r="BD398" s="172"/>
      <c r="BE398" s="172"/>
      <c r="BF398" s="172"/>
      <c r="BG398" s="172"/>
      <c r="BH398" s="172"/>
      <c r="BI398" s="172"/>
      <c r="BJ398" s="172"/>
      <c r="BK398" s="172"/>
      <c r="BL398" s="172"/>
      <c r="BM398" s="172"/>
      <c r="BN398" s="172"/>
      <c r="BO398" s="172"/>
      <c r="BP398" s="172"/>
      <c r="BQ398" s="172"/>
      <c r="BR398" s="172"/>
      <c r="BS398" s="172"/>
      <c r="BT398" s="172"/>
      <c r="BU398" s="172"/>
      <c r="BV398" s="172"/>
      <c r="BW398" s="172"/>
      <c r="BX398" s="172"/>
    </row>
    <row r="399" spans="1:76" s="167" customFormat="1" ht="15.75" x14ac:dyDescent="0.25">
      <c r="A399" s="180" t="s">
        <v>616</v>
      </c>
      <c r="B399" s="181" t="s">
        <v>5006</v>
      </c>
      <c r="C399" s="181" t="s">
        <v>4511</v>
      </c>
      <c r="D399" s="181" t="s">
        <v>4512</v>
      </c>
      <c r="E399" s="181" t="s">
        <v>4513</v>
      </c>
      <c r="F399" s="181" t="s">
        <v>4514</v>
      </c>
      <c r="G399" s="180" t="s">
        <v>709</v>
      </c>
      <c r="H399" s="182" t="s">
        <v>5005</v>
      </c>
      <c r="I399" s="169" t="str">
        <f t="shared" si="18"/>
        <v>09PDPAJ001</v>
      </c>
      <c r="J399" s="180">
        <v>2</v>
      </c>
      <c r="K399" s="181" t="s">
        <v>3992</v>
      </c>
      <c r="L399" s="180">
        <v>1</v>
      </c>
      <c r="M399" s="181" t="s">
        <v>3993</v>
      </c>
      <c r="N399" s="180">
        <v>6</v>
      </c>
      <c r="O399" s="181" t="s">
        <v>4273</v>
      </c>
      <c r="P399" s="180">
        <v>2</v>
      </c>
      <c r="Q399" s="181" t="s">
        <v>4765</v>
      </c>
      <c r="R399" s="180" t="s">
        <v>792</v>
      </c>
      <c r="S399" s="181" t="s">
        <v>4779</v>
      </c>
      <c r="T399" s="180" t="s">
        <v>778</v>
      </c>
      <c r="U399" s="181" t="s">
        <v>4939</v>
      </c>
      <c r="V399" s="180" t="s">
        <v>4189</v>
      </c>
      <c r="W399" s="181" t="s">
        <v>4190</v>
      </c>
      <c r="X399" s="180" t="s">
        <v>2527</v>
      </c>
      <c r="Y399" s="181" t="s">
        <v>4062</v>
      </c>
      <c r="Z399" s="174" t="str">
        <f t="shared" si="19"/>
        <v>10 Reduccion de las desigualdades</v>
      </c>
      <c r="AA399" s="180">
        <v>10.4</v>
      </c>
      <c r="AB399" s="181" t="s">
        <v>4191</v>
      </c>
      <c r="AC399" s="193" t="str">
        <f t="shared" si="20"/>
        <v>10.4 Adoptar politicas, especialmente fiscales, salariales y de proteccion social, y lograr progresivamente una mayor igualdad</v>
      </c>
      <c r="AD399" s="172"/>
      <c r="AE399" s="172"/>
      <c r="AF399" s="172"/>
      <c r="AG399" s="172"/>
      <c r="AH399" s="172"/>
      <c r="AI399" s="172"/>
      <c r="AJ399" s="172"/>
      <c r="AK399" s="172"/>
      <c r="AL399" s="172"/>
      <c r="AM399" s="172"/>
      <c r="AN399" s="172"/>
      <c r="AO399" s="172"/>
      <c r="AP399" s="172"/>
      <c r="AQ399" s="172"/>
      <c r="AR399" s="172"/>
      <c r="AS399" s="172"/>
      <c r="AT399" s="172"/>
      <c r="AU399" s="172"/>
      <c r="AV399" s="172"/>
      <c r="AW399" s="172"/>
      <c r="AX399" s="172"/>
      <c r="AY399" s="172"/>
      <c r="AZ399" s="172"/>
      <c r="BA399" s="172"/>
      <c r="BB399" s="172"/>
      <c r="BC399" s="172"/>
      <c r="BD399" s="172"/>
      <c r="BE399" s="172"/>
      <c r="BF399" s="172"/>
      <c r="BG399" s="172"/>
      <c r="BH399" s="172"/>
      <c r="BI399" s="172"/>
      <c r="BJ399" s="172"/>
      <c r="BK399" s="172"/>
      <c r="BL399" s="172"/>
      <c r="BM399" s="172"/>
      <c r="BN399" s="172"/>
      <c r="BO399" s="172"/>
      <c r="BP399" s="172"/>
      <c r="BQ399" s="172"/>
      <c r="BR399" s="172"/>
      <c r="BS399" s="172"/>
      <c r="BT399" s="172"/>
      <c r="BU399" s="172"/>
      <c r="BV399" s="172"/>
      <c r="BW399" s="172"/>
      <c r="BX399" s="172"/>
    </row>
    <row r="400" spans="1:76" s="167" customFormat="1" ht="15.75" x14ac:dyDescent="0.25">
      <c r="A400" s="180" t="s">
        <v>616</v>
      </c>
      <c r="B400" s="181" t="s">
        <v>5006</v>
      </c>
      <c r="C400" s="181" t="s">
        <v>4511</v>
      </c>
      <c r="D400" s="181" t="s">
        <v>4512</v>
      </c>
      <c r="E400" s="181" t="s">
        <v>4513</v>
      </c>
      <c r="F400" s="181" t="s">
        <v>4514</v>
      </c>
      <c r="G400" s="180" t="s">
        <v>712</v>
      </c>
      <c r="H400" s="182" t="s">
        <v>4725</v>
      </c>
      <c r="I400" s="169" t="str">
        <f t="shared" si="18"/>
        <v>09PDPAM001</v>
      </c>
      <c r="J400" s="180">
        <v>2</v>
      </c>
      <c r="K400" s="181" t="s">
        <v>3992</v>
      </c>
      <c r="L400" s="180">
        <v>1</v>
      </c>
      <c r="M400" s="181" t="s">
        <v>3993</v>
      </c>
      <c r="N400" s="180">
        <v>7</v>
      </c>
      <c r="O400" s="181" t="s">
        <v>4268</v>
      </c>
      <c r="P400" s="180">
        <v>2</v>
      </c>
      <c r="Q400" s="181" t="s">
        <v>4765</v>
      </c>
      <c r="R400" s="180" t="s">
        <v>792</v>
      </c>
      <c r="S400" s="181" t="s">
        <v>4779</v>
      </c>
      <c r="T400" s="180" t="s">
        <v>778</v>
      </c>
      <c r="U400" s="181" t="s">
        <v>4939</v>
      </c>
      <c r="V400" s="180" t="s">
        <v>3959</v>
      </c>
      <c r="W400" s="181" t="s">
        <v>3960</v>
      </c>
      <c r="X400" s="180" t="s">
        <v>2916</v>
      </c>
      <c r="Y400" s="181" t="s">
        <v>3967</v>
      </c>
      <c r="Z400" s="174" t="str">
        <f t="shared" si="19"/>
        <v>11 Ciudades y comunidades sostenibles</v>
      </c>
      <c r="AA400" s="180">
        <v>11.3</v>
      </c>
      <c r="AB400" s="181" t="s">
        <v>4051</v>
      </c>
      <c r="AC400" s="193" t="str">
        <f t="shared" si="20"/>
        <v>11.3 De aqui a 2030, aumentar la urbanizacion inclusiva y sostenible y la capacidad para la planificacion y la gestion participativas, integradas y sostenibles de los asentamientos humanos en todos los paises</v>
      </c>
      <c r="AD400" s="172"/>
      <c r="AE400" s="172"/>
      <c r="AF400" s="172"/>
      <c r="AG400" s="172"/>
      <c r="AH400" s="172"/>
      <c r="AI400" s="172"/>
      <c r="AJ400" s="172"/>
      <c r="AK400" s="172"/>
      <c r="AL400" s="172"/>
      <c r="AM400" s="172"/>
      <c r="AN400" s="172"/>
      <c r="AO400" s="172"/>
      <c r="AP400" s="172"/>
      <c r="AQ400" s="172"/>
      <c r="AR400" s="172"/>
      <c r="AS400" s="172"/>
      <c r="AT400" s="172"/>
      <c r="AU400" s="172"/>
      <c r="AV400" s="172"/>
      <c r="AW400" s="172"/>
      <c r="AX400" s="172"/>
      <c r="AY400" s="172"/>
      <c r="AZ400" s="172"/>
      <c r="BA400" s="172"/>
      <c r="BB400" s="172"/>
      <c r="BC400" s="172"/>
      <c r="BD400" s="172"/>
      <c r="BE400" s="172"/>
      <c r="BF400" s="172"/>
      <c r="BG400" s="172"/>
      <c r="BH400" s="172"/>
      <c r="BI400" s="172"/>
      <c r="BJ400" s="172"/>
      <c r="BK400" s="172"/>
      <c r="BL400" s="172"/>
      <c r="BM400" s="172"/>
      <c r="BN400" s="172"/>
      <c r="BO400" s="172"/>
      <c r="BP400" s="172"/>
      <c r="BQ400" s="172"/>
      <c r="BR400" s="172"/>
      <c r="BS400" s="172"/>
      <c r="BT400" s="172"/>
      <c r="BU400" s="172"/>
      <c r="BV400" s="172"/>
      <c r="BW400" s="172"/>
      <c r="BX400" s="172"/>
    </row>
    <row r="401" spans="1:76" s="167" customFormat="1" ht="15.75" x14ac:dyDescent="0.25">
      <c r="A401" s="180" t="s">
        <v>616</v>
      </c>
      <c r="B401" s="181" t="s">
        <v>5006</v>
      </c>
      <c r="C401" s="181" t="s">
        <v>4511</v>
      </c>
      <c r="D401" s="181" t="s">
        <v>4512</v>
      </c>
      <c r="E401" s="181" t="s">
        <v>4513</v>
      </c>
      <c r="F401" s="181" t="s">
        <v>4514</v>
      </c>
      <c r="G401" s="180" t="s">
        <v>3889</v>
      </c>
      <c r="H401" s="182" t="s">
        <v>4729</v>
      </c>
      <c r="I401" s="169" t="str">
        <f t="shared" si="18"/>
        <v>09PDPAM002</v>
      </c>
      <c r="J401" s="180">
        <v>2</v>
      </c>
      <c r="K401" s="181" t="s">
        <v>3992</v>
      </c>
      <c r="L401" s="180">
        <v>1</v>
      </c>
      <c r="M401" s="181" t="s">
        <v>3993</v>
      </c>
      <c r="N401" s="180">
        <v>7</v>
      </c>
      <c r="O401" s="181" t="s">
        <v>4268</v>
      </c>
      <c r="P401" s="180">
        <v>2</v>
      </c>
      <c r="Q401" s="181" t="s">
        <v>4765</v>
      </c>
      <c r="R401" s="180" t="s">
        <v>792</v>
      </c>
      <c r="S401" s="181" t="s">
        <v>4779</v>
      </c>
      <c r="T401" s="180" t="s">
        <v>778</v>
      </c>
      <c r="U401" s="181" t="s">
        <v>4939</v>
      </c>
      <c r="V401" s="180" t="s">
        <v>3961</v>
      </c>
      <c r="W401" s="181" t="s">
        <v>3962</v>
      </c>
      <c r="X401" s="180" t="s">
        <v>2916</v>
      </c>
      <c r="Y401" s="181" t="s">
        <v>3967</v>
      </c>
      <c r="Z401" s="174" t="str">
        <f t="shared" si="19"/>
        <v>11 Ciudades y comunidades sostenibles</v>
      </c>
      <c r="AA401" s="180">
        <v>11.3</v>
      </c>
      <c r="AB401" s="181" t="s">
        <v>4051</v>
      </c>
      <c r="AC401" s="193" t="str">
        <f t="shared" si="20"/>
        <v>11.3 De aqui a 2030, aumentar la urbanizacion inclusiva y sostenible y la capacidad para la planificacion y la gestion participativas, integradas y sostenibles de los asentamientos humanos en todos los paises</v>
      </c>
      <c r="AD401" s="172"/>
      <c r="AE401" s="172"/>
      <c r="AF401" s="172"/>
      <c r="AG401" s="172"/>
      <c r="AH401" s="172"/>
      <c r="AI401" s="172"/>
      <c r="AJ401" s="172"/>
      <c r="AK401" s="172"/>
      <c r="AL401" s="172"/>
      <c r="AM401" s="172"/>
      <c r="AN401" s="172"/>
      <c r="AO401" s="172"/>
      <c r="AP401" s="172"/>
      <c r="AQ401" s="172"/>
      <c r="AR401" s="172"/>
      <c r="AS401" s="172"/>
      <c r="AT401" s="172"/>
      <c r="AU401" s="172"/>
      <c r="AV401" s="172"/>
      <c r="AW401" s="172"/>
      <c r="AX401" s="172"/>
      <c r="AY401" s="172"/>
      <c r="AZ401" s="172"/>
      <c r="BA401" s="172"/>
      <c r="BB401" s="172"/>
      <c r="BC401" s="172"/>
      <c r="BD401" s="172"/>
      <c r="BE401" s="172"/>
      <c r="BF401" s="172"/>
      <c r="BG401" s="172"/>
      <c r="BH401" s="172"/>
      <c r="BI401" s="172"/>
      <c r="BJ401" s="172"/>
      <c r="BK401" s="172"/>
      <c r="BL401" s="172"/>
      <c r="BM401" s="172"/>
      <c r="BN401" s="172"/>
      <c r="BO401" s="172"/>
      <c r="BP401" s="172"/>
      <c r="BQ401" s="172"/>
      <c r="BR401" s="172"/>
      <c r="BS401" s="172"/>
      <c r="BT401" s="172"/>
      <c r="BU401" s="172"/>
      <c r="BV401" s="172"/>
      <c r="BW401" s="172"/>
      <c r="BX401" s="172"/>
    </row>
    <row r="402" spans="1:76" s="167" customFormat="1" ht="15.75" x14ac:dyDescent="0.25">
      <c r="A402" s="180" t="s">
        <v>616</v>
      </c>
      <c r="B402" s="181" t="s">
        <v>5006</v>
      </c>
      <c r="C402" s="181" t="s">
        <v>4511</v>
      </c>
      <c r="D402" s="181" t="s">
        <v>4512</v>
      </c>
      <c r="E402" s="181" t="s">
        <v>4513</v>
      </c>
      <c r="F402" s="181" t="s">
        <v>4514</v>
      </c>
      <c r="G402" s="180" t="s">
        <v>713</v>
      </c>
      <c r="H402" s="182" t="s">
        <v>4730</v>
      </c>
      <c r="I402" s="169" t="str">
        <f t="shared" si="18"/>
        <v>09PDPAN001</v>
      </c>
      <c r="J402" s="180">
        <v>5</v>
      </c>
      <c r="K402" s="181" t="s">
        <v>4731</v>
      </c>
      <c r="L402" s="180">
        <v>3</v>
      </c>
      <c r="M402" s="181" t="s">
        <v>4309</v>
      </c>
      <c r="N402" s="180" t="s">
        <v>774</v>
      </c>
      <c r="O402" s="181" t="s">
        <v>3964</v>
      </c>
      <c r="P402" s="180">
        <v>1</v>
      </c>
      <c r="Q402" s="181" t="s">
        <v>3954</v>
      </c>
      <c r="R402" s="180" t="s">
        <v>785</v>
      </c>
      <c r="S402" s="181" t="s">
        <v>4732</v>
      </c>
      <c r="T402" s="180" t="s">
        <v>766</v>
      </c>
      <c r="U402" s="181" t="s">
        <v>3963</v>
      </c>
      <c r="V402" s="180" t="s">
        <v>3965</v>
      </c>
      <c r="W402" s="181" t="s">
        <v>3966</v>
      </c>
      <c r="X402" s="180" t="s">
        <v>2916</v>
      </c>
      <c r="Y402" s="181" t="s">
        <v>3967</v>
      </c>
      <c r="Z402" s="174" t="str">
        <f t="shared" si="19"/>
        <v>11 Ciudades y comunidades sostenibles</v>
      </c>
      <c r="AA402" s="180">
        <v>11.5</v>
      </c>
      <c r="AB402" s="181" t="s">
        <v>3968</v>
      </c>
      <c r="AC402" s="193" t="str">
        <f t="shared" si="20"/>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402" s="172"/>
      <c r="AE402" s="172"/>
      <c r="AF402" s="172"/>
      <c r="AG402" s="172"/>
      <c r="AH402" s="172"/>
      <c r="AI402" s="172"/>
      <c r="AJ402" s="172"/>
      <c r="AK402" s="172"/>
      <c r="AL402" s="172"/>
      <c r="AM402" s="172"/>
      <c r="AN402" s="172"/>
      <c r="AO402" s="172"/>
      <c r="AP402" s="172"/>
      <c r="AQ402" s="172"/>
      <c r="AR402" s="172"/>
      <c r="AS402" s="172"/>
      <c r="AT402" s="172"/>
      <c r="AU402" s="172"/>
      <c r="AV402" s="172"/>
      <c r="AW402" s="172"/>
      <c r="AX402" s="172"/>
      <c r="AY402" s="172"/>
      <c r="AZ402" s="172"/>
      <c r="BA402" s="172"/>
      <c r="BB402" s="172"/>
      <c r="BC402" s="172"/>
      <c r="BD402" s="172"/>
      <c r="BE402" s="172"/>
      <c r="BF402" s="172"/>
      <c r="BG402" s="172"/>
      <c r="BH402" s="172"/>
      <c r="BI402" s="172"/>
      <c r="BJ402" s="172"/>
      <c r="BK402" s="172"/>
      <c r="BL402" s="172"/>
      <c r="BM402" s="172"/>
      <c r="BN402" s="172"/>
      <c r="BO402" s="172"/>
      <c r="BP402" s="172"/>
      <c r="BQ402" s="172"/>
      <c r="BR402" s="172"/>
      <c r="BS402" s="172"/>
      <c r="BT402" s="172"/>
      <c r="BU402" s="172"/>
      <c r="BV402" s="172"/>
      <c r="BW402" s="172"/>
      <c r="BX402" s="172"/>
    </row>
    <row r="403" spans="1:76" s="167" customFormat="1" ht="15.75" x14ac:dyDescent="0.25">
      <c r="A403" s="180" t="s">
        <v>617</v>
      </c>
      <c r="B403" s="181" t="s">
        <v>5007</v>
      </c>
      <c r="C403" s="181" t="s">
        <v>4515</v>
      </c>
      <c r="D403" s="181" t="s">
        <v>4516</v>
      </c>
      <c r="E403" s="181" t="s">
        <v>4513</v>
      </c>
      <c r="F403" s="181" t="s">
        <v>4517</v>
      </c>
      <c r="G403" s="180" t="s">
        <v>3871</v>
      </c>
      <c r="H403" s="182" t="s">
        <v>5004</v>
      </c>
      <c r="I403" s="169" t="str">
        <f t="shared" si="18"/>
        <v>09PDPPE195</v>
      </c>
      <c r="J403" s="180">
        <v>2</v>
      </c>
      <c r="K403" s="181" t="s">
        <v>3992</v>
      </c>
      <c r="L403" s="180">
        <v>1</v>
      </c>
      <c r="M403" s="181" t="s">
        <v>3993</v>
      </c>
      <c r="N403" s="180">
        <v>6</v>
      </c>
      <c r="O403" s="181" t="s">
        <v>4273</v>
      </c>
      <c r="P403" s="180">
        <v>2</v>
      </c>
      <c r="Q403" s="181" t="s">
        <v>4765</v>
      </c>
      <c r="R403" s="180" t="s">
        <v>792</v>
      </c>
      <c r="S403" s="181" t="s">
        <v>4779</v>
      </c>
      <c r="T403" s="180" t="s">
        <v>778</v>
      </c>
      <c r="U403" s="181" t="s">
        <v>4939</v>
      </c>
      <c r="V403" s="180" t="s">
        <v>4509</v>
      </c>
      <c r="W403" s="181" t="s">
        <v>4510</v>
      </c>
      <c r="X403" s="180" t="s">
        <v>2527</v>
      </c>
      <c r="Y403" s="181" t="s">
        <v>4062</v>
      </c>
      <c r="Z403" s="174" t="str">
        <f t="shared" si="19"/>
        <v>10 Reduccion de las desigualdades</v>
      </c>
      <c r="AA403" s="180">
        <v>10.4</v>
      </c>
      <c r="AB403" s="181" t="s">
        <v>4191</v>
      </c>
      <c r="AC403" s="193" t="str">
        <f t="shared" si="20"/>
        <v>10.4 Adoptar politicas, especialmente fiscales, salariales y de proteccion social, y lograr progresivamente una mayor igualdad</v>
      </c>
      <c r="AD403" s="172"/>
      <c r="AE403" s="172"/>
      <c r="AF403" s="172"/>
      <c r="AG403" s="172"/>
      <c r="AH403" s="172"/>
      <c r="AI403" s="172"/>
      <c r="AJ403" s="172"/>
      <c r="AK403" s="172"/>
      <c r="AL403" s="172"/>
      <c r="AM403" s="172"/>
      <c r="AN403" s="172"/>
      <c r="AO403" s="172"/>
      <c r="AP403" s="172"/>
      <c r="AQ403" s="172"/>
      <c r="AR403" s="172"/>
      <c r="AS403" s="172"/>
      <c r="AT403" s="172"/>
      <c r="AU403" s="172"/>
      <c r="AV403" s="172"/>
      <c r="AW403" s="172"/>
      <c r="AX403" s="172"/>
      <c r="AY403" s="172"/>
      <c r="AZ403" s="172"/>
      <c r="BA403" s="172"/>
      <c r="BB403" s="172"/>
      <c r="BC403" s="172"/>
      <c r="BD403" s="172"/>
      <c r="BE403" s="172"/>
      <c r="BF403" s="172"/>
      <c r="BG403" s="172"/>
      <c r="BH403" s="172"/>
      <c r="BI403" s="172"/>
      <c r="BJ403" s="172"/>
      <c r="BK403" s="172"/>
      <c r="BL403" s="172"/>
      <c r="BM403" s="172"/>
      <c r="BN403" s="172"/>
      <c r="BO403" s="172"/>
      <c r="BP403" s="172"/>
      <c r="BQ403" s="172"/>
      <c r="BR403" s="172"/>
      <c r="BS403" s="172"/>
      <c r="BT403" s="172"/>
      <c r="BU403" s="172"/>
      <c r="BV403" s="172"/>
      <c r="BW403" s="172"/>
      <c r="BX403" s="172"/>
    </row>
    <row r="404" spans="1:76" s="167" customFormat="1" ht="15.75" x14ac:dyDescent="0.25">
      <c r="A404" s="180" t="s">
        <v>617</v>
      </c>
      <c r="B404" s="181" t="s">
        <v>5007</v>
      </c>
      <c r="C404" s="181" t="s">
        <v>4515</v>
      </c>
      <c r="D404" s="181" t="s">
        <v>4516</v>
      </c>
      <c r="E404" s="181" t="s">
        <v>4513</v>
      </c>
      <c r="F404" s="181" t="s">
        <v>4517</v>
      </c>
      <c r="G404" s="180" t="s">
        <v>709</v>
      </c>
      <c r="H404" s="182" t="s">
        <v>5005</v>
      </c>
      <c r="I404" s="169" t="str">
        <f t="shared" si="18"/>
        <v>09PDPPJ001</v>
      </c>
      <c r="J404" s="180">
        <v>2</v>
      </c>
      <c r="K404" s="181" t="s">
        <v>3992</v>
      </c>
      <c r="L404" s="180">
        <v>1</v>
      </c>
      <c r="M404" s="181" t="s">
        <v>3993</v>
      </c>
      <c r="N404" s="180">
        <v>6</v>
      </c>
      <c r="O404" s="181" t="s">
        <v>4273</v>
      </c>
      <c r="P404" s="180">
        <v>2</v>
      </c>
      <c r="Q404" s="181" t="s">
        <v>4765</v>
      </c>
      <c r="R404" s="180" t="s">
        <v>792</v>
      </c>
      <c r="S404" s="181" t="s">
        <v>4779</v>
      </c>
      <c r="T404" s="180" t="s">
        <v>778</v>
      </c>
      <c r="U404" s="181" t="s">
        <v>4939</v>
      </c>
      <c r="V404" s="180" t="s">
        <v>4189</v>
      </c>
      <c r="W404" s="181" t="s">
        <v>4190</v>
      </c>
      <c r="X404" s="180" t="s">
        <v>2527</v>
      </c>
      <c r="Y404" s="181" t="s">
        <v>4062</v>
      </c>
      <c r="Z404" s="174" t="str">
        <f t="shared" si="19"/>
        <v>10 Reduccion de las desigualdades</v>
      </c>
      <c r="AA404" s="180">
        <v>10.4</v>
      </c>
      <c r="AB404" s="181" t="s">
        <v>4191</v>
      </c>
      <c r="AC404" s="193" t="str">
        <f t="shared" si="20"/>
        <v>10.4 Adoptar politicas, especialmente fiscales, salariales y de proteccion social, y lograr progresivamente una mayor igualdad</v>
      </c>
      <c r="AD404" s="172"/>
      <c r="AE404" s="172"/>
      <c r="AF404" s="172"/>
      <c r="AG404" s="172"/>
      <c r="AH404" s="172"/>
      <c r="AI404" s="172"/>
      <c r="AJ404" s="172"/>
      <c r="AK404" s="172"/>
      <c r="AL404" s="172"/>
      <c r="AM404" s="172"/>
      <c r="AN404" s="172"/>
      <c r="AO404" s="172"/>
      <c r="AP404" s="172"/>
      <c r="AQ404" s="172"/>
      <c r="AR404" s="172"/>
      <c r="AS404" s="172"/>
      <c r="AT404" s="172"/>
      <c r="AU404" s="172"/>
      <c r="AV404" s="172"/>
      <c r="AW404" s="172"/>
      <c r="AX404" s="172"/>
      <c r="AY404" s="172"/>
      <c r="AZ404" s="172"/>
      <c r="BA404" s="172"/>
      <c r="BB404" s="172"/>
      <c r="BC404" s="172"/>
      <c r="BD404" s="172"/>
      <c r="BE404" s="172"/>
      <c r="BF404" s="172"/>
      <c r="BG404" s="172"/>
      <c r="BH404" s="172"/>
      <c r="BI404" s="172"/>
      <c r="BJ404" s="172"/>
      <c r="BK404" s="172"/>
      <c r="BL404" s="172"/>
      <c r="BM404" s="172"/>
      <c r="BN404" s="172"/>
      <c r="BO404" s="172"/>
      <c r="BP404" s="172"/>
      <c r="BQ404" s="172"/>
      <c r="BR404" s="172"/>
      <c r="BS404" s="172"/>
      <c r="BT404" s="172"/>
      <c r="BU404" s="172"/>
      <c r="BV404" s="172"/>
      <c r="BW404" s="172"/>
      <c r="BX404" s="172"/>
    </row>
    <row r="405" spans="1:76" s="167" customFormat="1" ht="15.75" x14ac:dyDescent="0.25">
      <c r="A405" s="180" t="s">
        <v>617</v>
      </c>
      <c r="B405" s="181" t="s">
        <v>5007</v>
      </c>
      <c r="C405" s="181" t="s">
        <v>4515</v>
      </c>
      <c r="D405" s="181" t="s">
        <v>4516</v>
      </c>
      <c r="E405" s="181" t="s">
        <v>4513</v>
      </c>
      <c r="F405" s="181" t="s">
        <v>4517</v>
      </c>
      <c r="G405" s="180" t="s">
        <v>712</v>
      </c>
      <c r="H405" s="182" t="s">
        <v>4725</v>
      </c>
      <c r="I405" s="169" t="str">
        <f t="shared" si="18"/>
        <v>09PDPPM001</v>
      </c>
      <c r="J405" s="180">
        <v>2</v>
      </c>
      <c r="K405" s="181" t="s">
        <v>3992</v>
      </c>
      <c r="L405" s="180">
        <v>1</v>
      </c>
      <c r="M405" s="181" t="s">
        <v>3993</v>
      </c>
      <c r="N405" s="180">
        <v>7</v>
      </c>
      <c r="O405" s="181" t="s">
        <v>4268</v>
      </c>
      <c r="P405" s="180">
        <v>2</v>
      </c>
      <c r="Q405" s="181" t="s">
        <v>4765</v>
      </c>
      <c r="R405" s="180" t="s">
        <v>792</v>
      </c>
      <c r="S405" s="181" t="s">
        <v>4779</v>
      </c>
      <c r="T405" s="180" t="s">
        <v>778</v>
      </c>
      <c r="U405" s="181" t="s">
        <v>4939</v>
      </c>
      <c r="V405" s="180" t="s">
        <v>3959</v>
      </c>
      <c r="W405" s="181" t="s">
        <v>3960</v>
      </c>
      <c r="X405" s="180" t="s">
        <v>2916</v>
      </c>
      <c r="Y405" s="181" t="s">
        <v>3967</v>
      </c>
      <c r="Z405" s="174" t="str">
        <f t="shared" si="19"/>
        <v>11 Ciudades y comunidades sostenibles</v>
      </c>
      <c r="AA405" s="180">
        <v>11.3</v>
      </c>
      <c r="AB405" s="181" t="s">
        <v>4051</v>
      </c>
      <c r="AC405" s="193" t="str">
        <f t="shared" si="20"/>
        <v>11.3 De aqui a 2030, aumentar la urbanizacion inclusiva y sostenible y la capacidad para la planificacion y la gestion participativas, integradas y sostenibles de los asentamientos humanos en todos los paises</v>
      </c>
      <c r="AD405" s="172"/>
      <c r="AE405" s="172"/>
      <c r="AF405" s="172"/>
      <c r="AG405" s="172"/>
      <c r="AH405" s="172"/>
      <c r="AI405" s="172"/>
      <c r="AJ405" s="172"/>
      <c r="AK405" s="172"/>
      <c r="AL405" s="172"/>
      <c r="AM405" s="172"/>
      <c r="AN405" s="172"/>
      <c r="AO405" s="172"/>
      <c r="AP405" s="172"/>
      <c r="AQ405" s="172"/>
      <c r="AR405" s="172"/>
      <c r="AS405" s="172"/>
      <c r="AT405" s="172"/>
      <c r="AU405" s="172"/>
      <c r="AV405" s="172"/>
      <c r="AW405" s="172"/>
      <c r="AX405" s="172"/>
      <c r="AY405" s="172"/>
      <c r="AZ405" s="172"/>
      <c r="BA405" s="172"/>
      <c r="BB405" s="172"/>
      <c r="BC405" s="172"/>
      <c r="BD405" s="172"/>
      <c r="BE405" s="172"/>
      <c r="BF405" s="172"/>
      <c r="BG405" s="172"/>
      <c r="BH405" s="172"/>
      <c r="BI405" s="172"/>
      <c r="BJ405" s="172"/>
      <c r="BK405" s="172"/>
      <c r="BL405" s="172"/>
      <c r="BM405" s="172"/>
      <c r="BN405" s="172"/>
      <c r="BO405" s="172"/>
      <c r="BP405" s="172"/>
      <c r="BQ405" s="172"/>
      <c r="BR405" s="172"/>
      <c r="BS405" s="172"/>
      <c r="BT405" s="172"/>
      <c r="BU405" s="172"/>
      <c r="BV405" s="172"/>
      <c r="BW405" s="172"/>
      <c r="BX405" s="172"/>
    </row>
    <row r="406" spans="1:76" s="167" customFormat="1" ht="15.75" x14ac:dyDescent="0.25">
      <c r="A406" s="180" t="s">
        <v>617</v>
      </c>
      <c r="B406" s="181" t="s">
        <v>5007</v>
      </c>
      <c r="C406" s="181" t="s">
        <v>4515</v>
      </c>
      <c r="D406" s="181" t="s">
        <v>4516</v>
      </c>
      <c r="E406" s="181" t="s">
        <v>4513</v>
      </c>
      <c r="F406" s="181" t="s">
        <v>4517</v>
      </c>
      <c r="G406" s="180" t="s">
        <v>3889</v>
      </c>
      <c r="H406" s="182" t="s">
        <v>4729</v>
      </c>
      <c r="I406" s="169" t="str">
        <f t="shared" si="18"/>
        <v>09PDPPM002</v>
      </c>
      <c r="J406" s="180">
        <v>2</v>
      </c>
      <c r="K406" s="181" t="s">
        <v>3992</v>
      </c>
      <c r="L406" s="180">
        <v>1</v>
      </c>
      <c r="M406" s="181" t="s">
        <v>3993</v>
      </c>
      <c r="N406" s="180">
        <v>7</v>
      </c>
      <c r="O406" s="181" t="s">
        <v>4268</v>
      </c>
      <c r="P406" s="180">
        <v>2</v>
      </c>
      <c r="Q406" s="181" t="s">
        <v>4765</v>
      </c>
      <c r="R406" s="180" t="s">
        <v>792</v>
      </c>
      <c r="S406" s="181" t="s">
        <v>4779</v>
      </c>
      <c r="T406" s="180" t="s">
        <v>778</v>
      </c>
      <c r="U406" s="181" t="s">
        <v>4939</v>
      </c>
      <c r="V406" s="180" t="s">
        <v>3961</v>
      </c>
      <c r="W406" s="181" t="s">
        <v>3962</v>
      </c>
      <c r="X406" s="180" t="s">
        <v>2916</v>
      </c>
      <c r="Y406" s="181" t="s">
        <v>3967</v>
      </c>
      <c r="Z406" s="174" t="str">
        <f t="shared" si="19"/>
        <v>11 Ciudades y comunidades sostenibles</v>
      </c>
      <c r="AA406" s="180">
        <v>11.3</v>
      </c>
      <c r="AB406" s="181" t="s">
        <v>4051</v>
      </c>
      <c r="AC406" s="193" t="str">
        <f t="shared" si="20"/>
        <v>11.3 De aqui a 2030, aumentar la urbanizacion inclusiva y sostenible y la capacidad para la planificacion y la gestion participativas, integradas y sostenibles de los asentamientos humanos en todos los paises</v>
      </c>
      <c r="AD406" s="172"/>
      <c r="AE406" s="172"/>
      <c r="AF406" s="172"/>
      <c r="AG406" s="172"/>
      <c r="AH406" s="172"/>
      <c r="AI406" s="172"/>
      <c r="AJ406" s="172"/>
      <c r="AK406" s="172"/>
      <c r="AL406" s="172"/>
      <c r="AM406" s="172"/>
      <c r="AN406" s="172"/>
      <c r="AO406" s="172"/>
      <c r="AP406" s="172"/>
      <c r="AQ406" s="172"/>
      <c r="AR406" s="172"/>
      <c r="AS406" s="172"/>
      <c r="AT406" s="172"/>
      <c r="AU406" s="172"/>
      <c r="AV406" s="172"/>
      <c r="AW406" s="172"/>
      <c r="AX406" s="172"/>
      <c r="AY406" s="172"/>
      <c r="AZ406" s="172"/>
      <c r="BA406" s="172"/>
      <c r="BB406" s="172"/>
      <c r="BC406" s="172"/>
      <c r="BD406" s="172"/>
      <c r="BE406" s="172"/>
      <c r="BF406" s="172"/>
      <c r="BG406" s="172"/>
      <c r="BH406" s="172"/>
      <c r="BI406" s="172"/>
      <c r="BJ406" s="172"/>
      <c r="BK406" s="172"/>
      <c r="BL406" s="172"/>
      <c r="BM406" s="172"/>
      <c r="BN406" s="172"/>
      <c r="BO406" s="172"/>
      <c r="BP406" s="172"/>
      <c r="BQ406" s="172"/>
      <c r="BR406" s="172"/>
      <c r="BS406" s="172"/>
      <c r="BT406" s="172"/>
      <c r="BU406" s="172"/>
      <c r="BV406" s="172"/>
      <c r="BW406" s="172"/>
      <c r="BX406" s="172"/>
    </row>
    <row r="407" spans="1:76" s="167" customFormat="1" ht="15.75" x14ac:dyDescent="0.25">
      <c r="A407" s="180" t="s">
        <v>617</v>
      </c>
      <c r="B407" s="181" t="s">
        <v>5007</v>
      </c>
      <c r="C407" s="181" t="s">
        <v>4515</v>
      </c>
      <c r="D407" s="181" t="s">
        <v>4516</v>
      </c>
      <c r="E407" s="181" t="s">
        <v>4513</v>
      </c>
      <c r="F407" s="181" t="s">
        <v>4517</v>
      </c>
      <c r="G407" s="180" t="s">
        <v>713</v>
      </c>
      <c r="H407" s="182" t="s">
        <v>4730</v>
      </c>
      <c r="I407" s="169" t="str">
        <f t="shared" si="18"/>
        <v>09PDPPN001</v>
      </c>
      <c r="J407" s="180">
        <v>5</v>
      </c>
      <c r="K407" s="181" t="s">
        <v>4731</v>
      </c>
      <c r="L407" s="180">
        <v>3</v>
      </c>
      <c r="M407" s="181" t="s">
        <v>4309</v>
      </c>
      <c r="N407" s="180" t="s">
        <v>774</v>
      </c>
      <c r="O407" s="181" t="s">
        <v>3964</v>
      </c>
      <c r="P407" s="180">
        <v>1</v>
      </c>
      <c r="Q407" s="181" t="s">
        <v>3954</v>
      </c>
      <c r="R407" s="180" t="s">
        <v>785</v>
      </c>
      <c r="S407" s="181" t="s">
        <v>4732</v>
      </c>
      <c r="T407" s="180" t="s">
        <v>766</v>
      </c>
      <c r="U407" s="181" t="s">
        <v>3963</v>
      </c>
      <c r="V407" s="180" t="s">
        <v>3965</v>
      </c>
      <c r="W407" s="181" t="s">
        <v>3966</v>
      </c>
      <c r="X407" s="180" t="s">
        <v>2916</v>
      </c>
      <c r="Y407" s="181" t="s">
        <v>3967</v>
      </c>
      <c r="Z407" s="174" t="str">
        <f t="shared" si="19"/>
        <v>11 Ciudades y comunidades sostenibles</v>
      </c>
      <c r="AA407" s="180">
        <v>11.5</v>
      </c>
      <c r="AB407" s="181" t="s">
        <v>3968</v>
      </c>
      <c r="AC407" s="193" t="str">
        <f t="shared" si="20"/>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407" s="172"/>
      <c r="AE407" s="172"/>
      <c r="AF407" s="172"/>
      <c r="AG407" s="172"/>
      <c r="AH407" s="172"/>
      <c r="AI407" s="172"/>
      <c r="AJ407" s="172"/>
      <c r="AK407" s="172"/>
      <c r="AL407" s="172"/>
      <c r="AM407" s="172"/>
      <c r="AN407" s="172"/>
      <c r="AO407" s="172"/>
      <c r="AP407" s="172"/>
      <c r="AQ407" s="172"/>
      <c r="AR407" s="172"/>
      <c r="AS407" s="172"/>
      <c r="AT407" s="172"/>
      <c r="AU407" s="172"/>
      <c r="AV407" s="172"/>
      <c r="AW407" s="172"/>
      <c r="AX407" s="172"/>
      <c r="AY407" s="172"/>
      <c r="AZ407" s="172"/>
      <c r="BA407" s="172"/>
      <c r="BB407" s="172"/>
      <c r="BC407" s="172"/>
      <c r="BD407" s="172"/>
      <c r="BE407" s="172"/>
      <c r="BF407" s="172"/>
      <c r="BG407" s="172"/>
      <c r="BH407" s="172"/>
      <c r="BI407" s="172"/>
      <c r="BJ407" s="172"/>
      <c r="BK407" s="172"/>
      <c r="BL407" s="172"/>
      <c r="BM407" s="172"/>
      <c r="BN407" s="172"/>
      <c r="BO407" s="172"/>
      <c r="BP407" s="172"/>
      <c r="BQ407" s="172"/>
      <c r="BR407" s="172"/>
      <c r="BS407" s="172"/>
      <c r="BT407" s="172"/>
      <c r="BU407" s="172"/>
      <c r="BV407" s="172"/>
      <c r="BW407" s="172"/>
      <c r="BX407" s="172"/>
    </row>
    <row r="408" spans="1:76" s="167" customFormat="1" ht="15.75" x14ac:dyDescent="0.25">
      <c r="A408" s="180" t="s">
        <v>618</v>
      </c>
      <c r="B408" s="181" t="s">
        <v>4521</v>
      </c>
      <c r="C408" s="181" t="s">
        <v>5008</v>
      </c>
      <c r="D408" s="181" t="s">
        <v>4518</v>
      </c>
      <c r="E408" s="181" t="s">
        <v>4519</v>
      </c>
      <c r="F408" s="181" t="s">
        <v>5009</v>
      </c>
      <c r="G408" s="180" t="s">
        <v>690</v>
      </c>
      <c r="H408" s="182" t="s">
        <v>5010</v>
      </c>
      <c r="I408" s="169" t="str">
        <f t="shared" si="18"/>
        <v>09PECME077</v>
      </c>
      <c r="J408" s="180">
        <v>6</v>
      </c>
      <c r="K408" s="181" t="s">
        <v>4726</v>
      </c>
      <c r="L408" s="180">
        <v>1</v>
      </c>
      <c r="M408" s="181" t="s">
        <v>3978</v>
      </c>
      <c r="N408" s="180" t="s">
        <v>774</v>
      </c>
      <c r="O408" s="181" t="s">
        <v>4498</v>
      </c>
      <c r="P408" s="180">
        <v>3</v>
      </c>
      <c r="Q408" s="181" t="s">
        <v>4746</v>
      </c>
      <c r="R408" s="180" t="s">
        <v>778</v>
      </c>
      <c r="S408" s="181" t="s">
        <v>5011</v>
      </c>
      <c r="T408" s="180" t="s">
        <v>766</v>
      </c>
      <c r="U408" s="181" t="s">
        <v>5012</v>
      </c>
      <c r="V408" s="180" t="s">
        <v>3442</v>
      </c>
      <c r="W408" s="181" t="s">
        <v>4520</v>
      </c>
      <c r="X408" s="180" t="s">
        <v>3377</v>
      </c>
      <c r="Y408" s="181" t="s">
        <v>4425</v>
      </c>
      <c r="Z408" s="174" t="str">
        <f t="shared" si="19"/>
        <v>12 Produccion y consumo responsables</v>
      </c>
      <c r="AA408" s="180">
        <v>12.7</v>
      </c>
      <c r="AB408" s="181" t="s">
        <v>5013</v>
      </c>
      <c r="AC408" s="193" t="str">
        <f t="shared" si="20"/>
        <v>12.7 Promover practicas de adquisicion publica que sean sostenibles, de conformidad con las politicas y prioridades nacionales</v>
      </c>
      <c r="AD408" s="172"/>
      <c r="AE408" s="172"/>
      <c r="AF408" s="172"/>
      <c r="AG408" s="172"/>
      <c r="AH408" s="172"/>
      <c r="AI408" s="172"/>
      <c r="AJ408" s="172"/>
      <c r="AK408" s="172"/>
      <c r="AL408" s="172"/>
      <c r="AM408" s="172"/>
      <c r="AN408" s="172"/>
      <c r="AO408" s="172"/>
      <c r="AP408" s="172"/>
      <c r="AQ408" s="172"/>
      <c r="AR408" s="172"/>
      <c r="AS408" s="172"/>
      <c r="AT408" s="172"/>
      <c r="AU408" s="172"/>
      <c r="AV408" s="172"/>
      <c r="AW408" s="172"/>
      <c r="AX408" s="172"/>
      <c r="AY408" s="172"/>
      <c r="AZ408" s="172"/>
      <c r="BA408" s="172"/>
      <c r="BB408" s="172"/>
      <c r="BC408" s="172"/>
      <c r="BD408" s="172"/>
      <c r="BE408" s="172"/>
      <c r="BF408" s="172"/>
      <c r="BG408" s="172"/>
      <c r="BH408" s="172"/>
      <c r="BI408" s="172"/>
      <c r="BJ408" s="172"/>
      <c r="BK408" s="172"/>
      <c r="BL408" s="172"/>
      <c r="BM408" s="172"/>
      <c r="BN408" s="172"/>
      <c r="BO408" s="172"/>
      <c r="BP408" s="172"/>
      <c r="BQ408" s="172"/>
      <c r="BR408" s="172"/>
      <c r="BS408" s="172"/>
      <c r="BT408" s="172"/>
      <c r="BU408" s="172"/>
      <c r="BV408" s="172"/>
      <c r="BW408" s="172"/>
      <c r="BX408" s="172"/>
    </row>
    <row r="409" spans="1:76" s="167" customFormat="1" ht="15.75" x14ac:dyDescent="0.25">
      <c r="A409" s="180" t="s">
        <v>618</v>
      </c>
      <c r="B409" s="181" t="s">
        <v>4521</v>
      </c>
      <c r="C409" s="181" t="s">
        <v>5008</v>
      </c>
      <c r="D409" s="181" t="s">
        <v>4518</v>
      </c>
      <c r="E409" s="181" t="s">
        <v>4519</v>
      </c>
      <c r="F409" s="181" t="s">
        <v>5009</v>
      </c>
      <c r="G409" s="180" t="s">
        <v>712</v>
      </c>
      <c r="H409" s="182" t="s">
        <v>4725</v>
      </c>
      <c r="I409" s="169" t="str">
        <f t="shared" si="18"/>
        <v>09PECMM001</v>
      </c>
      <c r="J409" s="180">
        <v>6</v>
      </c>
      <c r="K409" s="181" t="s">
        <v>4726</v>
      </c>
      <c r="L409" s="180">
        <v>1</v>
      </c>
      <c r="M409" s="181" t="s">
        <v>3978</v>
      </c>
      <c r="N409" s="180" t="s">
        <v>774</v>
      </c>
      <c r="O409" s="181" t="s">
        <v>4498</v>
      </c>
      <c r="P409" s="180">
        <v>3</v>
      </c>
      <c r="Q409" s="181" t="s">
        <v>4746</v>
      </c>
      <c r="R409" s="180" t="s">
        <v>778</v>
      </c>
      <c r="S409" s="181" t="s">
        <v>5011</v>
      </c>
      <c r="T409" s="180" t="s">
        <v>766</v>
      </c>
      <c r="U409" s="181" t="s">
        <v>5012</v>
      </c>
      <c r="V409" s="180" t="s">
        <v>3959</v>
      </c>
      <c r="W409" s="181" t="s">
        <v>3960</v>
      </c>
      <c r="X409" s="180" t="s">
        <v>3377</v>
      </c>
      <c r="Y409" s="181" t="s">
        <v>4425</v>
      </c>
      <c r="Z409" s="174" t="str">
        <f t="shared" si="19"/>
        <v>12 Produccion y consumo responsables</v>
      </c>
      <c r="AA409" s="180">
        <v>12.7</v>
      </c>
      <c r="AB409" s="181" t="s">
        <v>5013</v>
      </c>
      <c r="AC409" s="193" t="str">
        <f t="shared" si="20"/>
        <v>12.7 Promover practicas de adquisicion publica que sean sostenibles, de conformidad con las politicas y prioridades nacionales</v>
      </c>
      <c r="AD409" s="172"/>
      <c r="AE409" s="172"/>
      <c r="AF409" s="172"/>
      <c r="AG409" s="172"/>
      <c r="AH409" s="172"/>
      <c r="AI409" s="172"/>
      <c r="AJ409" s="172"/>
      <c r="AK409" s="172"/>
      <c r="AL409" s="172"/>
      <c r="AM409" s="172"/>
      <c r="AN409" s="172"/>
      <c r="AO409" s="172"/>
      <c r="AP409" s="172"/>
      <c r="AQ409" s="172"/>
      <c r="AR409" s="172"/>
      <c r="AS409" s="172"/>
      <c r="AT409" s="172"/>
      <c r="AU409" s="172"/>
      <c r="AV409" s="172"/>
      <c r="AW409" s="172"/>
      <c r="AX409" s="172"/>
      <c r="AY409" s="172"/>
      <c r="AZ409" s="172"/>
      <c r="BA409" s="172"/>
      <c r="BB409" s="172"/>
      <c r="BC409" s="172"/>
      <c r="BD409" s="172"/>
      <c r="BE409" s="172"/>
      <c r="BF409" s="172"/>
      <c r="BG409" s="172"/>
      <c r="BH409" s="172"/>
      <c r="BI409" s="172"/>
      <c r="BJ409" s="172"/>
      <c r="BK409" s="172"/>
      <c r="BL409" s="172"/>
      <c r="BM409" s="172"/>
      <c r="BN409" s="172"/>
      <c r="BO409" s="172"/>
      <c r="BP409" s="172"/>
      <c r="BQ409" s="172"/>
      <c r="BR409" s="172"/>
      <c r="BS409" s="172"/>
      <c r="BT409" s="172"/>
      <c r="BU409" s="172"/>
      <c r="BV409" s="172"/>
      <c r="BW409" s="172"/>
      <c r="BX409" s="172"/>
    </row>
    <row r="410" spans="1:76" s="167" customFormat="1" ht="15.75" x14ac:dyDescent="0.25">
      <c r="A410" s="180" t="s">
        <v>618</v>
      </c>
      <c r="B410" s="181" t="s">
        <v>4521</v>
      </c>
      <c r="C410" s="181" t="s">
        <v>5008</v>
      </c>
      <c r="D410" s="181" t="s">
        <v>4518</v>
      </c>
      <c r="E410" s="181" t="s">
        <v>4519</v>
      </c>
      <c r="F410" s="181" t="s">
        <v>5009</v>
      </c>
      <c r="G410" s="180" t="s">
        <v>3889</v>
      </c>
      <c r="H410" s="182" t="s">
        <v>4729</v>
      </c>
      <c r="I410" s="169" t="str">
        <f t="shared" si="18"/>
        <v>09PECMM002</v>
      </c>
      <c r="J410" s="180">
        <v>6</v>
      </c>
      <c r="K410" s="181" t="s">
        <v>4726</v>
      </c>
      <c r="L410" s="180">
        <v>1</v>
      </c>
      <c r="M410" s="181" t="s">
        <v>3978</v>
      </c>
      <c r="N410" s="180" t="s">
        <v>774</v>
      </c>
      <c r="O410" s="181" t="s">
        <v>4498</v>
      </c>
      <c r="P410" s="180">
        <v>3</v>
      </c>
      <c r="Q410" s="181" t="s">
        <v>4746</v>
      </c>
      <c r="R410" s="180" t="s">
        <v>778</v>
      </c>
      <c r="S410" s="181" t="s">
        <v>5011</v>
      </c>
      <c r="T410" s="180" t="s">
        <v>766</v>
      </c>
      <c r="U410" s="181" t="s">
        <v>5012</v>
      </c>
      <c r="V410" s="180" t="s">
        <v>3961</v>
      </c>
      <c r="W410" s="181" t="s">
        <v>3962</v>
      </c>
      <c r="X410" s="180" t="s">
        <v>3377</v>
      </c>
      <c r="Y410" s="181" t="s">
        <v>4425</v>
      </c>
      <c r="Z410" s="174" t="str">
        <f t="shared" si="19"/>
        <v>12 Produccion y consumo responsables</v>
      </c>
      <c r="AA410" s="180">
        <v>12.7</v>
      </c>
      <c r="AB410" s="181" t="s">
        <v>5013</v>
      </c>
      <c r="AC410" s="193" t="str">
        <f t="shared" si="20"/>
        <v>12.7 Promover practicas de adquisicion publica que sean sostenibles, de conformidad con las politicas y prioridades nacionales</v>
      </c>
      <c r="AD410" s="172"/>
      <c r="AE410" s="172"/>
      <c r="AF410" s="172"/>
      <c r="AG410" s="172"/>
      <c r="AH410" s="172"/>
      <c r="AI410" s="172"/>
      <c r="AJ410" s="172"/>
      <c r="AK410" s="172"/>
      <c r="AL410" s="172"/>
      <c r="AM410" s="172"/>
      <c r="AN410" s="172"/>
      <c r="AO410" s="172"/>
      <c r="AP410" s="172"/>
      <c r="AQ410" s="172"/>
      <c r="AR410" s="172"/>
      <c r="AS410" s="172"/>
      <c r="AT410" s="172"/>
      <c r="AU410" s="172"/>
      <c r="AV410" s="172"/>
      <c r="AW410" s="172"/>
      <c r="AX410" s="172"/>
      <c r="AY410" s="172"/>
      <c r="AZ410" s="172"/>
      <c r="BA410" s="172"/>
      <c r="BB410" s="172"/>
      <c r="BC410" s="172"/>
      <c r="BD410" s="172"/>
      <c r="BE410" s="172"/>
      <c r="BF410" s="172"/>
      <c r="BG410" s="172"/>
      <c r="BH410" s="172"/>
      <c r="BI410" s="172"/>
      <c r="BJ410" s="172"/>
      <c r="BK410" s="172"/>
      <c r="BL410" s="172"/>
      <c r="BM410" s="172"/>
      <c r="BN410" s="172"/>
      <c r="BO410" s="172"/>
      <c r="BP410" s="172"/>
      <c r="BQ410" s="172"/>
      <c r="BR410" s="172"/>
      <c r="BS410" s="172"/>
      <c r="BT410" s="172"/>
      <c r="BU410" s="172"/>
      <c r="BV410" s="172"/>
      <c r="BW410" s="172"/>
      <c r="BX410" s="172"/>
    </row>
    <row r="411" spans="1:76" s="167" customFormat="1" ht="15.75" x14ac:dyDescent="0.25">
      <c r="A411" s="180" t="s">
        <v>618</v>
      </c>
      <c r="B411" s="181" t="s">
        <v>4521</v>
      </c>
      <c r="C411" s="181" t="s">
        <v>5008</v>
      </c>
      <c r="D411" s="181" t="s">
        <v>4518</v>
      </c>
      <c r="E411" s="181" t="s">
        <v>4519</v>
      </c>
      <c r="F411" s="181" t="s">
        <v>5009</v>
      </c>
      <c r="G411" s="180" t="s">
        <v>713</v>
      </c>
      <c r="H411" s="182" t="s">
        <v>4730</v>
      </c>
      <c r="I411" s="169" t="str">
        <f t="shared" si="18"/>
        <v>09PECMN001</v>
      </c>
      <c r="J411" s="180">
        <v>5</v>
      </c>
      <c r="K411" s="181" t="s">
        <v>4731</v>
      </c>
      <c r="L411" s="180">
        <v>3</v>
      </c>
      <c r="M411" s="181" t="s">
        <v>4309</v>
      </c>
      <c r="N411" s="180" t="s">
        <v>774</v>
      </c>
      <c r="O411" s="181" t="s">
        <v>3964</v>
      </c>
      <c r="P411" s="180">
        <v>1</v>
      </c>
      <c r="Q411" s="181" t="s">
        <v>3954</v>
      </c>
      <c r="R411" s="180" t="s">
        <v>785</v>
      </c>
      <c r="S411" s="181" t="s">
        <v>4732</v>
      </c>
      <c r="T411" s="180" t="s">
        <v>766</v>
      </c>
      <c r="U411" s="181" t="s">
        <v>3963</v>
      </c>
      <c r="V411" s="180" t="s">
        <v>3965</v>
      </c>
      <c r="W411" s="181" t="s">
        <v>3966</v>
      </c>
      <c r="X411" s="180" t="s">
        <v>2916</v>
      </c>
      <c r="Y411" s="181" t="s">
        <v>3967</v>
      </c>
      <c r="Z411" s="174" t="str">
        <f t="shared" si="19"/>
        <v>11 Ciudades y comunidades sostenibles</v>
      </c>
      <c r="AA411" s="180">
        <v>11.5</v>
      </c>
      <c r="AB411" s="181" t="s">
        <v>3968</v>
      </c>
      <c r="AC411" s="193" t="str">
        <f t="shared" si="20"/>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411" s="172"/>
      <c r="AE411" s="172"/>
      <c r="AF411" s="172"/>
      <c r="AG411" s="172"/>
      <c r="AH411" s="172"/>
      <c r="AI411" s="172"/>
      <c r="AJ411" s="172"/>
      <c r="AK411" s="172"/>
      <c r="AL411" s="172"/>
      <c r="AM411" s="172"/>
      <c r="AN411" s="172"/>
      <c r="AO411" s="172"/>
      <c r="AP411" s="172"/>
      <c r="AQ411" s="172"/>
      <c r="AR411" s="172"/>
      <c r="AS411" s="172"/>
      <c r="AT411" s="172"/>
      <c r="AU411" s="172"/>
      <c r="AV411" s="172"/>
      <c r="AW411" s="172"/>
      <c r="AX411" s="172"/>
      <c r="AY411" s="172"/>
      <c r="AZ411" s="172"/>
      <c r="BA411" s="172"/>
      <c r="BB411" s="172"/>
      <c r="BC411" s="172"/>
      <c r="BD411" s="172"/>
      <c r="BE411" s="172"/>
      <c r="BF411" s="172"/>
      <c r="BG411" s="172"/>
      <c r="BH411" s="172"/>
      <c r="BI411" s="172"/>
      <c r="BJ411" s="172"/>
      <c r="BK411" s="172"/>
      <c r="BL411" s="172"/>
      <c r="BM411" s="172"/>
      <c r="BN411" s="172"/>
      <c r="BO411" s="172"/>
      <c r="BP411" s="172"/>
      <c r="BQ411" s="172"/>
      <c r="BR411" s="172"/>
      <c r="BS411" s="172"/>
      <c r="BT411" s="172"/>
      <c r="BU411" s="172"/>
      <c r="BV411" s="172"/>
      <c r="BW411" s="172"/>
      <c r="BX411" s="172"/>
    </row>
    <row r="412" spans="1:76" s="167" customFormat="1" ht="15.75" x14ac:dyDescent="0.25">
      <c r="A412" s="180" t="s">
        <v>620</v>
      </c>
      <c r="B412" s="181" t="s">
        <v>621</v>
      </c>
      <c r="C412" s="181" t="s">
        <v>4522</v>
      </c>
      <c r="D412" s="181" t="s">
        <v>4523</v>
      </c>
      <c r="E412" s="181" t="s">
        <v>4524</v>
      </c>
      <c r="F412" s="181" t="s">
        <v>4525</v>
      </c>
      <c r="G412" s="180" t="s">
        <v>692</v>
      </c>
      <c r="H412" s="182" t="s">
        <v>5014</v>
      </c>
      <c r="I412" s="169" t="str">
        <f t="shared" si="18"/>
        <v>09PESME084</v>
      </c>
      <c r="J412" s="180">
        <v>2</v>
      </c>
      <c r="K412" s="181" t="s">
        <v>3992</v>
      </c>
      <c r="L412" s="180">
        <v>2</v>
      </c>
      <c r="M412" s="181" t="s">
        <v>4019</v>
      </c>
      <c r="N412" s="180">
        <v>1</v>
      </c>
      <c r="O412" s="181" t="s">
        <v>4851</v>
      </c>
      <c r="P412" s="180">
        <v>3</v>
      </c>
      <c r="Q412" s="181" t="s">
        <v>4746</v>
      </c>
      <c r="R412" s="180" t="s">
        <v>765</v>
      </c>
      <c r="S412" s="181" t="s">
        <v>4751</v>
      </c>
      <c r="T412" s="180" t="s">
        <v>765</v>
      </c>
      <c r="U412" s="181" t="s">
        <v>4752</v>
      </c>
      <c r="V412" s="180" t="s">
        <v>3177</v>
      </c>
      <c r="W412" s="181" t="s">
        <v>4526</v>
      </c>
      <c r="X412" s="180" t="s">
        <v>2916</v>
      </c>
      <c r="Y412" s="181" t="s">
        <v>3967</v>
      </c>
      <c r="Z412" s="174" t="str">
        <f t="shared" si="19"/>
        <v>11 Ciudades y comunidades sostenibles</v>
      </c>
      <c r="AA412" s="180">
        <v>11.3</v>
      </c>
      <c r="AB412" s="181" t="s">
        <v>4051</v>
      </c>
      <c r="AC412" s="193" t="str">
        <f t="shared" si="20"/>
        <v>11.3 De aqui a 2030, aumentar la urbanizacion inclusiva y sostenible y la capacidad para la planificacion y la gestion participativas, integradas y sostenibles de los asentamientos humanos en todos los paises</v>
      </c>
      <c r="AD412" s="172"/>
      <c r="AE412" s="172"/>
      <c r="AF412" s="172"/>
      <c r="AG412" s="172"/>
      <c r="AH412" s="172"/>
      <c r="AI412" s="172"/>
      <c r="AJ412" s="172"/>
      <c r="AK412" s="172"/>
      <c r="AL412" s="172"/>
      <c r="AM412" s="172"/>
      <c r="AN412" s="172"/>
      <c r="AO412" s="172"/>
      <c r="AP412" s="172"/>
      <c r="AQ412" s="172"/>
      <c r="AR412" s="172"/>
      <c r="AS412" s="172"/>
      <c r="AT412" s="172"/>
      <c r="AU412" s="172"/>
      <c r="AV412" s="172"/>
      <c r="AW412" s="172"/>
      <c r="AX412" s="172"/>
      <c r="AY412" s="172"/>
      <c r="AZ412" s="172"/>
      <c r="BA412" s="172"/>
      <c r="BB412" s="172"/>
      <c r="BC412" s="172"/>
      <c r="BD412" s="172"/>
      <c r="BE412" s="172"/>
      <c r="BF412" s="172"/>
      <c r="BG412" s="172"/>
      <c r="BH412" s="172"/>
      <c r="BI412" s="172"/>
      <c r="BJ412" s="172"/>
      <c r="BK412" s="172"/>
      <c r="BL412" s="172"/>
      <c r="BM412" s="172"/>
      <c r="BN412" s="172"/>
      <c r="BO412" s="172"/>
      <c r="BP412" s="172"/>
      <c r="BQ412" s="172"/>
      <c r="BR412" s="172"/>
      <c r="BS412" s="172"/>
      <c r="BT412" s="172"/>
      <c r="BU412" s="172"/>
      <c r="BV412" s="172"/>
      <c r="BW412" s="172"/>
      <c r="BX412" s="172"/>
    </row>
    <row r="413" spans="1:76" s="167" customFormat="1" ht="15.75" x14ac:dyDescent="0.25">
      <c r="A413" s="180" t="s">
        <v>620</v>
      </c>
      <c r="B413" s="181" t="s">
        <v>621</v>
      </c>
      <c r="C413" s="181" t="s">
        <v>4522</v>
      </c>
      <c r="D413" s="181" t="s">
        <v>4523</v>
      </c>
      <c r="E413" s="181" t="s">
        <v>4524</v>
      </c>
      <c r="F413" s="181" t="s">
        <v>4525</v>
      </c>
      <c r="G413" s="180" t="s">
        <v>712</v>
      </c>
      <c r="H413" s="182" t="s">
        <v>4725</v>
      </c>
      <c r="I413" s="169" t="str">
        <f t="shared" si="18"/>
        <v>09PESMM001</v>
      </c>
      <c r="J413" s="180">
        <v>2</v>
      </c>
      <c r="K413" s="181" t="s">
        <v>3992</v>
      </c>
      <c r="L413" s="180">
        <v>2</v>
      </c>
      <c r="M413" s="181" t="s">
        <v>4019</v>
      </c>
      <c r="N413" s="180">
        <v>1</v>
      </c>
      <c r="O413" s="181" t="s">
        <v>4851</v>
      </c>
      <c r="P413" s="180">
        <v>3</v>
      </c>
      <c r="Q413" s="181" t="s">
        <v>4746</v>
      </c>
      <c r="R413" s="180" t="s">
        <v>765</v>
      </c>
      <c r="S413" s="181" t="s">
        <v>4751</v>
      </c>
      <c r="T413" s="180" t="s">
        <v>765</v>
      </c>
      <c r="U413" s="181" t="s">
        <v>4752</v>
      </c>
      <c r="V413" s="180" t="s">
        <v>3959</v>
      </c>
      <c r="W413" s="181" t="s">
        <v>3960</v>
      </c>
      <c r="X413" s="180" t="s">
        <v>2916</v>
      </c>
      <c r="Y413" s="181" t="s">
        <v>3967</v>
      </c>
      <c r="Z413" s="174" t="str">
        <f t="shared" si="19"/>
        <v>11 Ciudades y comunidades sostenibles</v>
      </c>
      <c r="AA413" s="180">
        <v>11.3</v>
      </c>
      <c r="AB413" s="181" t="s">
        <v>4051</v>
      </c>
      <c r="AC413" s="193" t="str">
        <f t="shared" si="20"/>
        <v>11.3 De aqui a 2030, aumentar la urbanizacion inclusiva y sostenible y la capacidad para la planificacion y la gestion participativas, integradas y sostenibles de los asentamientos humanos en todos los paises</v>
      </c>
      <c r="AD413" s="172"/>
      <c r="AE413" s="172"/>
      <c r="AF413" s="172"/>
      <c r="AG413" s="172"/>
      <c r="AH413" s="172"/>
      <c r="AI413" s="172"/>
      <c r="AJ413" s="172"/>
      <c r="AK413" s="172"/>
      <c r="AL413" s="172"/>
      <c r="AM413" s="172"/>
      <c r="AN413" s="172"/>
      <c r="AO413" s="172"/>
      <c r="AP413" s="172"/>
      <c r="AQ413" s="172"/>
      <c r="AR413" s="172"/>
      <c r="AS413" s="172"/>
      <c r="AT413" s="172"/>
      <c r="AU413" s="172"/>
      <c r="AV413" s="172"/>
      <c r="AW413" s="172"/>
      <c r="AX413" s="172"/>
      <c r="AY413" s="172"/>
      <c r="AZ413" s="172"/>
      <c r="BA413" s="172"/>
      <c r="BB413" s="172"/>
      <c r="BC413" s="172"/>
      <c r="BD413" s="172"/>
      <c r="BE413" s="172"/>
      <c r="BF413" s="172"/>
      <c r="BG413" s="172"/>
      <c r="BH413" s="172"/>
      <c r="BI413" s="172"/>
      <c r="BJ413" s="172"/>
      <c r="BK413" s="172"/>
      <c r="BL413" s="172"/>
      <c r="BM413" s="172"/>
      <c r="BN413" s="172"/>
      <c r="BO413" s="172"/>
      <c r="BP413" s="172"/>
      <c r="BQ413" s="172"/>
      <c r="BR413" s="172"/>
      <c r="BS413" s="172"/>
      <c r="BT413" s="172"/>
      <c r="BU413" s="172"/>
      <c r="BV413" s="172"/>
      <c r="BW413" s="172"/>
      <c r="BX413" s="172"/>
    </row>
    <row r="414" spans="1:76" s="167" customFormat="1" ht="15.75" x14ac:dyDescent="0.25">
      <c r="A414" s="180" t="s">
        <v>620</v>
      </c>
      <c r="B414" s="181" t="s">
        <v>621</v>
      </c>
      <c r="C414" s="181" t="s">
        <v>4522</v>
      </c>
      <c r="D414" s="181" t="s">
        <v>4523</v>
      </c>
      <c r="E414" s="181" t="s">
        <v>4524</v>
      </c>
      <c r="F414" s="181" t="s">
        <v>4525</v>
      </c>
      <c r="G414" s="180" t="s">
        <v>3889</v>
      </c>
      <c r="H414" s="182" t="s">
        <v>4729</v>
      </c>
      <c r="I414" s="169" t="str">
        <f t="shared" si="18"/>
        <v>09PESMM002</v>
      </c>
      <c r="J414" s="180">
        <v>2</v>
      </c>
      <c r="K414" s="181" t="s">
        <v>3992</v>
      </c>
      <c r="L414" s="180">
        <v>2</v>
      </c>
      <c r="M414" s="181" t="s">
        <v>4019</v>
      </c>
      <c r="N414" s="180">
        <v>1</v>
      </c>
      <c r="O414" s="181" t="s">
        <v>4851</v>
      </c>
      <c r="P414" s="180">
        <v>3</v>
      </c>
      <c r="Q414" s="181" t="s">
        <v>4746</v>
      </c>
      <c r="R414" s="180" t="s">
        <v>765</v>
      </c>
      <c r="S414" s="181" t="s">
        <v>4751</v>
      </c>
      <c r="T414" s="180" t="s">
        <v>765</v>
      </c>
      <c r="U414" s="181" t="s">
        <v>4752</v>
      </c>
      <c r="V414" s="180" t="s">
        <v>3961</v>
      </c>
      <c r="W414" s="181" t="s">
        <v>3962</v>
      </c>
      <c r="X414" s="180" t="s">
        <v>2916</v>
      </c>
      <c r="Y414" s="181" t="s">
        <v>3967</v>
      </c>
      <c r="Z414" s="174" t="str">
        <f t="shared" si="19"/>
        <v>11 Ciudades y comunidades sostenibles</v>
      </c>
      <c r="AA414" s="180">
        <v>11.3</v>
      </c>
      <c r="AB414" s="181" t="s">
        <v>4051</v>
      </c>
      <c r="AC414" s="193" t="str">
        <f t="shared" si="20"/>
        <v>11.3 De aqui a 2030, aumentar la urbanizacion inclusiva y sostenible y la capacidad para la planificacion y la gestion participativas, integradas y sostenibles de los asentamientos humanos en todos los paises</v>
      </c>
      <c r="AD414" s="172"/>
      <c r="AE414" s="172"/>
      <c r="AF414" s="172"/>
      <c r="AG414" s="172"/>
      <c r="AH414" s="172"/>
      <c r="AI414" s="172"/>
      <c r="AJ414" s="172"/>
      <c r="AK414" s="172"/>
      <c r="AL414" s="172"/>
      <c r="AM414" s="172"/>
      <c r="AN414" s="172"/>
      <c r="AO414" s="172"/>
      <c r="AP414" s="172"/>
      <c r="AQ414" s="172"/>
      <c r="AR414" s="172"/>
      <c r="AS414" s="172"/>
      <c r="AT414" s="172"/>
      <c r="AU414" s="172"/>
      <c r="AV414" s="172"/>
      <c r="AW414" s="172"/>
      <c r="AX414" s="172"/>
      <c r="AY414" s="172"/>
      <c r="AZ414" s="172"/>
      <c r="BA414" s="172"/>
      <c r="BB414" s="172"/>
      <c r="BC414" s="172"/>
      <c r="BD414" s="172"/>
      <c r="BE414" s="172"/>
      <c r="BF414" s="172"/>
      <c r="BG414" s="172"/>
      <c r="BH414" s="172"/>
      <c r="BI414" s="172"/>
      <c r="BJ414" s="172"/>
      <c r="BK414" s="172"/>
      <c r="BL414" s="172"/>
      <c r="BM414" s="172"/>
      <c r="BN414" s="172"/>
      <c r="BO414" s="172"/>
      <c r="BP414" s="172"/>
      <c r="BQ414" s="172"/>
      <c r="BR414" s="172"/>
      <c r="BS414" s="172"/>
      <c r="BT414" s="172"/>
      <c r="BU414" s="172"/>
      <c r="BV414" s="172"/>
      <c r="BW414" s="172"/>
      <c r="BX414" s="172"/>
    </row>
    <row r="415" spans="1:76" s="167" customFormat="1" ht="15.75" x14ac:dyDescent="0.25">
      <c r="A415" s="180" t="s">
        <v>620</v>
      </c>
      <c r="B415" s="181" t="s">
        <v>621</v>
      </c>
      <c r="C415" s="181" t="s">
        <v>4522</v>
      </c>
      <c r="D415" s="181" t="s">
        <v>4523</v>
      </c>
      <c r="E415" s="181" t="s">
        <v>4524</v>
      </c>
      <c r="F415" s="181" t="s">
        <v>4525</v>
      </c>
      <c r="G415" s="180" t="s">
        <v>713</v>
      </c>
      <c r="H415" s="182" t="s">
        <v>4730</v>
      </c>
      <c r="I415" s="169" t="str">
        <f t="shared" si="18"/>
        <v>09PESMN001</v>
      </c>
      <c r="J415" s="180">
        <v>5</v>
      </c>
      <c r="K415" s="181" t="s">
        <v>4731</v>
      </c>
      <c r="L415" s="180">
        <v>3</v>
      </c>
      <c r="M415" s="181" t="s">
        <v>4309</v>
      </c>
      <c r="N415" s="180" t="s">
        <v>774</v>
      </c>
      <c r="O415" s="181" t="s">
        <v>3964</v>
      </c>
      <c r="P415" s="180">
        <v>1</v>
      </c>
      <c r="Q415" s="181" t="s">
        <v>3954</v>
      </c>
      <c r="R415" s="180" t="s">
        <v>785</v>
      </c>
      <c r="S415" s="181" t="s">
        <v>4732</v>
      </c>
      <c r="T415" s="180" t="s">
        <v>766</v>
      </c>
      <c r="U415" s="181" t="s">
        <v>3963</v>
      </c>
      <c r="V415" s="180" t="s">
        <v>3965</v>
      </c>
      <c r="W415" s="181" t="s">
        <v>3966</v>
      </c>
      <c r="X415" s="180" t="s">
        <v>2916</v>
      </c>
      <c r="Y415" s="181" t="s">
        <v>3967</v>
      </c>
      <c r="Z415" s="174" t="str">
        <f t="shared" si="19"/>
        <v>11 Ciudades y comunidades sostenibles</v>
      </c>
      <c r="AA415" s="180">
        <v>11.5</v>
      </c>
      <c r="AB415" s="181" t="s">
        <v>3968</v>
      </c>
      <c r="AC415" s="193" t="str">
        <f t="shared" si="20"/>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415" s="172"/>
      <c r="AE415" s="172"/>
      <c r="AF415" s="172"/>
      <c r="AG415" s="172"/>
      <c r="AH415" s="172"/>
      <c r="AI415" s="172"/>
      <c r="AJ415" s="172"/>
      <c r="AK415" s="172"/>
      <c r="AL415" s="172"/>
      <c r="AM415" s="172"/>
      <c r="AN415" s="172"/>
      <c r="AO415" s="172"/>
      <c r="AP415" s="172"/>
      <c r="AQ415" s="172"/>
      <c r="AR415" s="172"/>
      <c r="AS415" s="172"/>
      <c r="AT415" s="172"/>
      <c r="AU415" s="172"/>
      <c r="AV415" s="172"/>
      <c r="AW415" s="172"/>
      <c r="AX415" s="172"/>
      <c r="AY415" s="172"/>
      <c r="AZ415" s="172"/>
      <c r="BA415" s="172"/>
      <c r="BB415" s="172"/>
      <c r="BC415" s="172"/>
      <c r="BD415" s="172"/>
      <c r="BE415" s="172"/>
      <c r="BF415" s="172"/>
      <c r="BG415" s="172"/>
      <c r="BH415" s="172"/>
      <c r="BI415" s="172"/>
      <c r="BJ415" s="172"/>
      <c r="BK415" s="172"/>
      <c r="BL415" s="172"/>
      <c r="BM415" s="172"/>
      <c r="BN415" s="172"/>
      <c r="BO415" s="172"/>
      <c r="BP415" s="172"/>
      <c r="BQ415" s="172"/>
      <c r="BR415" s="172"/>
      <c r="BS415" s="172"/>
      <c r="BT415" s="172"/>
      <c r="BU415" s="172"/>
      <c r="BV415" s="172"/>
      <c r="BW415" s="172"/>
      <c r="BX415" s="172"/>
    </row>
    <row r="416" spans="1:76" s="167" customFormat="1" ht="15.75" x14ac:dyDescent="0.25">
      <c r="A416" s="180" t="s">
        <v>622</v>
      </c>
      <c r="B416" s="181" t="s">
        <v>5015</v>
      </c>
      <c r="C416" s="181" t="s">
        <v>4527</v>
      </c>
      <c r="D416" s="181" t="s">
        <v>4528</v>
      </c>
      <c r="E416" s="181" t="s">
        <v>4096</v>
      </c>
      <c r="F416" s="181" t="s">
        <v>4097</v>
      </c>
      <c r="G416" s="180" t="s">
        <v>679</v>
      </c>
      <c r="H416" s="182" t="s">
        <v>4838</v>
      </c>
      <c r="I416" s="169" t="str">
        <f t="shared" si="18"/>
        <v>09PFCHE003</v>
      </c>
      <c r="J416" s="180">
        <v>2</v>
      </c>
      <c r="K416" s="181" t="s">
        <v>3992</v>
      </c>
      <c r="L416" s="180">
        <v>2</v>
      </c>
      <c r="M416" s="181" t="s">
        <v>4019</v>
      </c>
      <c r="N416" s="180">
        <v>2</v>
      </c>
      <c r="O416" s="181" t="s">
        <v>4020</v>
      </c>
      <c r="P416" s="180">
        <v>1</v>
      </c>
      <c r="Q416" s="181" t="s">
        <v>3954</v>
      </c>
      <c r="R416" s="180" t="s">
        <v>774</v>
      </c>
      <c r="S416" s="181" t="s">
        <v>4728</v>
      </c>
      <c r="T416" s="180" t="s">
        <v>774</v>
      </c>
      <c r="U416" s="181" t="s">
        <v>4839</v>
      </c>
      <c r="V416" s="180" t="s">
        <v>4098</v>
      </c>
      <c r="W416" s="181" t="s">
        <v>4099</v>
      </c>
      <c r="X416" s="180" t="s">
        <v>2916</v>
      </c>
      <c r="Y416" s="181" t="s">
        <v>3967</v>
      </c>
      <c r="Z416" s="174" t="str">
        <f t="shared" si="19"/>
        <v>11 Ciudades y comunidades sostenibles</v>
      </c>
      <c r="AA416" s="180">
        <v>11.4</v>
      </c>
      <c r="AB416" s="181" t="s">
        <v>4027</v>
      </c>
      <c r="AC416" s="193" t="str">
        <f t="shared" si="20"/>
        <v>11.4 Redoblar los esfuerzos para proteger y salvaguardar el patrimonio cultural y natural del mundo</v>
      </c>
      <c r="AD416" s="172"/>
      <c r="AE416" s="172"/>
      <c r="AF416" s="172"/>
      <c r="AG416" s="172"/>
      <c r="AH416" s="172"/>
      <c r="AI416" s="172"/>
      <c r="AJ416" s="172"/>
      <c r="AK416" s="172"/>
      <c r="AL416" s="172"/>
      <c r="AM416" s="172"/>
      <c r="AN416" s="172"/>
      <c r="AO416" s="172"/>
      <c r="AP416" s="172"/>
      <c r="AQ416" s="172"/>
      <c r="AR416" s="172"/>
      <c r="AS416" s="172"/>
      <c r="AT416" s="172"/>
      <c r="AU416" s="172"/>
      <c r="AV416" s="172"/>
      <c r="AW416" s="172"/>
      <c r="AX416" s="172"/>
      <c r="AY416" s="172"/>
      <c r="AZ416" s="172"/>
      <c r="BA416" s="172"/>
      <c r="BB416" s="172"/>
      <c r="BC416" s="172"/>
      <c r="BD416" s="172"/>
      <c r="BE416" s="172"/>
      <c r="BF416" s="172"/>
      <c r="BG416" s="172"/>
      <c r="BH416" s="172"/>
      <c r="BI416" s="172"/>
      <c r="BJ416" s="172"/>
      <c r="BK416" s="172"/>
      <c r="BL416" s="172"/>
      <c r="BM416" s="172"/>
      <c r="BN416" s="172"/>
      <c r="BO416" s="172"/>
      <c r="BP416" s="172"/>
      <c r="BQ416" s="172"/>
      <c r="BR416" s="172"/>
      <c r="BS416" s="172"/>
      <c r="BT416" s="172"/>
      <c r="BU416" s="172"/>
      <c r="BV416" s="172"/>
      <c r="BW416" s="172"/>
      <c r="BX416" s="172"/>
    </row>
    <row r="417" spans="1:76" s="167" customFormat="1" ht="15.75" x14ac:dyDescent="0.25">
      <c r="A417" s="180" t="s">
        <v>622</v>
      </c>
      <c r="B417" s="181" t="s">
        <v>5015</v>
      </c>
      <c r="C417" s="181" t="s">
        <v>4527</v>
      </c>
      <c r="D417" s="181" t="s">
        <v>4528</v>
      </c>
      <c r="E417" s="181" t="s">
        <v>4096</v>
      </c>
      <c r="F417" s="181" t="s">
        <v>4097</v>
      </c>
      <c r="G417" s="180" t="s">
        <v>712</v>
      </c>
      <c r="H417" s="182" t="s">
        <v>4725</v>
      </c>
      <c r="I417" s="169" t="str">
        <f t="shared" si="18"/>
        <v>09PFCHM001</v>
      </c>
      <c r="J417" s="180">
        <v>2</v>
      </c>
      <c r="K417" s="181" t="s">
        <v>3992</v>
      </c>
      <c r="L417" s="180">
        <v>2</v>
      </c>
      <c r="M417" s="181" t="s">
        <v>4019</v>
      </c>
      <c r="N417" s="180">
        <v>2</v>
      </c>
      <c r="O417" s="181" t="s">
        <v>4020</v>
      </c>
      <c r="P417" s="180">
        <v>1</v>
      </c>
      <c r="Q417" s="181" t="s">
        <v>3954</v>
      </c>
      <c r="R417" s="180" t="s">
        <v>774</v>
      </c>
      <c r="S417" s="181" t="s">
        <v>4728</v>
      </c>
      <c r="T417" s="180" t="s">
        <v>774</v>
      </c>
      <c r="U417" s="181" t="s">
        <v>4839</v>
      </c>
      <c r="V417" s="180" t="s">
        <v>3959</v>
      </c>
      <c r="W417" s="181" t="s">
        <v>3960</v>
      </c>
      <c r="X417" s="180" t="s">
        <v>2916</v>
      </c>
      <c r="Y417" s="181" t="s">
        <v>3967</v>
      </c>
      <c r="Z417" s="174" t="str">
        <f t="shared" si="19"/>
        <v>11 Ciudades y comunidades sostenibles</v>
      </c>
      <c r="AA417" s="180">
        <v>11.4</v>
      </c>
      <c r="AB417" s="181" t="s">
        <v>4027</v>
      </c>
      <c r="AC417" s="193" t="str">
        <f t="shared" si="20"/>
        <v>11.4 Redoblar los esfuerzos para proteger y salvaguardar el patrimonio cultural y natural del mundo</v>
      </c>
      <c r="AD417" s="172"/>
      <c r="AE417" s="172"/>
      <c r="AF417" s="172"/>
      <c r="AG417" s="172"/>
      <c r="AH417" s="172"/>
      <c r="AI417" s="172"/>
      <c r="AJ417" s="172"/>
      <c r="AK417" s="172"/>
      <c r="AL417" s="172"/>
      <c r="AM417" s="172"/>
      <c r="AN417" s="172"/>
      <c r="AO417" s="172"/>
      <c r="AP417" s="172"/>
      <c r="AQ417" s="172"/>
      <c r="AR417" s="172"/>
      <c r="AS417" s="172"/>
      <c r="AT417" s="172"/>
      <c r="AU417" s="172"/>
      <c r="AV417" s="172"/>
      <c r="AW417" s="172"/>
      <c r="AX417" s="172"/>
      <c r="AY417" s="172"/>
      <c r="AZ417" s="172"/>
      <c r="BA417" s="172"/>
      <c r="BB417" s="172"/>
      <c r="BC417" s="172"/>
      <c r="BD417" s="172"/>
      <c r="BE417" s="172"/>
      <c r="BF417" s="172"/>
      <c r="BG417" s="172"/>
      <c r="BH417" s="172"/>
      <c r="BI417" s="172"/>
      <c r="BJ417" s="172"/>
      <c r="BK417" s="172"/>
      <c r="BL417" s="172"/>
      <c r="BM417" s="172"/>
      <c r="BN417" s="172"/>
      <c r="BO417" s="172"/>
      <c r="BP417" s="172"/>
      <c r="BQ417" s="172"/>
      <c r="BR417" s="172"/>
      <c r="BS417" s="172"/>
      <c r="BT417" s="172"/>
      <c r="BU417" s="172"/>
      <c r="BV417" s="172"/>
      <c r="BW417" s="172"/>
      <c r="BX417" s="172"/>
    </row>
    <row r="418" spans="1:76" s="167" customFormat="1" ht="15.75" x14ac:dyDescent="0.25">
      <c r="A418" s="180" t="s">
        <v>622</v>
      </c>
      <c r="B418" s="181" t="s">
        <v>5015</v>
      </c>
      <c r="C418" s="181" t="s">
        <v>4527</v>
      </c>
      <c r="D418" s="181" t="s">
        <v>4528</v>
      </c>
      <c r="E418" s="181" t="s">
        <v>4096</v>
      </c>
      <c r="F418" s="181" t="s">
        <v>4097</v>
      </c>
      <c r="G418" s="180" t="s">
        <v>3889</v>
      </c>
      <c r="H418" s="182" t="s">
        <v>4729</v>
      </c>
      <c r="I418" s="169" t="str">
        <f t="shared" si="18"/>
        <v>09PFCHM002</v>
      </c>
      <c r="J418" s="180">
        <v>2</v>
      </c>
      <c r="K418" s="181" t="s">
        <v>3992</v>
      </c>
      <c r="L418" s="180">
        <v>2</v>
      </c>
      <c r="M418" s="181" t="s">
        <v>4019</v>
      </c>
      <c r="N418" s="180">
        <v>2</v>
      </c>
      <c r="O418" s="181" t="s">
        <v>4020</v>
      </c>
      <c r="P418" s="180">
        <v>1</v>
      </c>
      <c r="Q418" s="181" t="s">
        <v>3954</v>
      </c>
      <c r="R418" s="180" t="s">
        <v>774</v>
      </c>
      <c r="S418" s="181" t="s">
        <v>4728</v>
      </c>
      <c r="T418" s="180" t="s">
        <v>774</v>
      </c>
      <c r="U418" s="181" t="s">
        <v>4839</v>
      </c>
      <c r="V418" s="180" t="s">
        <v>3961</v>
      </c>
      <c r="W418" s="181" t="s">
        <v>3962</v>
      </c>
      <c r="X418" s="180" t="s">
        <v>2916</v>
      </c>
      <c r="Y418" s="181" t="s">
        <v>3967</v>
      </c>
      <c r="Z418" s="174" t="str">
        <f t="shared" si="19"/>
        <v>11 Ciudades y comunidades sostenibles</v>
      </c>
      <c r="AA418" s="180">
        <v>11.4</v>
      </c>
      <c r="AB418" s="181" t="s">
        <v>4027</v>
      </c>
      <c r="AC418" s="193" t="str">
        <f t="shared" si="20"/>
        <v>11.4 Redoblar los esfuerzos para proteger y salvaguardar el patrimonio cultural y natural del mundo</v>
      </c>
      <c r="AD418" s="172"/>
      <c r="AE418" s="172"/>
      <c r="AF418" s="172"/>
      <c r="AG418" s="172"/>
      <c r="AH418" s="172"/>
      <c r="AI418" s="172"/>
      <c r="AJ418" s="172"/>
      <c r="AK418" s="172"/>
      <c r="AL418" s="172"/>
      <c r="AM418" s="172"/>
      <c r="AN418" s="172"/>
      <c r="AO418" s="172"/>
      <c r="AP418" s="172"/>
      <c r="AQ418" s="172"/>
      <c r="AR418" s="172"/>
      <c r="AS418" s="172"/>
      <c r="AT418" s="172"/>
      <c r="AU418" s="172"/>
      <c r="AV418" s="172"/>
      <c r="AW418" s="172"/>
      <c r="AX418" s="172"/>
      <c r="AY418" s="172"/>
      <c r="AZ418" s="172"/>
      <c r="BA418" s="172"/>
      <c r="BB418" s="172"/>
      <c r="BC418" s="172"/>
      <c r="BD418" s="172"/>
      <c r="BE418" s="172"/>
      <c r="BF418" s="172"/>
      <c r="BG418" s="172"/>
      <c r="BH418" s="172"/>
      <c r="BI418" s="172"/>
      <c r="BJ418" s="172"/>
      <c r="BK418" s="172"/>
      <c r="BL418" s="172"/>
      <c r="BM418" s="172"/>
      <c r="BN418" s="172"/>
      <c r="BO418" s="172"/>
      <c r="BP418" s="172"/>
      <c r="BQ418" s="172"/>
      <c r="BR418" s="172"/>
      <c r="BS418" s="172"/>
      <c r="BT418" s="172"/>
      <c r="BU418" s="172"/>
      <c r="BV418" s="172"/>
      <c r="BW418" s="172"/>
      <c r="BX418" s="172"/>
    </row>
    <row r="419" spans="1:76" s="167" customFormat="1" ht="15.75" x14ac:dyDescent="0.25">
      <c r="A419" s="180" t="s">
        <v>622</v>
      </c>
      <c r="B419" s="181" t="s">
        <v>5015</v>
      </c>
      <c r="C419" s="181" t="s">
        <v>4527</v>
      </c>
      <c r="D419" s="181" t="s">
        <v>4528</v>
      </c>
      <c r="E419" s="181" t="s">
        <v>4096</v>
      </c>
      <c r="F419" s="181" t="s">
        <v>4097</v>
      </c>
      <c r="G419" s="180" t="s">
        <v>713</v>
      </c>
      <c r="H419" s="182" t="s">
        <v>4730</v>
      </c>
      <c r="I419" s="169" t="str">
        <f t="shared" si="18"/>
        <v>09PFCHN001</v>
      </c>
      <c r="J419" s="180">
        <v>5</v>
      </c>
      <c r="K419" s="181" t="s">
        <v>4731</v>
      </c>
      <c r="L419" s="180">
        <v>3</v>
      </c>
      <c r="M419" s="181" t="s">
        <v>4309</v>
      </c>
      <c r="N419" s="180">
        <v>3</v>
      </c>
      <c r="O419" s="181" t="s">
        <v>3964</v>
      </c>
      <c r="P419" s="180">
        <v>1</v>
      </c>
      <c r="Q419" s="181" t="s">
        <v>3954</v>
      </c>
      <c r="R419" s="180" t="s">
        <v>785</v>
      </c>
      <c r="S419" s="181" t="s">
        <v>4732</v>
      </c>
      <c r="T419" s="180" t="s">
        <v>766</v>
      </c>
      <c r="U419" s="181" t="s">
        <v>3963</v>
      </c>
      <c r="V419" s="180" t="s">
        <v>3965</v>
      </c>
      <c r="W419" s="181" t="s">
        <v>3966</v>
      </c>
      <c r="X419" s="180" t="s">
        <v>2916</v>
      </c>
      <c r="Y419" s="181" t="s">
        <v>3967</v>
      </c>
      <c r="Z419" s="174" t="str">
        <f t="shared" si="19"/>
        <v>11 Ciudades y comunidades sostenibles</v>
      </c>
      <c r="AA419" s="180">
        <v>11.5</v>
      </c>
      <c r="AB419" s="181" t="s">
        <v>3968</v>
      </c>
      <c r="AC419" s="193" t="str">
        <f t="shared" si="20"/>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419" s="172"/>
      <c r="AE419" s="172"/>
      <c r="AF419" s="172"/>
      <c r="AG419" s="172"/>
      <c r="AH419" s="172"/>
      <c r="AI419" s="172"/>
      <c r="AJ419" s="172"/>
      <c r="AK419" s="172"/>
      <c r="AL419" s="172"/>
      <c r="AM419" s="172"/>
      <c r="AN419" s="172"/>
      <c r="AO419" s="172"/>
      <c r="AP419" s="172"/>
      <c r="AQ419" s="172"/>
      <c r="AR419" s="172"/>
      <c r="AS419" s="172"/>
      <c r="AT419" s="172"/>
      <c r="AU419" s="172"/>
      <c r="AV419" s="172"/>
      <c r="AW419" s="172"/>
      <c r="AX419" s="172"/>
      <c r="AY419" s="172"/>
      <c r="AZ419" s="172"/>
      <c r="BA419" s="172"/>
      <c r="BB419" s="172"/>
      <c r="BC419" s="172"/>
      <c r="BD419" s="172"/>
      <c r="BE419" s="172"/>
      <c r="BF419" s="172"/>
      <c r="BG419" s="172"/>
      <c r="BH419" s="172"/>
      <c r="BI419" s="172"/>
      <c r="BJ419" s="172"/>
      <c r="BK419" s="172"/>
      <c r="BL419" s="172"/>
      <c r="BM419" s="172"/>
      <c r="BN419" s="172"/>
      <c r="BO419" s="172"/>
      <c r="BP419" s="172"/>
      <c r="BQ419" s="172"/>
      <c r="BR419" s="172"/>
      <c r="BS419" s="172"/>
      <c r="BT419" s="172"/>
      <c r="BU419" s="172"/>
      <c r="BV419" s="172"/>
      <c r="BW419" s="172"/>
      <c r="BX419" s="172"/>
    </row>
    <row r="420" spans="1:76" s="167" customFormat="1" ht="15.75" x14ac:dyDescent="0.25">
      <c r="A420" s="180" t="s">
        <v>623</v>
      </c>
      <c r="B420" s="181" t="s">
        <v>5016</v>
      </c>
      <c r="C420" s="181" t="s">
        <v>5017</v>
      </c>
      <c r="D420" s="181" t="s">
        <v>5018</v>
      </c>
      <c r="E420" s="181" t="s">
        <v>5019</v>
      </c>
      <c r="F420" s="181" t="s">
        <v>5020</v>
      </c>
      <c r="G420" s="180" t="s">
        <v>707</v>
      </c>
      <c r="H420" s="182" t="s">
        <v>5021</v>
      </c>
      <c r="I420" s="169" t="str">
        <f t="shared" si="18"/>
        <v>09PFRCG010</v>
      </c>
      <c r="J420" s="180">
        <v>2</v>
      </c>
      <c r="K420" s="181" t="s">
        <v>3992</v>
      </c>
      <c r="L420" s="180">
        <v>1</v>
      </c>
      <c r="M420" s="181" t="s">
        <v>3993</v>
      </c>
      <c r="N420" s="180">
        <v>6</v>
      </c>
      <c r="O420" s="181" t="s">
        <v>4273</v>
      </c>
      <c r="P420" s="180">
        <v>2</v>
      </c>
      <c r="Q420" s="181" t="s">
        <v>4765</v>
      </c>
      <c r="R420" s="180" t="s">
        <v>766</v>
      </c>
      <c r="S420" s="181" t="s">
        <v>4766</v>
      </c>
      <c r="T420" s="180" t="s">
        <v>814</v>
      </c>
      <c r="U420" s="181" t="s">
        <v>4129</v>
      </c>
      <c r="V420" s="180" t="s">
        <v>3473</v>
      </c>
      <c r="W420" s="181" t="s">
        <v>4529</v>
      </c>
      <c r="X420" s="180" t="s">
        <v>793</v>
      </c>
      <c r="Y420" s="181" t="s">
        <v>3996</v>
      </c>
      <c r="Z420" s="174" t="str">
        <f t="shared" si="19"/>
        <v>8 Trabajo decente y crecimiento economico</v>
      </c>
      <c r="AA420" s="180">
        <v>8.3000000000000007</v>
      </c>
      <c r="AB420" s="181" t="s">
        <v>3997</v>
      </c>
      <c r="AC420" s="193" t="str">
        <f t="shared" si="20"/>
        <v>8.3 Promover politicas orientadas al desarrollo que apoyen las actividades productivas, la creacion de puestos de trabajo decentes, el emprendimiento, la creatividad y la innovacion, y fomentar la formalizacion y el crecimiento de las microempresas y las pequeñas y medianas empresas, incluso mediante el acceso a servicios financieros</v>
      </c>
      <c r="AD420" s="172"/>
      <c r="AE420" s="172"/>
      <c r="AF420" s="172"/>
      <c r="AG420" s="172"/>
      <c r="AH420" s="172"/>
      <c r="AI420" s="172"/>
      <c r="AJ420" s="172"/>
      <c r="AK420" s="172"/>
      <c r="AL420" s="172"/>
      <c r="AM420" s="172"/>
      <c r="AN420" s="172"/>
      <c r="AO420" s="172"/>
      <c r="AP420" s="172"/>
      <c r="AQ420" s="172"/>
      <c r="AR420" s="172"/>
      <c r="AS420" s="172"/>
      <c r="AT420" s="172"/>
      <c r="AU420" s="172"/>
      <c r="AV420" s="172"/>
      <c r="AW420" s="172"/>
      <c r="AX420" s="172"/>
      <c r="AY420" s="172"/>
      <c r="AZ420" s="172"/>
      <c r="BA420" s="172"/>
      <c r="BB420" s="172"/>
      <c r="BC420" s="172"/>
      <c r="BD420" s="172"/>
      <c r="BE420" s="172"/>
      <c r="BF420" s="172"/>
      <c r="BG420" s="172"/>
      <c r="BH420" s="172"/>
      <c r="BI420" s="172"/>
      <c r="BJ420" s="172"/>
      <c r="BK420" s="172"/>
      <c r="BL420" s="172"/>
      <c r="BM420" s="172"/>
      <c r="BN420" s="172"/>
      <c r="BO420" s="172"/>
      <c r="BP420" s="172"/>
      <c r="BQ420" s="172"/>
      <c r="BR420" s="172"/>
      <c r="BS420" s="172"/>
      <c r="BT420" s="172"/>
      <c r="BU420" s="172"/>
      <c r="BV420" s="172"/>
      <c r="BW420" s="172"/>
      <c r="BX420" s="172"/>
    </row>
    <row r="421" spans="1:76" s="167" customFormat="1" ht="15.75" x14ac:dyDescent="0.25">
      <c r="A421" s="180" t="s">
        <v>623</v>
      </c>
      <c r="B421" s="181" t="s">
        <v>5016</v>
      </c>
      <c r="C421" s="181" t="s">
        <v>5017</v>
      </c>
      <c r="D421" s="181" t="s">
        <v>5018</v>
      </c>
      <c r="E421" s="181" t="s">
        <v>5019</v>
      </c>
      <c r="F421" s="181" t="s">
        <v>5020</v>
      </c>
      <c r="G421" s="180" t="s">
        <v>3889</v>
      </c>
      <c r="H421" s="182" t="s">
        <v>4729</v>
      </c>
      <c r="I421" s="169" t="str">
        <f t="shared" si="18"/>
        <v>09PFRCM002</v>
      </c>
      <c r="J421" s="180">
        <v>2</v>
      </c>
      <c r="K421" s="181" t="s">
        <v>3992</v>
      </c>
      <c r="L421" s="180">
        <v>1</v>
      </c>
      <c r="M421" s="181" t="s">
        <v>3993</v>
      </c>
      <c r="N421" s="180">
        <v>7</v>
      </c>
      <c r="O421" s="181" t="s">
        <v>4268</v>
      </c>
      <c r="P421" s="180">
        <v>2</v>
      </c>
      <c r="Q421" s="181" t="s">
        <v>4765</v>
      </c>
      <c r="R421" s="180" t="s">
        <v>766</v>
      </c>
      <c r="S421" s="181" t="s">
        <v>4766</v>
      </c>
      <c r="T421" s="180" t="s">
        <v>814</v>
      </c>
      <c r="U421" s="181" t="s">
        <v>4129</v>
      </c>
      <c r="V421" s="180" t="s">
        <v>3961</v>
      </c>
      <c r="W421" s="181" t="s">
        <v>3962</v>
      </c>
      <c r="X421" s="180" t="s">
        <v>793</v>
      </c>
      <c r="Y421" s="181" t="s">
        <v>3996</v>
      </c>
      <c r="Z421" s="174" t="str">
        <f t="shared" si="19"/>
        <v>8 Trabajo decente y crecimiento economico</v>
      </c>
      <c r="AA421" s="180">
        <v>8.3000000000000007</v>
      </c>
      <c r="AB421" s="181" t="s">
        <v>3997</v>
      </c>
      <c r="AC421" s="193" t="str">
        <f t="shared" si="20"/>
        <v>8.3 Promover politicas orientadas al desarrollo que apoyen las actividades productivas, la creacion de puestos de trabajo decentes, el emprendimiento, la creatividad y la innovacion, y fomentar la formalizacion y el crecimiento de las microempresas y las pequeñas y medianas empresas, incluso mediante el acceso a servicios financieros</v>
      </c>
      <c r="AD421" s="172"/>
      <c r="AE421" s="172"/>
      <c r="AF421" s="172"/>
      <c r="AG421" s="172"/>
      <c r="AH421" s="172"/>
      <c r="AI421" s="172"/>
      <c r="AJ421" s="172"/>
      <c r="AK421" s="172"/>
      <c r="AL421" s="172"/>
      <c r="AM421" s="172"/>
      <c r="AN421" s="172"/>
      <c r="AO421" s="172"/>
      <c r="AP421" s="172"/>
      <c r="AQ421" s="172"/>
      <c r="AR421" s="172"/>
      <c r="AS421" s="172"/>
      <c r="AT421" s="172"/>
      <c r="AU421" s="172"/>
      <c r="AV421" s="172"/>
      <c r="AW421" s="172"/>
      <c r="AX421" s="172"/>
      <c r="AY421" s="172"/>
      <c r="AZ421" s="172"/>
      <c r="BA421" s="172"/>
      <c r="BB421" s="172"/>
      <c r="BC421" s="172"/>
      <c r="BD421" s="172"/>
      <c r="BE421" s="172"/>
      <c r="BF421" s="172"/>
      <c r="BG421" s="172"/>
      <c r="BH421" s="172"/>
      <c r="BI421" s="172"/>
      <c r="BJ421" s="172"/>
      <c r="BK421" s="172"/>
      <c r="BL421" s="172"/>
      <c r="BM421" s="172"/>
      <c r="BN421" s="172"/>
      <c r="BO421" s="172"/>
      <c r="BP421" s="172"/>
      <c r="BQ421" s="172"/>
      <c r="BR421" s="172"/>
      <c r="BS421" s="172"/>
      <c r="BT421" s="172"/>
      <c r="BU421" s="172"/>
      <c r="BV421" s="172"/>
      <c r="BW421" s="172"/>
      <c r="BX421" s="172"/>
    </row>
    <row r="422" spans="1:76" s="167" customFormat="1" ht="15.75" x14ac:dyDescent="0.25">
      <c r="A422" s="180" t="s">
        <v>5022</v>
      </c>
      <c r="B422" s="181" t="s">
        <v>5023</v>
      </c>
      <c r="C422" s="181" t="s">
        <v>5024</v>
      </c>
      <c r="D422" s="181" t="s">
        <v>5025</v>
      </c>
      <c r="E422" s="181" t="s">
        <v>5026</v>
      </c>
      <c r="F422" s="181" t="s">
        <v>5027</v>
      </c>
      <c r="G422" s="180" t="s">
        <v>5028</v>
      </c>
      <c r="H422" s="182" t="s">
        <v>5029</v>
      </c>
      <c r="I422" s="169" t="str">
        <f t="shared" si="18"/>
        <v>09PFRIU035</v>
      </c>
      <c r="J422" s="180" t="s">
        <v>765</v>
      </c>
      <c r="K422" s="181" t="s">
        <v>4028</v>
      </c>
      <c r="L422" s="180">
        <v>4</v>
      </c>
      <c r="M422" s="181" t="s">
        <v>4127</v>
      </c>
      <c r="N422" s="180">
        <v>1</v>
      </c>
      <c r="O422" s="181" t="s">
        <v>5030</v>
      </c>
      <c r="P422" s="180">
        <v>2</v>
      </c>
      <c r="Q422" s="181" t="s">
        <v>4765</v>
      </c>
      <c r="R422" s="180" t="s">
        <v>766</v>
      </c>
      <c r="S422" s="181" t="s">
        <v>4766</v>
      </c>
      <c r="T422" s="180" t="s">
        <v>814</v>
      </c>
      <c r="U422" s="181" t="s">
        <v>4129</v>
      </c>
      <c r="V422" s="180" t="s">
        <v>5031</v>
      </c>
      <c r="W422" s="181" t="s">
        <v>5032</v>
      </c>
      <c r="X422" s="180">
        <v>11</v>
      </c>
      <c r="Y422" s="181" t="s">
        <v>3967</v>
      </c>
      <c r="Z422" s="174" t="str">
        <f t="shared" si="19"/>
        <v>11 Ciudades y comunidades sostenibles</v>
      </c>
      <c r="AA422" s="180" t="s">
        <v>4447</v>
      </c>
      <c r="AB422" s="181" t="s">
        <v>4448</v>
      </c>
      <c r="AC422" s="193" t="str">
        <f t="shared" si="20"/>
        <v>11.b De aqui a 2020, aumentar considerablemente el numero de ciudades y asentamientos humanos que adoptan e implementan politicas y planes integrados para promover la inclusion, el uso eficiente de los recursos, la mitigacion del cambio climatico y la adaptacion a el y la resiliencia ante los desastres, y desarrollar y poner en practica, en consonancia con el Marco de Sendai para la Reduccion del Riesgo de Desastres 2015-2030, la gestion integral de los riesgos de desastre a todos los niveles</v>
      </c>
      <c r="AD422" s="172"/>
      <c r="AE422" s="172"/>
      <c r="AF422" s="172"/>
      <c r="AG422" s="172"/>
      <c r="AH422" s="172"/>
      <c r="AI422" s="172"/>
      <c r="AJ422" s="172"/>
      <c r="AK422" s="172"/>
      <c r="AL422" s="172"/>
      <c r="AM422" s="172"/>
      <c r="AN422" s="172"/>
      <c r="AO422" s="172"/>
      <c r="AP422" s="172"/>
      <c r="AQ422" s="172"/>
      <c r="AR422" s="172"/>
      <c r="AS422" s="172"/>
      <c r="AT422" s="172"/>
      <c r="AU422" s="172"/>
      <c r="AV422" s="172"/>
      <c r="AW422" s="172"/>
      <c r="AX422" s="172"/>
      <c r="AY422" s="172"/>
      <c r="AZ422" s="172"/>
      <c r="BA422" s="172"/>
      <c r="BB422" s="172"/>
      <c r="BC422" s="172"/>
      <c r="BD422" s="172"/>
      <c r="BE422" s="172"/>
      <c r="BF422" s="172"/>
      <c r="BG422" s="172"/>
      <c r="BH422" s="172"/>
      <c r="BI422" s="172"/>
      <c r="BJ422" s="172"/>
      <c r="BK422" s="172"/>
      <c r="BL422" s="172"/>
      <c r="BM422" s="172"/>
      <c r="BN422" s="172"/>
      <c r="BO422" s="172"/>
      <c r="BP422" s="172"/>
      <c r="BQ422" s="172"/>
      <c r="BR422" s="172"/>
      <c r="BS422" s="172"/>
      <c r="BT422" s="172"/>
      <c r="BU422" s="172"/>
      <c r="BV422" s="172"/>
      <c r="BW422" s="172"/>
      <c r="BX422" s="172"/>
    </row>
    <row r="423" spans="1:76" s="167" customFormat="1" ht="15.75" x14ac:dyDescent="0.25">
      <c r="A423" s="180" t="s">
        <v>624</v>
      </c>
      <c r="B423" s="181" t="s">
        <v>5033</v>
      </c>
      <c r="C423" s="181" t="s">
        <v>4145</v>
      </c>
      <c r="D423" s="181" t="s">
        <v>4146</v>
      </c>
      <c r="E423" s="181" t="s">
        <v>4147</v>
      </c>
      <c r="F423" s="181" t="s">
        <v>4148</v>
      </c>
      <c r="G423" s="180" t="s">
        <v>3846</v>
      </c>
      <c r="H423" s="182" t="s">
        <v>5034</v>
      </c>
      <c r="I423" s="169" t="str">
        <f t="shared" si="18"/>
        <v>10C001E167</v>
      </c>
      <c r="J423" s="183">
        <v>3</v>
      </c>
      <c r="K423" s="181" t="s">
        <v>4795</v>
      </c>
      <c r="L423" s="183">
        <v>1</v>
      </c>
      <c r="M423" s="181" t="s">
        <v>4149</v>
      </c>
      <c r="N423" s="183">
        <v>1</v>
      </c>
      <c r="O423" s="181" t="s">
        <v>4150</v>
      </c>
      <c r="P423" s="183">
        <v>3</v>
      </c>
      <c r="Q423" s="181" t="s">
        <v>4746</v>
      </c>
      <c r="R423" s="183" t="s">
        <v>814</v>
      </c>
      <c r="S423" s="181" t="s">
        <v>4151</v>
      </c>
      <c r="T423" s="183" t="s">
        <v>792</v>
      </c>
      <c r="U423" s="181" t="s">
        <v>4923</v>
      </c>
      <c r="V423" s="183" t="s">
        <v>2641</v>
      </c>
      <c r="W423" s="181" t="s">
        <v>4152</v>
      </c>
      <c r="X423" s="183" t="s">
        <v>2916</v>
      </c>
      <c r="Y423" s="181" t="s">
        <v>3967</v>
      </c>
      <c r="Z423" s="174" t="str">
        <f t="shared" si="19"/>
        <v>11 Ciudades y comunidades sostenibles</v>
      </c>
      <c r="AA423" s="183">
        <v>11.2</v>
      </c>
      <c r="AB423" s="181" t="s">
        <v>4153</v>
      </c>
      <c r="AC423" s="193" t="str">
        <f t="shared" si="20"/>
        <v>11.2 De aqui a 2030, proporcionar acceso a sistemas de transporte seguros, asequibles, accesibles y sostenibles para todos y mejorar la seguridad vial, en particular mediante la ampliacion del transporte publico, prestando especial atencion a las necesidades de las personas en situacion de vulnerabilidad, las mujeres, los niños, las personas con discapacidad y las personas de edad</v>
      </c>
      <c r="AD423" s="172"/>
      <c r="AE423" s="172"/>
      <c r="AF423" s="172"/>
      <c r="AG423" s="172"/>
      <c r="AH423" s="172"/>
      <c r="AI423" s="172"/>
      <c r="AJ423" s="172"/>
      <c r="AK423" s="172"/>
      <c r="AL423" s="172"/>
      <c r="AM423" s="172"/>
      <c r="AN423" s="172"/>
      <c r="AO423" s="172"/>
      <c r="AP423" s="172"/>
      <c r="AQ423" s="172"/>
      <c r="AR423" s="172"/>
      <c r="AS423" s="172"/>
      <c r="AT423" s="172"/>
      <c r="AU423" s="172"/>
      <c r="AV423" s="172"/>
      <c r="AW423" s="172"/>
      <c r="AX423" s="172"/>
      <c r="AY423" s="172"/>
      <c r="AZ423" s="172"/>
      <c r="BA423" s="172"/>
      <c r="BB423" s="172"/>
      <c r="BC423" s="172"/>
      <c r="BD423" s="172"/>
      <c r="BE423" s="172"/>
      <c r="BF423" s="172"/>
      <c r="BG423" s="172"/>
      <c r="BH423" s="172"/>
      <c r="BI423" s="172"/>
      <c r="BJ423" s="172"/>
      <c r="BK423" s="172"/>
      <c r="BL423" s="172"/>
      <c r="BM423" s="172"/>
      <c r="BN423" s="172"/>
      <c r="BO423" s="172"/>
      <c r="BP423" s="172"/>
      <c r="BQ423" s="172"/>
      <c r="BR423" s="172"/>
      <c r="BS423" s="172"/>
      <c r="BT423" s="172"/>
      <c r="BU423" s="172"/>
      <c r="BV423" s="172"/>
      <c r="BW423" s="172"/>
      <c r="BX423" s="172"/>
    </row>
    <row r="424" spans="1:76" s="167" customFormat="1" ht="15.75" x14ac:dyDescent="0.25">
      <c r="A424" s="180" t="s">
        <v>624</v>
      </c>
      <c r="B424" s="181" t="s">
        <v>5033</v>
      </c>
      <c r="C424" s="181" t="s">
        <v>4145</v>
      </c>
      <c r="D424" s="181" t="s">
        <v>4146</v>
      </c>
      <c r="E424" s="181" t="s">
        <v>4147</v>
      </c>
      <c r="F424" s="181" t="s">
        <v>4148</v>
      </c>
      <c r="G424" s="180" t="s">
        <v>3872</v>
      </c>
      <c r="H424" s="182" t="s">
        <v>5035</v>
      </c>
      <c r="I424" s="169" t="str">
        <f t="shared" si="18"/>
        <v>10C001E196</v>
      </c>
      <c r="J424" s="183">
        <v>3</v>
      </c>
      <c r="K424" s="181" t="s">
        <v>4795</v>
      </c>
      <c r="L424" s="183">
        <v>3</v>
      </c>
      <c r="M424" s="181" t="s">
        <v>4154</v>
      </c>
      <c r="N424" s="183" t="s">
        <v>765</v>
      </c>
      <c r="O424" s="181" t="s">
        <v>4155</v>
      </c>
      <c r="P424" s="183">
        <v>3</v>
      </c>
      <c r="Q424" s="181" t="s">
        <v>4746</v>
      </c>
      <c r="R424" s="183" t="s">
        <v>814</v>
      </c>
      <c r="S424" s="181" t="s">
        <v>4151</v>
      </c>
      <c r="T424" s="183" t="s">
        <v>792</v>
      </c>
      <c r="U424" s="181" t="s">
        <v>4923</v>
      </c>
      <c r="V424" s="183" t="s">
        <v>4156</v>
      </c>
      <c r="W424" s="181" t="s">
        <v>4157</v>
      </c>
      <c r="X424" s="183" t="s">
        <v>2916</v>
      </c>
      <c r="Y424" s="181" t="s">
        <v>3967</v>
      </c>
      <c r="Z424" s="174" t="str">
        <f t="shared" si="19"/>
        <v>11 Ciudades y comunidades sostenibles</v>
      </c>
      <c r="AA424" s="183">
        <v>11.2</v>
      </c>
      <c r="AB424" s="181" t="s">
        <v>4153</v>
      </c>
      <c r="AC424" s="193" t="str">
        <f t="shared" si="20"/>
        <v>11.2 De aqui a 2030, proporcionar acceso a sistemas de transporte seguros, asequibles, accesibles y sostenibles para todos y mejorar la seguridad vial, en particular mediante la ampliacion del transporte publico, prestando especial atencion a las necesidades de las personas en situacion de vulnerabilidad, las mujeres, los niños, las personas con discapacidad y las personas de edad</v>
      </c>
      <c r="AD424" s="172"/>
      <c r="AE424" s="172"/>
      <c r="AF424" s="172"/>
      <c r="AG424" s="172"/>
      <c r="AH424" s="172"/>
      <c r="AI424" s="172"/>
      <c r="AJ424" s="172"/>
      <c r="AK424" s="172"/>
      <c r="AL424" s="172"/>
      <c r="AM424" s="172"/>
      <c r="AN424" s="172"/>
      <c r="AO424" s="172"/>
      <c r="AP424" s="172"/>
      <c r="AQ424" s="172"/>
      <c r="AR424" s="172"/>
      <c r="AS424" s="172"/>
      <c r="AT424" s="172"/>
      <c r="AU424" s="172"/>
      <c r="AV424" s="172"/>
      <c r="AW424" s="172"/>
      <c r="AX424" s="172"/>
      <c r="AY424" s="172"/>
      <c r="AZ424" s="172"/>
      <c r="BA424" s="172"/>
      <c r="BB424" s="172"/>
      <c r="BC424" s="172"/>
      <c r="BD424" s="172"/>
      <c r="BE424" s="172"/>
      <c r="BF424" s="172"/>
      <c r="BG424" s="172"/>
      <c r="BH424" s="172"/>
      <c r="BI424" s="172"/>
      <c r="BJ424" s="172"/>
      <c r="BK424" s="172"/>
      <c r="BL424" s="172"/>
      <c r="BM424" s="172"/>
      <c r="BN424" s="172"/>
      <c r="BO424" s="172"/>
      <c r="BP424" s="172"/>
      <c r="BQ424" s="172"/>
      <c r="BR424" s="172"/>
      <c r="BS424" s="172"/>
      <c r="BT424" s="172"/>
      <c r="BU424" s="172"/>
      <c r="BV424" s="172"/>
      <c r="BW424" s="172"/>
      <c r="BX424" s="172"/>
    </row>
    <row r="425" spans="1:76" s="167" customFormat="1" ht="15.75" x14ac:dyDescent="0.25">
      <c r="A425" s="180" t="s">
        <v>624</v>
      </c>
      <c r="B425" s="181" t="s">
        <v>5033</v>
      </c>
      <c r="C425" s="181" t="s">
        <v>4145</v>
      </c>
      <c r="D425" s="181" t="s">
        <v>4146</v>
      </c>
      <c r="E425" s="181" t="s">
        <v>4147</v>
      </c>
      <c r="F425" s="181" t="s">
        <v>4148</v>
      </c>
      <c r="G425" s="180" t="s">
        <v>712</v>
      </c>
      <c r="H425" s="182" t="s">
        <v>4725</v>
      </c>
      <c r="I425" s="169" t="str">
        <f t="shared" si="18"/>
        <v>10C001M001</v>
      </c>
      <c r="J425" s="183">
        <v>3</v>
      </c>
      <c r="K425" s="181" t="s">
        <v>4795</v>
      </c>
      <c r="L425" s="183">
        <v>1</v>
      </c>
      <c r="M425" s="181" t="s">
        <v>4149</v>
      </c>
      <c r="N425" s="183">
        <v>1</v>
      </c>
      <c r="O425" s="181" t="s">
        <v>4150</v>
      </c>
      <c r="P425" s="183">
        <v>3</v>
      </c>
      <c r="Q425" s="181" t="s">
        <v>4746</v>
      </c>
      <c r="R425" s="183" t="s">
        <v>814</v>
      </c>
      <c r="S425" s="181" t="s">
        <v>4151</v>
      </c>
      <c r="T425" s="183" t="s">
        <v>792</v>
      </c>
      <c r="U425" s="181" t="s">
        <v>4923</v>
      </c>
      <c r="V425" s="183" t="s">
        <v>3959</v>
      </c>
      <c r="W425" s="181" t="s">
        <v>3960</v>
      </c>
      <c r="X425" s="183" t="s">
        <v>2916</v>
      </c>
      <c r="Y425" s="181" t="s">
        <v>3967</v>
      </c>
      <c r="Z425" s="174" t="str">
        <f t="shared" si="19"/>
        <v>11 Ciudades y comunidades sostenibles</v>
      </c>
      <c r="AA425" s="183">
        <v>11.2</v>
      </c>
      <c r="AB425" s="181" t="s">
        <v>4153</v>
      </c>
      <c r="AC425" s="193" t="str">
        <f t="shared" si="20"/>
        <v>11.2 De aqui a 2030, proporcionar acceso a sistemas de transporte seguros, asequibles, accesibles y sostenibles para todos y mejorar la seguridad vial, en particular mediante la ampliacion del transporte publico, prestando especial atencion a las necesidades de las personas en situacion de vulnerabilidad, las mujeres, los niños, las personas con discapacidad y las personas de edad</v>
      </c>
      <c r="AD425" s="172"/>
      <c r="AE425" s="172"/>
      <c r="AF425" s="172"/>
      <c r="AG425" s="172"/>
      <c r="AH425" s="172"/>
      <c r="AI425" s="172"/>
      <c r="AJ425" s="172"/>
      <c r="AK425" s="172"/>
      <c r="AL425" s="172"/>
      <c r="AM425" s="172"/>
      <c r="AN425" s="172"/>
      <c r="AO425" s="172"/>
      <c r="AP425" s="172"/>
      <c r="AQ425" s="172"/>
      <c r="AR425" s="172"/>
      <c r="AS425" s="172"/>
      <c r="AT425" s="172"/>
      <c r="AU425" s="172"/>
      <c r="AV425" s="172"/>
      <c r="AW425" s="172"/>
      <c r="AX425" s="172"/>
      <c r="AY425" s="172"/>
      <c r="AZ425" s="172"/>
      <c r="BA425" s="172"/>
      <c r="BB425" s="172"/>
      <c r="BC425" s="172"/>
      <c r="BD425" s="172"/>
      <c r="BE425" s="172"/>
      <c r="BF425" s="172"/>
      <c r="BG425" s="172"/>
      <c r="BH425" s="172"/>
      <c r="BI425" s="172"/>
      <c r="BJ425" s="172"/>
      <c r="BK425" s="172"/>
      <c r="BL425" s="172"/>
      <c r="BM425" s="172"/>
      <c r="BN425" s="172"/>
      <c r="BO425" s="172"/>
      <c r="BP425" s="172"/>
      <c r="BQ425" s="172"/>
      <c r="BR425" s="172"/>
      <c r="BS425" s="172"/>
      <c r="BT425" s="172"/>
      <c r="BU425" s="172"/>
      <c r="BV425" s="172"/>
      <c r="BW425" s="172"/>
      <c r="BX425" s="172"/>
    </row>
    <row r="426" spans="1:76" s="167" customFormat="1" ht="15.75" x14ac:dyDescent="0.25">
      <c r="A426" s="180" t="s">
        <v>624</v>
      </c>
      <c r="B426" s="181" t="s">
        <v>5033</v>
      </c>
      <c r="C426" s="181" t="s">
        <v>4145</v>
      </c>
      <c r="D426" s="181" t="s">
        <v>4146</v>
      </c>
      <c r="E426" s="181" t="s">
        <v>4147</v>
      </c>
      <c r="F426" s="181" t="s">
        <v>4148</v>
      </c>
      <c r="G426" s="180" t="s">
        <v>3889</v>
      </c>
      <c r="H426" s="182" t="s">
        <v>4729</v>
      </c>
      <c r="I426" s="169" t="str">
        <f t="shared" si="18"/>
        <v>10C001M002</v>
      </c>
      <c r="J426" s="183">
        <v>3</v>
      </c>
      <c r="K426" s="181" t="s">
        <v>4795</v>
      </c>
      <c r="L426" s="183">
        <v>1</v>
      </c>
      <c r="M426" s="181" t="s">
        <v>4149</v>
      </c>
      <c r="N426" s="183" t="s">
        <v>765</v>
      </c>
      <c r="O426" s="181" t="s">
        <v>4150</v>
      </c>
      <c r="P426" s="183">
        <v>3</v>
      </c>
      <c r="Q426" s="181" t="s">
        <v>4746</v>
      </c>
      <c r="R426" s="183" t="s">
        <v>814</v>
      </c>
      <c r="S426" s="181" t="s">
        <v>4151</v>
      </c>
      <c r="T426" s="183" t="s">
        <v>792</v>
      </c>
      <c r="U426" s="181" t="s">
        <v>4923</v>
      </c>
      <c r="V426" s="183" t="s">
        <v>3961</v>
      </c>
      <c r="W426" s="181" t="s">
        <v>3962</v>
      </c>
      <c r="X426" s="183" t="s">
        <v>2916</v>
      </c>
      <c r="Y426" s="181" t="s">
        <v>3967</v>
      </c>
      <c r="Z426" s="174" t="str">
        <f t="shared" si="19"/>
        <v>11 Ciudades y comunidades sostenibles</v>
      </c>
      <c r="AA426" s="183">
        <v>11.2</v>
      </c>
      <c r="AB426" s="181" t="s">
        <v>4153</v>
      </c>
      <c r="AC426" s="193" t="str">
        <f t="shared" si="20"/>
        <v>11.2 De aqui a 2030, proporcionar acceso a sistemas de transporte seguros, asequibles, accesibles y sostenibles para todos y mejorar la seguridad vial, en particular mediante la ampliacion del transporte publico, prestando especial atencion a las necesidades de las personas en situacion de vulnerabilidad, las mujeres, los niños, las personas con discapacidad y las personas de edad</v>
      </c>
      <c r="AD426" s="172"/>
      <c r="AE426" s="172"/>
      <c r="AF426" s="172"/>
      <c r="AG426" s="172"/>
      <c r="AH426" s="172"/>
      <c r="AI426" s="172"/>
      <c r="AJ426" s="172"/>
      <c r="AK426" s="172"/>
      <c r="AL426" s="172"/>
      <c r="AM426" s="172"/>
      <c r="AN426" s="172"/>
      <c r="AO426" s="172"/>
      <c r="AP426" s="172"/>
      <c r="AQ426" s="172"/>
      <c r="AR426" s="172"/>
      <c r="AS426" s="172"/>
      <c r="AT426" s="172"/>
      <c r="AU426" s="172"/>
      <c r="AV426" s="172"/>
      <c r="AW426" s="172"/>
      <c r="AX426" s="172"/>
      <c r="AY426" s="172"/>
      <c r="AZ426" s="172"/>
      <c r="BA426" s="172"/>
      <c r="BB426" s="172"/>
      <c r="BC426" s="172"/>
      <c r="BD426" s="172"/>
      <c r="BE426" s="172"/>
      <c r="BF426" s="172"/>
      <c r="BG426" s="172"/>
      <c r="BH426" s="172"/>
      <c r="BI426" s="172"/>
      <c r="BJ426" s="172"/>
      <c r="BK426" s="172"/>
      <c r="BL426" s="172"/>
      <c r="BM426" s="172"/>
      <c r="BN426" s="172"/>
      <c r="BO426" s="172"/>
      <c r="BP426" s="172"/>
      <c r="BQ426" s="172"/>
      <c r="BR426" s="172"/>
      <c r="BS426" s="172"/>
      <c r="BT426" s="172"/>
      <c r="BU426" s="172"/>
      <c r="BV426" s="172"/>
      <c r="BW426" s="172"/>
      <c r="BX426" s="172"/>
    </row>
    <row r="427" spans="1:76" s="167" customFormat="1" ht="15.75" x14ac:dyDescent="0.25">
      <c r="A427" s="180" t="s">
        <v>624</v>
      </c>
      <c r="B427" s="181" t="s">
        <v>5033</v>
      </c>
      <c r="C427" s="181" t="s">
        <v>4145</v>
      </c>
      <c r="D427" s="181" t="s">
        <v>4146</v>
      </c>
      <c r="E427" s="181" t="s">
        <v>4147</v>
      </c>
      <c r="F427" s="181" t="s">
        <v>4148</v>
      </c>
      <c r="G427" s="180" t="s">
        <v>713</v>
      </c>
      <c r="H427" s="182" t="s">
        <v>4730</v>
      </c>
      <c r="I427" s="169" t="str">
        <f t="shared" si="18"/>
        <v>10C001N001</v>
      </c>
      <c r="J427" s="183">
        <v>5</v>
      </c>
      <c r="K427" s="181" t="s">
        <v>4731</v>
      </c>
      <c r="L427" s="183">
        <v>3</v>
      </c>
      <c r="M427" s="181" t="s">
        <v>4309</v>
      </c>
      <c r="N427" s="183" t="s">
        <v>774</v>
      </c>
      <c r="O427" s="181" t="s">
        <v>3964</v>
      </c>
      <c r="P427" s="183">
        <v>1</v>
      </c>
      <c r="Q427" s="181" t="s">
        <v>3954</v>
      </c>
      <c r="R427" s="183" t="s">
        <v>785</v>
      </c>
      <c r="S427" s="181" t="s">
        <v>4732</v>
      </c>
      <c r="T427" s="183" t="s">
        <v>766</v>
      </c>
      <c r="U427" s="181" t="s">
        <v>3963</v>
      </c>
      <c r="V427" s="183" t="s">
        <v>3965</v>
      </c>
      <c r="W427" s="181" t="s">
        <v>3966</v>
      </c>
      <c r="X427" s="183" t="s">
        <v>2916</v>
      </c>
      <c r="Y427" s="181" t="s">
        <v>3967</v>
      </c>
      <c r="Z427" s="174" t="str">
        <f t="shared" si="19"/>
        <v>11 Ciudades y comunidades sostenibles</v>
      </c>
      <c r="AA427" s="183">
        <v>11.5</v>
      </c>
      <c r="AB427" s="181" t="s">
        <v>3968</v>
      </c>
      <c r="AC427" s="193" t="str">
        <f t="shared" si="20"/>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2"/>
      <c r="AY427" s="172"/>
      <c r="AZ427" s="172"/>
      <c r="BA427" s="172"/>
      <c r="BB427" s="172"/>
      <c r="BC427" s="172"/>
      <c r="BD427" s="172"/>
      <c r="BE427" s="172"/>
      <c r="BF427" s="172"/>
      <c r="BG427" s="172"/>
      <c r="BH427" s="172"/>
      <c r="BI427" s="172"/>
      <c r="BJ427" s="172"/>
      <c r="BK427" s="172"/>
      <c r="BL427" s="172"/>
      <c r="BM427" s="172"/>
      <c r="BN427" s="172"/>
      <c r="BO427" s="172"/>
      <c r="BP427" s="172"/>
      <c r="BQ427" s="172"/>
      <c r="BR427" s="172"/>
      <c r="BS427" s="172"/>
      <c r="BT427" s="172"/>
      <c r="BU427" s="172"/>
      <c r="BV427" s="172"/>
      <c r="BW427" s="172"/>
      <c r="BX427" s="172"/>
    </row>
    <row r="428" spans="1:76" s="167" customFormat="1" ht="15.75" x14ac:dyDescent="0.25">
      <c r="A428" s="180" t="s">
        <v>626</v>
      </c>
      <c r="B428" s="181" t="s">
        <v>5036</v>
      </c>
      <c r="C428" s="181" t="s">
        <v>4158</v>
      </c>
      <c r="D428" s="181" t="s">
        <v>4159</v>
      </c>
      <c r="E428" s="181" t="s">
        <v>4147</v>
      </c>
      <c r="F428" s="181" t="s">
        <v>4160</v>
      </c>
      <c r="G428" s="180" t="s">
        <v>3872</v>
      </c>
      <c r="H428" s="182" t="s">
        <v>5035</v>
      </c>
      <c r="I428" s="169" t="str">
        <f t="shared" si="18"/>
        <v>10P0ACE196</v>
      </c>
      <c r="J428" s="183">
        <v>3</v>
      </c>
      <c r="K428" s="181" t="s">
        <v>4795</v>
      </c>
      <c r="L428" s="183">
        <v>3</v>
      </c>
      <c r="M428" s="181" t="s">
        <v>4154</v>
      </c>
      <c r="N428" s="183" t="s">
        <v>765</v>
      </c>
      <c r="O428" s="181" t="s">
        <v>4155</v>
      </c>
      <c r="P428" s="183">
        <v>3</v>
      </c>
      <c r="Q428" s="181" t="s">
        <v>4746</v>
      </c>
      <c r="R428" s="183" t="s">
        <v>814</v>
      </c>
      <c r="S428" s="181" t="s">
        <v>4151</v>
      </c>
      <c r="T428" s="183" t="s">
        <v>792</v>
      </c>
      <c r="U428" s="181" t="s">
        <v>4923</v>
      </c>
      <c r="V428" s="183" t="s">
        <v>4161</v>
      </c>
      <c r="W428" s="181" t="s">
        <v>4162</v>
      </c>
      <c r="X428" s="183" t="s">
        <v>2916</v>
      </c>
      <c r="Y428" s="181" t="s">
        <v>3967</v>
      </c>
      <c r="Z428" s="174" t="str">
        <f t="shared" si="19"/>
        <v>11 Ciudades y comunidades sostenibles</v>
      </c>
      <c r="AA428" s="183">
        <v>11.2</v>
      </c>
      <c r="AB428" s="181" t="s">
        <v>4153</v>
      </c>
      <c r="AC428" s="193" t="str">
        <f t="shared" si="20"/>
        <v>11.2 De aqui a 2030, proporcionar acceso a sistemas de transporte seguros, asequibles, accesibles y sostenibles para todos y mejorar la seguridad vial, en particular mediante la ampliacion del transporte publico, prestando especial atencion a las necesidades de las personas en situacion de vulnerabilidad, las mujeres, los niños, las personas con discapacidad y las personas de edad</v>
      </c>
      <c r="AD428" s="172"/>
      <c r="AE428" s="172"/>
      <c r="AF428" s="172"/>
      <c r="AG428" s="172"/>
      <c r="AH428" s="172"/>
      <c r="AI428" s="172"/>
      <c r="AJ428" s="172"/>
      <c r="AK428" s="172"/>
      <c r="AL428" s="172"/>
      <c r="AM428" s="172"/>
      <c r="AN428" s="172"/>
      <c r="AO428" s="172"/>
      <c r="AP428" s="172"/>
      <c r="AQ428" s="172"/>
      <c r="AR428" s="172"/>
      <c r="AS428" s="172"/>
      <c r="AT428" s="172"/>
      <c r="AU428" s="172"/>
      <c r="AV428" s="172"/>
      <c r="AW428" s="172"/>
      <c r="AX428" s="172"/>
      <c r="AY428" s="172"/>
      <c r="AZ428" s="172"/>
      <c r="BA428" s="172"/>
      <c r="BB428" s="172"/>
      <c r="BC428" s="172"/>
      <c r="BD428" s="172"/>
      <c r="BE428" s="172"/>
      <c r="BF428" s="172"/>
      <c r="BG428" s="172"/>
      <c r="BH428" s="172"/>
      <c r="BI428" s="172"/>
      <c r="BJ428" s="172"/>
      <c r="BK428" s="172"/>
      <c r="BL428" s="172"/>
      <c r="BM428" s="172"/>
      <c r="BN428" s="172"/>
      <c r="BO428" s="172"/>
      <c r="BP428" s="172"/>
      <c r="BQ428" s="172"/>
      <c r="BR428" s="172"/>
      <c r="BS428" s="172"/>
      <c r="BT428" s="172"/>
      <c r="BU428" s="172"/>
      <c r="BV428" s="172"/>
      <c r="BW428" s="172"/>
      <c r="BX428" s="172"/>
    </row>
    <row r="429" spans="1:76" s="167" customFormat="1" ht="15.75" x14ac:dyDescent="0.25">
      <c r="A429" s="180" t="s">
        <v>627</v>
      </c>
      <c r="B429" s="181" t="s">
        <v>5037</v>
      </c>
      <c r="C429" s="181" t="s">
        <v>4163</v>
      </c>
      <c r="D429" s="181" t="s">
        <v>4164</v>
      </c>
      <c r="E429" s="181" t="s">
        <v>4147</v>
      </c>
      <c r="F429" s="181" t="s">
        <v>4165</v>
      </c>
      <c r="G429" s="180" t="s">
        <v>747</v>
      </c>
      <c r="H429" s="182" t="s">
        <v>5038</v>
      </c>
      <c r="I429" s="169" t="str">
        <f t="shared" si="18"/>
        <v>10P0TPU022</v>
      </c>
      <c r="J429" s="183">
        <v>3</v>
      </c>
      <c r="K429" s="181" t="s">
        <v>4795</v>
      </c>
      <c r="L429" s="183">
        <v>2</v>
      </c>
      <c r="M429" s="181" t="s">
        <v>5039</v>
      </c>
      <c r="N429" s="183" t="s">
        <v>765</v>
      </c>
      <c r="O429" s="181" t="s">
        <v>5040</v>
      </c>
      <c r="P429" s="183">
        <v>3</v>
      </c>
      <c r="Q429" s="181" t="s">
        <v>4746</v>
      </c>
      <c r="R429" s="183" t="s">
        <v>814</v>
      </c>
      <c r="S429" s="181" t="s">
        <v>4151</v>
      </c>
      <c r="T429" s="183" t="s">
        <v>792</v>
      </c>
      <c r="U429" s="181" t="s">
        <v>4923</v>
      </c>
      <c r="V429" s="183" t="s">
        <v>2575</v>
      </c>
      <c r="W429" s="181" t="s">
        <v>4166</v>
      </c>
      <c r="X429" s="183" t="s">
        <v>2916</v>
      </c>
      <c r="Y429" s="181" t="s">
        <v>3967</v>
      </c>
      <c r="Z429" s="174" t="str">
        <f t="shared" si="19"/>
        <v>11 Ciudades y comunidades sostenibles</v>
      </c>
      <c r="AA429" s="183">
        <v>11.2</v>
      </c>
      <c r="AB429" s="181" t="s">
        <v>4153</v>
      </c>
      <c r="AC429" s="193" t="str">
        <f t="shared" si="20"/>
        <v>11.2 De aqui a 2030, proporcionar acceso a sistemas de transporte seguros, asequibles, accesibles y sostenibles para todos y mejorar la seguridad vial, en particular mediante la ampliacion del transporte publico, prestando especial atencion a las necesidades de las personas en situacion de vulnerabilidad, las mujeres, los niños, las personas con discapacidad y las personas de edad</v>
      </c>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2"/>
      <c r="AY429" s="172"/>
      <c r="AZ429" s="172"/>
      <c r="BA429" s="172"/>
      <c r="BB429" s="172"/>
      <c r="BC429" s="172"/>
      <c r="BD429" s="172"/>
      <c r="BE429" s="172"/>
      <c r="BF429" s="172"/>
      <c r="BG429" s="172"/>
      <c r="BH429" s="172"/>
      <c r="BI429" s="172"/>
      <c r="BJ429" s="172"/>
      <c r="BK429" s="172"/>
      <c r="BL429" s="172"/>
      <c r="BM429" s="172"/>
      <c r="BN429" s="172"/>
      <c r="BO429" s="172"/>
      <c r="BP429" s="172"/>
      <c r="BQ429" s="172"/>
      <c r="BR429" s="172"/>
      <c r="BS429" s="172"/>
      <c r="BT429" s="172"/>
      <c r="BU429" s="172"/>
      <c r="BV429" s="172"/>
      <c r="BW429" s="172"/>
      <c r="BX429" s="172"/>
    </row>
    <row r="430" spans="1:76" s="167" customFormat="1" ht="15.75" x14ac:dyDescent="0.25">
      <c r="A430" s="180" t="s">
        <v>628</v>
      </c>
      <c r="B430" s="181" t="s">
        <v>5041</v>
      </c>
      <c r="C430" s="181" t="s">
        <v>4167</v>
      </c>
      <c r="D430" s="181" t="s">
        <v>4168</v>
      </c>
      <c r="E430" s="181" t="s">
        <v>4147</v>
      </c>
      <c r="F430" s="181" t="s">
        <v>4169</v>
      </c>
      <c r="G430" s="180" t="s">
        <v>685</v>
      </c>
      <c r="H430" s="182" t="s">
        <v>5042</v>
      </c>
      <c r="I430" s="169" t="str">
        <f t="shared" si="18"/>
        <v>10PDMBE042</v>
      </c>
      <c r="J430" s="183">
        <v>3</v>
      </c>
      <c r="K430" s="181" t="s">
        <v>4795</v>
      </c>
      <c r="L430" s="183">
        <v>2</v>
      </c>
      <c r="M430" s="181" t="s">
        <v>5039</v>
      </c>
      <c r="N430" s="183" t="s">
        <v>765</v>
      </c>
      <c r="O430" s="181" t="s">
        <v>5040</v>
      </c>
      <c r="P430" s="183">
        <v>3</v>
      </c>
      <c r="Q430" s="181" t="s">
        <v>4746</v>
      </c>
      <c r="R430" s="183" t="s">
        <v>814</v>
      </c>
      <c r="S430" s="181" t="s">
        <v>4151</v>
      </c>
      <c r="T430" s="183" t="s">
        <v>792</v>
      </c>
      <c r="U430" s="181" t="s">
        <v>4923</v>
      </c>
      <c r="V430" s="183" t="s">
        <v>4188</v>
      </c>
      <c r="W430" s="181" t="s">
        <v>4170</v>
      </c>
      <c r="X430" s="183" t="s">
        <v>2916</v>
      </c>
      <c r="Y430" s="181" t="s">
        <v>3967</v>
      </c>
      <c r="Z430" s="174" t="str">
        <f t="shared" si="19"/>
        <v>11 Ciudades y comunidades sostenibles</v>
      </c>
      <c r="AA430" s="183">
        <v>11.2</v>
      </c>
      <c r="AB430" s="181" t="s">
        <v>4153</v>
      </c>
      <c r="AC430" s="193" t="str">
        <f t="shared" si="20"/>
        <v>11.2 De aqui a 2030, proporcionar acceso a sistemas de transporte seguros, asequibles, accesibles y sostenibles para todos y mejorar la seguridad vial, en particular mediante la ampliacion del transporte publico, prestando especial atencion a las necesidades de las personas en situacion de vulnerabilidad, las mujeres, los niños, las personas con discapacidad y las personas de edad</v>
      </c>
      <c r="AD430" s="172"/>
      <c r="AE430" s="172"/>
      <c r="AF430" s="172"/>
      <c r="AG430" s="172"/>
      <c r="AH430" s="172"/>
      <c r="AI430" s="172"/>
      <c r="AJ430" s="172"/>
      <c r="AK430" s="172"/>
      <c r="AL430" s="172"/>
      <c r="AM430" s="172"/>
      <c r="AN430" s="172"/>
      <c r="AO430" s="172"/>
      <c r="AP430" s="172"/>
      <c r="AQ430" s="172"/>
      <c r="AR430" s="172"/>
      <c r="AS430" s="172"/>
      <c r="AT430" s="172"/>
      <c r="AU430" s="172"/>
      <c r="AV430" s="172"/>
      <c r="AW430" s="172"/>
      <c r="AX430" s="172"/>
      <c r="AY430" s="172"/>
      <c r="AZ430" s="172"/>
      <c r="BA430" s="172"/>
      <c r="BB430" s="172"/>
      <c r="BC430" s="172"/>
      <c r="BD430" s="172"/>
      <c r="BE430" s="172"/>
      <c r="BF430" s="172"/>
      <c r="BG430" s="172"/>
      <c r="BH430" s="172"/>
      <c r="BI430" s="172"/>
      <c r="BJ430" s="172"/>
      <c r="BK430" s="172"/>
      <c r="BL430" s="172"/>
      <c r="BM430" s="172"/>
      <c r="BN430" s="172"/>
      <c r="BO430" s="172"/>
      <c r="BP430" s="172"/>
      <c r="BQ430" s="172"/>
      <c r="BR430" s="172"/>
      <c r="BS430" s="172"/>
      <c r="BT430" s="172"/>
      <c r="BU430" s="172"/>
      <c r="BV430" s="172"/>
      <c r="BW430" s="172"/>
      <c r="BX430" s="172"/>
    </row>
    <row r="431" spans="1:76" s="167" customFormat="1" ht="15.75" x14ac:dyDescent="0.25">
      <c r="A431" s="180" t="s">
        <v>628</v>
      </c>
      <c r="B431" s="181" t="s">
        <v>5041</v>
      </c>
      <c r="C431" s="181" t="s">
        <v>4167</v>
      </c>
      <c r="D431" s="181" t="s">
        <v>4168</v>
      </c>
      <c r="E431" s="181" t="s">
        <v>4147</v>
      </c>
      <c r="F431" s="181" t="s">
        <v>4169</v>
      </c>
      <c r="G431" s="180" t="s">
        <v>712</v>
      </c>
      <c r="H431" s="182" t="s">
        <v>4725</v>
      </c>
      <c r="I431" s="169" t="str">
        <f t="shared" si="18"/>
        <v>10PDMBM001</v>
      </c>
      <c r="J431" s="183">
        <v>3</v>
      </c>
      <c r="K431" s="181" t="s">
        <v>4795</v>
      </c>
      <c r="L431" s="183">
        <v>2</v>
      </c>
      <c r="M431" s="181" t="s">
        <v>5039</v>
      </c>
      <c r="N431" s="183" t="s">
        <v>765</v>
      </c>
      <c r="O431" s="181" t="s">
        <v>5040</v>
      </c>
      <c r="P431" s="183">
        <v>3</v>
      </c>
      <c r="Q431" s="181" t="s">
        <v>4746</v>
      </c>
      <c r="R431" s="183" t="s">
        <v>814</v>
      </c>
      <c r="S431" s="181" t="s">
        <v>4151</v>
      </c>
      <c r="T431" s="183" t="s">
        <v>792</v>
      </c>
      <c r="U431" s="181" t="s">
        <v>4923</v>
      </c>
      <c r="V431" s="183" t="s">
        <v>3959</v>
      </c>
      <c r="W431" s="181" t="s">
        <v>3960</v>
      </c>
      <c r="X431" s="183" t="s">
        <v>2916</v>
      </c>
      <c r="Y431" s="181" t="s">
        <v>3967</v>
      </c>
      <c r="Z431" s="174" t="str">
        <f t="shared" si="19"/>
        <v>11 Ciudades y comunidades sostenibles</v>
      </c>
      <c r="AA431" s="183">
        <v>11.2</v>
      </c>
      <c r="AB431" s="181" t="s">
        <v>4153</v>
      </c>
      <c r="AC431" s="193" t="str">
        <f t="shared" si="20"/>
        <v>11.2 De aqui a 2030, proporcionar acceso a sistemas de transporte seguros, asequibles, accesibles y sostenibles para todos y mejorar la seguridad vial, en particular mediante la ampliacion del transporte publico, prestando especial atencion a las necesidades de las personas en situacion de vulnerabilidad, las mujeres, los niños, las personas con discapacidad y las personas de edad</v>
      </c>
      <c r="AD431" s="172"/>
      <c r="AE431" s="172"/>
      <c r="AF431" s="172"/>
      <c r="AG431" s="172"/>
      <c r="AH431" s="172"/>
      <c r="AI431" s="172"/>
      <c r="AJ431" s="172"/>
      <c r="AK431" s="172"/>
      <c r="AL431" s="172"/>
      <c r="AM431" s="172"/>
      <c r="AN431" s="172"/>
      <c r="AO431" s="172"/>
      <c r="AP431" s="172"/>
      <c r="AQ431" s="172"/>
      <c r="AR431" s="172"/>
      <c r="AS431" s="172"/>
      <c r="AT431" s="172"/>
      <c r="AU431" s="172"/>
      <c r="AV431" s="172"/>
      <c r="AW431" s="172"/>
      <c r="AX431" s="172"/>
      <c r="AY431" s="172"/>
      <c r="AZ431" s="172"/>
      <c r="BA431" s="172"/>
      <c r="BB431" s="172"/>
      <c r="BC431" s="172"/>
      <c r="BD431" s="172"/>
      <c r="BE431" s="172"/>
      <c r="BF431" s="172"/>
      <c r="BG431" s="172"/>
      <c r="BH431" s="172"/>
      <c r="BI431" s="172"/>
      <c r="BJ431" s="172"/>
      <c r="BK431" s="172"/>
      <c r="BL431" s="172"/>
      <c r="BM431" s="172"/>
      <c r="BN431" s="172"/>
      <c r="BO431" s="172"/>
      <c r="BP431" s="172"/>
      <c r="BQ431" s="172"/>
      <c r="BR431" s="172"/>
      <c r="BS431" s="172"/>
      <c r="BT431" s="172"/>
      <c r="BU431" s="172"/>
      <c r="BV431" s="172"/>
      <c r="BW431" s="172"/>
      <c r="BX431" s="172"/>
    </row>
    <row r="432" spans="1:76" s="167" customFormat="1" ht="15.75" x14ac:dyDescent="0.25">
      <c r="A432" s="180" t="s">
        <v>628</v>
      </c>
      <c r="B432" s="181" t="s">
        <v>5041</v>
      </c>
      <c r="C432" s="181" t="s">
        <v>4167</v>
      </c>
      <c r="D432" s="181" t="s">
        <v>4168</v>
      </c>
      <c r="E432" s="181" t="s">
        <v>4147</v>
      </c>
      <c r="F432" s="181" t="s">
        <v>4169</v>
      </c>
      <c r="G432" s="180" t="s">
        <v>3889</v>
      </c>
      <c r="H432" s="182" t="s">
        <v>4729</v>
      </c>
      <c r="I432" s="169" t="str">
        <f t="shared" si="18"/>
        <v>10PDMBM002</v>
      </c>
      <c r="J432" s="183">
        <v>3</v>
      </c>
      <c r="K432" s="181" t="s">
        <v>4795</v>
      </c>
      <c r="L432" s="183">
        <v>2</v>
      </c>
      <c r="M432" s="181" t="s">
        <v>5039</v>
      </c>
      <c r="N432" s="183" t="s">
        <v>765</v>
      </c>
      <c r="O432" s="181" t="s">
        <v>5040</v>
      </c>
      <c r="P432" s="183">
        <v>3</v>
      </c>
      <c r="Q432" s="181" t="s">
        <v>4746</v>
      </c>
      <c r="R432" s="183" t="s">
        <v>814</v>
      </c>
      <c r="S432" s="181" t="s">
        <v>4151</v>
      </c>
      <c r="T432" s="183" t="s">
        <v>792</v>
      </c>
      <c r="U432" s="181" t="s">
        <v>4923</v>
      </c>
      <c r="V432" s="183" t="s">
        <v>3961</v>
      </c>
      <c r="W432" s="181" t="s">
        <v>3962</v>
      </c>
      <c r="X432" s="183" t="s">
        <v>2916</v>
      </c>
      <c r="Y432" s="181" t="s">
        <v>3967</v>
      </c>
      <c r="Z432" s="174" t="str">
        <f t="shared" si="19"/>
        <v>11 Ciudades y comunidades sostenibles</v>
      </c>
      <c r="AA432" s="183">
        <v>11.2</v>
      </c>
      <c r="AB432" s="181" t="s">
        <v>4153</v>
      </c>
      <c r="AC432" s="193" t="str">
        <f t="shared" si="20"/>
        <v>11.2 De aqui a 2030, proporcionar acceso a sistemas de transporte seguros, asequibles, accesibles y sostenibles para todos y mejorar la seguridad vial, en particular mediante la ampliacion del transporte publico, prestando especial atencion a las necesidades de las personas en situacion de vulnerabilidad, las mujeres, los niños, las personas con discapacidad y las personas de edad</v>
      </c>
      <c r="AD432" s="172"/>
      <c r="AE432" s="172"/>
      <c r="AF432" s="172"/>
      <c r="AG432" s="172"/>
      <c r="AH432" s="172"/>
      <c r="AI432" s="172"/>
      <c r="AJ432" s="172"/>
      <c r="AK432" s="172"/>
      <c r="AL432" s="172"/>
      <c r="AM432" s="172"/>
      <c r="AN432" s="172"/>
      <c r="AO432" s="172"/>
      <c r="AP432" s="172"/>
      <c r="AQ432" s="172"/>
      <c r="AR432" s="172"/>
      <c r="AS432" s="172"/>
      <c r="AT432" s="172"/>
      <c r="AU432" s="172"/>
      <c r="AV432" s="172"/>
      <c r="AW432" s="172"/>
      <c r="AX432" s="172"/>
      <c r="AY432" s="172"/>
      <c r="AZ432" s="172"/>
      <c r="BA432" s="172"/>
      <c r="BB432" s="172"/>
      <c r="BC432" s="172"/>
      <c r="BD432" s="172"/>
      <c r="BE432" s="172"/>
      <c r="BF432" s="172"/>
      <c r="BG432" s="172"/>
      <c r="BH432" s="172"/>
      <c r="BI432" s="172"/>
      <c r="BJ432" s="172"/>
      <c r="BK432" s="172"/>
      <c r="BL432" s="172"/>
      <c r="BM432" s="172"/>
      <c r="BN432" s="172"/>
      <c r="BO432" s="172"/>
      <c r="BP432" s="172"/>
      <c r="BQ432" s="172"/>
      <c r="BR432" s="172"/>
      <c r="BS432" s="172"/>
      <c r="BT432" s="172"/>
      <c r="BU432" s="172"/>
      <c r="BV432" s="172"/>
      <c r="BW432" s="172"/>
      <c r="BX432" s="172"/>
    </row>
    <row r="433" spans="1:76" s="167" customFormat="1" ht="15.75" x14ac:dyDescent="0.25">
      <c r="A433" s="180" t="s">
        <v>628</v>
      </c>
      <c r="B433" s="181" t="s">
        <v>5041</v>
      </c>
      <c r="C433" s="181" t="s">
        <v>4167</v>
      </c>
      <c r="D433" s="181" t="s">
        <v>4168</v>
      </c>
      <c r="E433" s="181" t="s">
        <v>4147</v>
      </c>
      <c r="F433" s="181" t="s">
        <v>4169</v>
      </c>
      <c r="G433" s="180" t="s">
        <v>713</v>
      </c>
      <c r="H433" s="182" t="s">
        <v>4730</v>
      </c>
      <c r="I433" s="169" t="str">
        <f t="shared" si="18"/>
        <v>10PDMBN001</v>
      </c>
      <c r="J433" s="183">
        <v>5</v>
      </c>
      <c r="K433" s="181" t="s">
        <v>4731</v>
      </c>
      <c r="L433" s="183">
        <v>3</v>
      </c>
      <c r="M433" s="181" t="s">
        <v>4309</v>
      </c>
      <c r="N433" s="183" t="s">
        <v>774</v>
      </c>
      <c r="O433" s="181" t="s">
        <v>3964</v>
      </c>
      <c r="P433" s="183">
        <v>1</v>
      </c>
      <c r="Q433" s="181" t="s">
        <v>3954</v>
      </c>
      <c r="R433" s="183" t="s">
        <v>785</v>
      </c>
      <c r="S433" s="181" t="s">
        <v>4732</v>
      </c>
      <c r="T433" s="183" t="s">
        <v>766</v>
      </c>
      <c r="U433" s="181" t="s">
        <v>3963</v>
      </c>
      <c r="V433" s="183" t="s">
        <v>3965</v>
      </c>
      <c r="W433" s="181" t="s">
        <v>3966</v>
      </c>
      <c r="X433" s="183" t="s">
        <v>2916</v>
      </c>
      <c r="Y433" s="181" t="s">
        <v>3967</v>
      </c>
      <c r="Z433" s="174" t="str">
        <f t="shared" si="19"/>
        <v>11 Ciudades y comunidades sostenibles</v>
      </c>
      <c r="AA433" s="183">
        <v>11.5</v>
      </c>
      <c r="AB433" s="181" t="s">
        <v>3968</v>
      </c>
      <c r="AC433" s="193" t="str">
        <f t="shared" si="20"/>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433" s="172"/>
      <c r="AE433" s="172"/>
      <c r="AF433" s="172"/>
      <c r="AG433" s="172"/>
      <c r="AH433" s="172"/>
      <c r="AI433" s="172"/>
      <c r="AJ433" s="172"/>
      <c r="AK433" s="172"/>
      <c r="AL433" s="172"/>
      <c r="AM433" s="172"/>
      <c r="AN433" s="172"/>
      <c r="AO433" s="172"/>
      <c r="AP433" s="172"/>
      <c r="AQ433" s="172"/>
      <c r="AR433" s="172"/>
      <c r="AS433" s="172"/>
      <c r="AT433" s="172"/>
      <c r="AU433" s="172"/>
      <c r="AV433" s="172"/>
      <c r="AW433" s="172"/>
      <c r="AX433" s="172"/>
      <c r="AY433" s="172"/>
      <c r="AZ433" s="172"/>
      <c r="BA433" s="172"/>
      <c r="BB433" s="172"/>
      <c r="BC433" s="172"/>
      <c r="BD433" s="172"/>
      <c r="BE433" s="172"/>
      <c r="BF433" s="172"/>
      <c r="BG433" s="172"/>
      <c r="BH433" s="172"/>
      <c r="BI433" s="172"/>
      <c r="BJ433" s="172"/>
      <c r="BK433" s="172"/>
      <c r="BL433" s="172"/>
      <c r="BM433" s="172"/>
      <c r="BN433" s="172"/>
      <c r="BO433" s="172"/>
      <c r="BP433" s="172"/>
      <c r="BQ433" s="172"/>
      <c r="BR433" s="172"/>
      <c r="BS433" s="172"/>
      <c r="BT433" s="172"/>
      <c r="BU433" s="172"/>
      <c r="BV433" s="172"/>
      <c r="BW433" s="172"/>
      <c r="BX433" s="172"/>
    </row>
    <row r="434" spans="1:76" s="167" customFormat="1" ht="15.75" x14ac:dyDescent="0.25">
      <c r="A434" s="180" t="s">
        <v>629</v>
      </c>
      <c r="B434" s="181" t="s">
        <v>5043</v>
      </c>
      <c r="C434" s="181" t="s">
        <v>4171</v>
      </c>
      <c r="D434" s="181" t="s">
        <v>4172</v>
      </c>
      <c r="E434" s="181" t="s">
        <v>4147</v>
      </c>
      <c r="F434" s="181" t="s">
        <v>4173</v>
      </c>
      <c r="G434" s="180" t="s">
        <v>685</v>
      </c>
      <c r="H434" s="182" t="s">
        <v>5042</v>
      </c>
      <c r="I434" s="169" t="str">
        <f t="shared" si="18"/>
        <v>10PDMEE042</v>
      </c>
      <c r="J434" s="183">
        <v>3</v>
      </c>
      <c r="K434" s="181" t="s">
        <v>4795</v>
      </c>
      <c r="L434" s="183">
        <v>2</v>
      </c>
      <c r="M434" s="181" t="s">
        <v>5039</v>
      </c>
      <c r="N434" s="183" t="s">
        <v>765</v>
      </c>
      <c r="O434" s="181" t="s">
        <v>5040</v>
      </c>
      <c r="P434" s="183">
        <v>3</v>
      </c>
      <c r="Q434" s="181" t="s">
        <v>4746</v>
      </c>
      <c r="R434" s="183" t="s">
        <v>814</v>
      </c>
      <c r="S434" s="181" t="s">
        <v>4151</v>
      </c>
      <c r="T434" s="183" t="s">
        <v>792</v>
      </c>
      <c r="U434" s="181" t="s">
        <v>4923</v>
      </c>
      <c r="V434" s="183" t="s">
        <v>4188</v>
      </c>
      <c r="W434" s="181" t="s">
        <v>4170</v>
      </c>
      <c r="X434" s="183" t="s">
        <v>2916</v>
      </c>
      <c r="Y434" s="181" t="s">
        <v>3967</v>
      </c>
      <c r="Z434" s="174" t="str">
        <f t="shared" si="19"/>
        <v>11 Ciudades y comunidades sostenibles</v>
      </c>
      <c r="AA434" s="183">
        <v>11.2</v>
      </c>
      <c r="AB434" s="181" t="s">
        <v>4153</v>
      </c>
      <c r="AC434" s="193" t="str">
        <f t="shared" si="20"/>
        <v>11.2 De aqui a 2030, proporcionar acceso a sistemas de transporte seguros, asequibles, accesibles y sostenibles para todos y mejorar la seguridad vial, en particular mediante la ampliacion del transporte publico, prestando especial atencion a las necesidades de las personas en situacion de vulnerabilidad, las mujeres, los niños, las personas con discapacidad y las personas de edad</v>
      </c>
      <c r="AD434" s="172"/>
      <c r="AE434" s="172"/>
      <c r="AF434" s="172"/>
      <c r="AG434" s="172"/>
      <c r="AH434" s="172"/>
      <c r="AI434" s="172"/>
      <c r="AJ434" s="172"/>
      <c r="AK434" s="172"/>
      <c r="AL434" s="172"/>
      <c r="AM434" s="172"/>
      <c r="AN434" s="172"/>
      <c r="AO434" s="172"/>
      <c r="AP434" s="172"/>
      <c r="AQ434" s="172"/>
      <c r="AR434" s="172"/>
      <c r="AS434" s="172"/>
      <c r="AT434" s="172"/>
      <c r="AU434" s="172"/>
      <c r="AV434" s="172"/>
      <c r="AW434" s="172"/>
      <c r="AX434" s="172"/>
      <c r="AY434" s="172"/>
      <c r="AZ434" s="172"/>
      <c r="BA434" s="172"/>
      <c r="BB434" s="172"/>
      <c r="BC434" s="172"/>
      <c r="BD434" s="172"/>
      <c r="BE434" s="172"/>
      <c r="BF434" s="172"/>
      <c r="BG434" s="172"/>
      <c r="BH434" s="172"/>
      <c r="BI434" s="172"/>
      <c r="BJ434" s="172"/>
      <c r="BK434" s="172"/>
      <c r="BL434" s="172"/>
      <c r="BM434" s="172"/>
      <c r="BN434" s="172"/>
      <c r="BO434" s="172"/>
      <c r="BP434" s="172"/>
      <c r="BQ434" s="172"/>
      <c r="BR434" s="172"/>
      <c r="BS434" s="172"/>
      <c r="BT434" s="172"/>
      <c r="BU434" s="172"/>
      <c r="BV434" s="172"/>
      <c r="BW434" s="172"/>
      <c r="BX434" s="172"/>
    </row>
    <row r="435" spans="1:76" s="167" customFormat="1" ht="15.75" x14ac:dyDescent="0.25">
      <c r="A435" s="180" t="s">
        <v>629</v>
      </c>
      <c r="B435" s="181" t="s">
        <v>5043</v>
      </c>
      <c r="C435" s="181" t="s">
        <v>4171</v>
      </c>
      <c r="D435" s="181" t="s">
        <v>4172</v>
      </c>
      <c r="E435" s="181" t="s">
        <v>4147</v>
      </c>
      <c r="F435" s="181" t="s">
        <v>4173</v>
      </c>
      <c r="G435" s="180" t="s">
        <v>712</v>
      </c>
      <c r="H435" s="182" t="s">
        <v>4725</v>
      </c>
      <c r="I435" s="169" t="str">
        <f t="shared" si="18"/>
        <v>10PDMEM001</v>
      </c>
      <c r="J435" s="183">
        <v>3</v>
      </c>
      <c r="K435" s="181" t="s">
        <v>4795</v>
      </c>
      <c r="L435" s="183">
        <v>2</v>
      </c>
      <c r="M435" s="181" t="s">
        <v>5039</v>
      </c>
      <c r="N435" s="183" t="s">
        <v>765</v>
      </c>
      <c r="O435" s="181" t="s">
        <v>5040</v>
      </c>
      <c r="P435" s="183">
        <v>3</v>
      </c>
      <c r="Q435" s="181" t="s">
        <v>4746</v>
      </c>
      <c r="R435" s="183" t="s">
        <v>814</v>
      </c>
      <c r="S435" s="181" t="s">
        <v>4151</v>
      </c>
      <c r="T435" s="183" t="s">
        <v>792</v>
      </c>
      <c r="U435" s="181" t="s">
        <v>4923</v>
      </c>
      <c r="V435" s="183" t="s">
        <v>3959</v>
      </c>
      <c r="W435" s="181" t="s">
        <v>3960</v>
      </c>
      <c r="X435" s="183" t="s">
        <v>2916</v>
      </c>
      <c r="Y435" s="181" t="s">
        <v>3967</v>
      </c>
      <c r="Z435" s="174" t="str">
        <f t="shared" si="19"/>
        <v>11 Ciudades y comunidades sostenibles</v>
      </c>
      <c r="AA435" s="183">
        <v>11.2</v>
      </c>
      <c r="AB435" s="181" t="s">
        <v>4153</v>
      </c>
      <c r="AC435" s="193" t="str">
        <f t="shared" si="20"/>
        <v>11.2 De aqui a 2030, proporcionar acceso a sistemas de transporte seguros, asequibles, accesibles y sostenibles para todos y mejorar la seguridad vial, en particular mediante la ampliacion del transporte publico, prestando especial atencion a las necesidades de las personas en situacion de vulnerabilidad, las mujeres, los niños, las personas con discapacidad y las personas de edad</v>
      </c>
      <c r="AD435" s="172"/>
      <c r="AE435" s="172"/>
      <c r="AF435" s="172"/>
      <c r="AG435" s="172"/>
      <c r="AH435" s="172"/>
      <c r="AI435" s="172"/>
      <c r="AJ435" s="172"/>
      <c r="AK435" s="172"/>
      <c r="AL435" s="172"/>
      <c r="AM435" s="172"/>
      <c r="AN435" s="172"/>
      <c r="AO435" s="172"/>
      <c r="AP435" s="172"/>
      <c r="AQ435" s="172"/>
      <c r="AR435" s="172"/>
      <c r="AS435" s="172"/>
      <c r="AT435" s="172"/>
      <c r="AU435" s="172"/>
      <c r="AV435" s="172"/>
      <c r="AW435" s="172"/>
      <c r="AX435" s="172"/>
      <c r="AY435" s="172"/>
      <c r="AZ435" s="172"/>
      <c r="BA435" s="172"/>
      <c r="BB435" s="172"/>
      <c r="BC435" s="172"/>
      <c r="BD435" s="172"/>
      <c r="BE435" s="172"/>
      <c r="BF435" s="172"/>
      <c r="BG435" s="172"/>
      <c r="BH435" s="172"/>
      <c r="BI435" s="172"/>
      <c r="BJ435" s="172"/>
      <c r="BK435" s="172"/>
      <c r="BL435" s="172"/>
      <c r="BM435" s="172"/>
      <c r="BN435" s="172"/>
      <c r="BO435" s="172"/>
      <c r="BP435" s="172"/>
      <c r="BQ435" s="172"/>
      <c r="BR435" s="172"/>
      <c r="BS435" s="172"/>
      <c r="BT435" s="172"/>
      <c r="BU435" s="172"/>
      <c r="BV435" s="172"/>
      <c r="BW435" s="172"/>
      <c r="BX435" s="172"/>
    </row>
    <row r="436" spans="1:76" s="167" customFormat="1" ht="15.75" x14ac:dyDescent="0.25">
      <c r="A436" s="180" t="s">
        <v>629</v>
      </c>
      <c r="B436" s="181" t="s">
        <v>5043</v>
      </c>
      <c r="C436" s="181" t="s">
        <v>4171</v>
      </c>
      <c r="D436" s="181" t="s">
        <v>4172</v>
      </c>
      <c r="E436" s="181" t="s">
        <v>4147</v>
      </c>
      <c r="F436" s="181" t="s">
        <v>4173</v>
      </c>
      <c r="G436" s="180" t="s">
        <v>3889</v>
      </c>
      <c r="H436" s="182" t="s">
        <v>4729</v>
      </c>
      <c r="I436" s="169" t="str">
        <f t="shared" si="18"/>
        <v>10PDMEM002</v>
      </c>
      <c r="J436" s="183">
        <v>3</v>
      </c>
      <c r="K436" s="181" t="s">
        <v>4795</v>
      </c>
      <c r="L436" s="183">
        <v>2</v>
      </c>
      <c r="M436" s="181" t="s">
        <v>5039</v>
      </c>
      <c r="N436" s="183" t="s">
        <v>765</v>
      </c>
      <c r="O436" s="181" t="s">
        <v>5040</v>
      </c>
      <c r="P436" s="183">
        <v>3</v>
      </c>
      <c r="Q436" s="181" t="s">
        <v>4746</v>
      </c>
      <c r="R436" s="183" t="s">
        <v>814</v>
      </c>
      <c r="S436" s="181" t="s">
        <v>4151</v>
      </c>
      <c r="T436" s="183" t="s">
        <v>792</v>
      </c>
      <c r="U436" s="181" t="s">
        <v>4923</v>
      </c>
      <c r="V436" s="183" t="s">
        <v>3961</v>
      </c>
      <c r="W436" s="181" t="s">
        <v>3962</v>
      </c>
      <c r="X436" s="183" t="s">
        <v>2916</v>
      </c>
      <c r="Y436" s="181" t="s">
        <v>3967</v>
      </c>
      <c r="Z436" s="174" t="str">
        <f t="shared" si="19"/>
        <v>11 Ciudades y comunidades sostenibles</v>
      </c>
      <c r="AA436" s="183">
        <v>11.2</v>
      </c>
      <c r="AB436" s="181" t="s">
        <v>4153</v>
      </c>
      <c r="AC436" s="193" t="str">
        <f t="shared" si="20"/>
        <v>11.2 De aqui a 2030, proporcionar acceso a sistemas de transporte seguros, asequibles, accesibles y sostenibles para todos y mejorar la seguridad vial, en particular mediante la ampliacion del transporte publico, prestando especial atencion a las necesidades de las personas en situacion de vulnerabilidad, las mujeres, los niños, las personas con discapacidad y las personas de edad</v>
      </c>
      <c r="AD436" s="172"/>
      <c r="AE436" s="172"/>
      <c r="AF436" s="172"/>
      <c r="AG436" s="172"/>
      <c r="AH436" s="172"/>
      <c r="AI436" s="172"/>
      <c r="AJ436" s="172"/>
      <c r="AK436" s="172"/>
      <c r="AL436" s="172"/>
      <c r="AM436" s="172"/>
      <c r="AN436" s="172"/>
      <c r="AO436" s="172"/>
      <c r="AP436" s="172"/>
      <c r="AQ436" s="172"/>
      <c r="AR436" s="172"/>
      <c r="AS436" s="172"/>
      <c r="AT436" s="172"/>
      <c r="AU436" s="172"/>
      <c r="AV436" s="172"/>
      <c r="AW436" s="172"/>
      <c r="AX436" s="172"/>
      <c r="AY436" s="172"/>
      <c r="AZ436" s="172"/>
      <c r="BA436" s="172"/>
      <c r="BB436" s="172"/>
      <c r="BC436" s="172"/>
      <c r="BD436" s="172"/>
      <c r="BE436" s="172"/>
      <c r="BF436" s="172"/>
      <c r="BG436" s="172"/>
      <c r="BH436" s="172"/>
      <c r="BI436" s="172"/>
      <c r="BJ436" s="172"/>
      <c r="BK436" s="172"/>
      <c r="BL436" s="172"/>
      <c r="BM436" s="172"/>
      <c r="BN436" s="172"/>
      <c r="BO436" s="172"/>
      <c r="BP436" s="172"/>
      <c r="BQ436" s="172"/>
      <c r="BR436" s="172"/>
      <c r="BS436" s="172"/>
      <c r="BT436" s="172"/>
      <c r="BU436" s="172"/>
      <c r="BV436" s="172"/>
      <c r="BW436" s="172"/>
      <c r="BX436" s="172"/>
    </row>
    <row r="437" spans="1:76" s="167" customFormat="1" ht="15.75" x14ac:dyDescent="0.25">
      <c r="A437" s="180" t="s">
        <v>629</v>
      </c>
      <c r="B437" s="181" t="s">
        <v>5043</v>
      </c>
      <c r="C437" s="181" t="s">
        <v>4171</v>
      </c>
      <c r="D437" s="181" t="s">
        <v>4172</v>
      </c>
      <c r="E437" s="181" t="s">
        <v>4147</v>
      </c>
      <c r="F437" s="181" t="s">
        <v>4173</v>
      </c>
      <c r="G437" s="180" t="s">
        <v>713</v>
      </c>
      <c r="H437" s="182" t="s">
        <v>4730</v>
      </c>
      <c r="I437" s="169" t="str">
        <f t="shared" si="18"/>
        <v>10PDMEN001</v>
      </c>
      <c r="J437" s="183">
        <v>5</v>
      </c>
      <c r="K437" s="181" t="s">
        <v>4731</v>
      </c>
      <c r="L437" s="183">
        <v>3</v>
      </c>
      <c r="M437" s="181" t="s">
        <v>4309</v>
      </c>
      <c r="N437" s="183" t="s">
        <v>774</v>
      </c>
      <c r="O437" s="181" t="s">
        <v>3964</v>
      </c>
      <c r="P437" s="183">
        <v>1</v>
      </c>
      <c r="Q437" s="181" t="s">
        <v>3954</v>
      </c>
      <c r="R437" s="183" t="s">
        <v>785</v>
      </c>
      <c r="S437" s="181" t="s">
        <v>4732</v>
      </c>
      <c r="T437" s="183" t="s">
        <v>766</v>
      </c>
      <c r="U437" s="181" t="s">
        <v>3963</v>
      </c>
      <c r="V437" s="183" t="s">
        <v>3965</v>
      </c>
      <c r="W437" s="181" t="s">
        <v>3966</v>
      </c>
      <c r="X437" s="183" t="s">
        <v>2916</v>
      </c>
      <c r="Y437" s="181" t="s">
        <v>3967</v>
      </c>
      <c r="Z437" s="174" t="str">
        <f t="shared" si="19"/>
        <v>11 Ciudades y comunidades sostenibles</v>
      </c>
      <c r="AA437" s="183">
        <v>11.5</v>
      </c>
      <c r="AB437" s="181" t="s">
        <v>3968</v>
      </c>
      <c r="AC437" s="193" t="str">
        <f t="shared" si="20"/>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437" s="172"/>
      <c r="AE437" s="172"/>
      <c r="AF437" s="172"/>
      <c r="AG437" s="172"/>
      <c r="AH437" s="172"/>
      <c r="AI437" s="172"/>
      <c r="AJ437" s="172"/>
      <c r="AK437" s="172"/>
      <c r="AL437" s="172"/>
      <c r="AM437" s="172"/>
      <c r="AN437" s="172"/>
      <c r="AO437" s="172"/>
      <c r="AP437" s="172"/>
      <c r="AQ437" s="172"/>
      <c r="AR437" s="172"/>
      <c r="AS437" s="172"/>
      <c r="AT437" s="172"/>
      <c r="AU437" s="172"/>
      <c r="AV437" s="172"/>
      <c r="AW437" s="172"/>
      <c r="AX437" s="172"/>
      <c r="AY437" s="172"/>
      <c r="AZ437" s="172"/>
      <c r="BA437" s="172"/>
      <c r="BB437" s="172"/>
      <c r="BC437" s="172"/>
      <c r="BD437" s="172"/>
      <c r="BE437" s="172"/>
      <c r="BF437" s="172"/>
      <c r="BG437" s="172"/>
      <c r="BH437" s="172"/>
      <c r="BI437" s="172"/>
      <c r="BJ437" s="172"/>
      <c r="BK437" s="172"/>
      <c r="BL437" s="172"/>
      <c r="BM437" s="172"/>
      <c r="BN437" s="172"/>
      <c r="BO437" s="172"/>
      <c r="BP437" s="172"/>
      <c r="BQ437" s="172"/>
      <c r="BR437" s="172"/>
      <c r="BS437" s="172"/>
      <c r="BT437" s="172"/>
      <c r="BU437" s="172"/>
      <c r="BV437" s="172"/>
      <c r="BW437" s="172"/>
      <c r="BX437" s="172"/>
    </row>
    <row r="438" spans="1:76" s="167" customFormat="1" ht="15.75" x14ac:dyDescent="0.25">
      <c r="A438" s="180" t="s">
        <v>629</v>
      </c>
      <c r="B438" s="181" t="s">
        <v>5043</v>
      </c>
      <c r="C438" s="181" t="s">
        <v>4171</v>
      </c>
      <c r="D438" s="181" t="s">
        <v>4172</v>
      </c>
      <c r="E438" s="181" t="s">
        <v>4147</v>
      </c>
      <c r="F438" s="181" t="s">
        <v>4173</v>
      </c>
      <c r="G438" s="180" t="s">
        <v>3918</v>
      </c>
      <c r="H438" s="182" t="s">
        <v>5044</v>
      </c>
      <c r="I438" s="169" t="str">
        <f t="shared" si="18"/>
        <v>10PDMEU039</v>
      </c>
      <c r="J438" s="183">
        <v>3</v>
      </c>
      <c r="K438" s="181" t="s">
        <v>4795</v>
      </c>
      <c r="L438" s="183">
        <v>2</v>
      </c>
      <c r="M438" s="181" t="s">
        <v>5039</v>
      </c>
      <c r="N438" s="183" t="s">
        <v>765</v>
      </c>
      <c r="O438" s="181" t="s">
        <v>5040</v>
      </c>
      <c r="P438" s="183">
        <v>3</v>
      </c>
      <c r="Q438" s="181" t="s">
        <v>4746</v>
      </c>
      <c r="R438" s="183" t="s">
        <v>814</v>
      </c>
      <c r="S438" s="181" t="s">
        <v>4151</v>
      </c>
      <c r="T438" s="183" t="s">
        <v>792</v>
      </c>
      <c r="U438" s="181" t="s">
        <v>4923</v>
      </c>
      <c r="V438" s="183" t="s">
        <v>4174</v>
      </c>
      <c r="W438" s="181" t="s">
        <v>4175</v>
      </c>
      <c r="X438" s="183" t="s">
        <v>2916</v>
      </c>
      <c r="Y438" s="181" t="s">
        <v>3967</v>
      </c>
      <c r="Z438" s="174" t="str">
        <f t="shared" si="19"/>
        <v>11 Ciudades y comunidades sostenibles</v>
      </c>
      <c r="AA438" s="183">
        <v>11.2</v>
      </c>
      <c r="AB438" s="181" t="s">
        <v>4153</v>
      </c>
      <c r="AC438" s="193" t="str">
        <f t="shared" si="20"/>
        <v>11.2 De aqui a 2030, proporcionar acceso a sistemas de transporte seguros, asequibles, accesibles y sostenibles para todos y mejorar la seguridad vial, en particular mediante la ampliacion del transporte publico, prestando especial atencion a las necesidades de las personas en situacion de vulnerabilidad, las mujeres, los niños, las personas con discapacidad y las personas de edad</v>
      </c>
      <c r="AD438" s="172"/>
      <c r="AE438" s="172"/>
      <c r="AF438" s="172"/>
      <c r="AG438" s="172"/>
      <c r="AH438" s="172"/>
      <c r="AI438" s="172"/>
      <c r="AJ438" s="172"/>
      <c r="AK438" s="172"/>
      <c r="AL438" s="172"/>
      <c r="AM438" s="172"/>
      <c r="AN438" s="172"/>
      <c r="AO438" s="172"/>
      <c r="AP438" s="172"/>
      <c r="AQ438" s="172"/>
      <c r="AR438" s="172"/>
      <c r="AS438" s="172"/>
      <c r="AT438" s="172"/>
      <c r="AU438" s="172"/>
      <c r="AV438" s="172"/>
      <c r="AW438" s="172"/>
      <c r="AX438" s="172"/>
      <c r="AY438" s="172"/>
      <c r="AZ438" s="172"/>
      <c r="BA438" s="172"/>
      <c r="BB438" s="172"/>
      <c r="BC438" s="172"/>
      <c r="BD438" s="172"/>
      <c r="BE438" s="172"/>
      <c r="BF438" s="172"/>
      <c r="BG438" s="172"/>
      <c r="BH438" s="172"/>
      <c r="BI438" s="172"/>
      <c r="BJ438" s="172"/>
      <c r="BK438" s="172"/>
      <c r="BL438" s="172"/>
      <c r="BM438" s="172"/>
      <c r="BN438" s="172"/>
      <c r="BO438" s="172"/>
      <c r="BP438" s="172"/>
      <c r="BQ438" s="172"/>
      <c r="BR438" s="172"/>
      <c r="BS438" s="172"/>
      <c r="BT438" s="172"/>
      <c r="BU438" s="172"/>
      <c r="BV438" s="172"/>
      <c r="BW438" s="172"/>
      <c r="BX438" s="172"/>
    </row>
    <row r="439" spans="1:76" s="167" customFormat="1" ht="15.75" x14ac:dyDescent="0.25">
      <c r="A439" s="180" t="s">
        <v>3833</v>
      </c>
      <c r="B439" s="181" t="s">
        <v>5045</v>
      </c>
      <c r="C439" s="181" t="s">
        <v>4176</v>
      </c>
      <c r="D439" s="181" t="s">
        <v>4177</v>
      </c>
      <c r="E439" s="181" t="s">
        <v>4147</v>
      </c>
      <c r="F439" s="181" t="s">
        <v>4178</v>
      </c>
      <c r="G439" s="180" t="s">
        <v>706</v>
      </c>
      <c r="H439" s="182" t="s">
        <v>5046</v>
      </c>
      <c r="I439" s="169" t="str">
        <f t="shared" si="18"/>
        <v>10PDORG005</v>
      </c>
      <c r="J439" s="183">
        <v>3</v>
      </c>
      <c r="K439" s="181" t="s">
        <v>4795</v>
      </c>
      <c r="L439" s="183">
        <v>1</v>
      </c>
      <c r="M439" s="181" t="s">
        <v>4149</v>
      </c>
      <c r="N439" s="183" t="s">
        <v>766</v>
      </c>
      <c r="O439" s="181" t="s">
        <v>4179</v>
      </c>
      <c r="P439" s="183">
        <v>3</v>
      </c>
      <c r="Q439" s="181" t="s">
        <v>4746</v>
      </c>
      <c r="R439" s="183" t="s">
        <v>814</v>
      </c>
      <c r="S439" s="181" t="s">
        <v>4151</v>
      </c>
      <c r="T439" s="183" t="s">
        <v>792</v>
      </c>
      <c r="U439" s="181" t="s">
        <v>4923</v>
      </c>
      <c r="V439" s="183" t="s">
        <v>4180</v>
      </c>
      <c r="W439" s="181" t="s">
        <v>4181</v>
      </c>
      <c r="X439" s="183" t="s">
        <v>2916</v>
      </c>
      <c r="Y439" s="181" t="s">
        <v>3967</v>
      </c>
      <c r="Z439" s="174" t="str">
        <f t="shared" si="19"/>
        <v>11 Ciudades y comunidades sostenibles</v>
      </c>
      <c r="AA439" s="183">
        <v>11.2</v>
      </c>
      <c r="AB439" s="181" t="s">
        <v>4153</v>
      </c>
      <c r="AC439" s="193" t="str">
        <f t="shared" si="20"/>
        <v>11.2 De aqui a 2030, proporcionar acceso a sistemas de transporte seguros, asequibles, accesibles y sostenibles para todos y mejorar la seguridad vial, en particular mediante la ampliacion del transporte publico, prestando especial atencion a las necesidades de las personas en situacion de vulnerabilidad, las mujeres, los niños, las personas con discapacidad y las personas de edad</v>
      </c>
      <c r="AD439" s="172"/>
      <c r="AE439" s="172"/>
      <c r="AF439" s="172"/>
      <c r="AG439" s="172"/>
      <c r="AH439" s="172"/>
      <c r="AI439" s="172"/>
      <c r="AJ439" s="172"/>
      <c r="AK439" s="172"/>
      <c r="AL439" s="172"/>
      <c r="AM439" s="172"/>
      <c r="AN439" s="172"/>
      <c r="AO439" s="172"/>
      <c r="AP439" s="172"/>
      <c r="AQ439" s="172"/>
      <c r="AR439" s="172"/>
      <c r="AS439" s="172"/>
      <c r="AT439" s="172"/>
      <c r="AU439" s="172"/>
      <c r="AV439" s="172"/>
      <c r="AW439" s="172"/>
      <c r="AX439" s="172"/>
      <c r="AY439" s="172"/>
      <c r="AZ439" s="172"/>
      <c r="BA439" s="172"/>
      <c r="BB439" s="172"/>
      <c r="BC439" s="172"/>
      <c r="BD439" s="172"/>
      <c r="BE439" s="172"/>
      <c r="BF439" s="172"/>
      <c r="BG439" s="172"/>
      <c r="BH439" s="172"/>
      <c r="BI439" s="172"/>
      <c r="BJ439" s="172"/>
      <c r="BK439" s="172"/>
      <c r="BL439" s="172"/>
      <c r="BM439" s="172"/>
      <c r="BN439" s="172"/>
      <c r="BO439" s="172"/>
      <c r="BP439" s="172"/>
      <c r="BQ439" s="172"/>
      <c r="BR439" s="172"/>
      <c r="BS439" s="172"/>
      <c r="BT439" s="172"/>
      <c r="BU439" s="172"/>
      <c r="BV439" s="172"/>
      <c r="BW439" s="172"/>
      <c r="BX439" s="172"/>
    </row>
    <row r="440" spans="1:76" s="167" customFormat="1" ht="15.75" x14ac:dyDescent="0.25">
      <c r="A440" s="180" t="s">
        <v>3833</v>
      </c>
      <c r="B440" s="181" t="s">
        <v>5045</v>
      </c>
      <c r="C440" s="181" t="s">
        <v>4176</v>
      </c>
      <c r="D440" s="181" t="s">
        <v>4177</v>
      </c>
      <c r="E440" s="181" t="s">
        <v>4147</v>
      </c>
      <c r="F440" s="181" t="s">
        <v>4178</v>
      </c>
      <c r="G440" s="180" t="s">
        <v>712</v>
      </c>
      <c r="H440" s="182" t="s">
        <v>4725</v>
      </c>
      <c r="I440" s="169" t="str">
        <f t="shared" si="18"/>
        <v>10PDORM001</v>
      </c>
      <c r="J440" s="183">
        <v>3</v>
      </c>
      <c r="K440" s="181" t="s">
        <v>4795</v>
      </c>
      <c r="L440" s="183">
        <v>1</v>
      </c>
      <c r="M440" s="181" t="s">
        <v>4149</v>
      </c>
      <c r="N440" s="183" t="s">
        <v>766</v>
      </c>
      <c r="O440" s="181" t="s">
        <v>4179</v>
      </c>
      <c r="P440" s="183">
        <v>3</v>
      </c>
      <c r="Q440" s="181" t="s">
        <v>4746</v>
      </c>
      <c r="R440" s="183" t="s">
        <v>814</v>
      </c>
      <c r="S440" s="181" t="s">
        <v>4151</v>
      </c>
      <c r="T440" s="183" t="s">
        <v>792</v>
      </c>
      <c r="U440" s="181" t="s">
        <v>4923</v>
      </c>
      <c r="V440" s="183" t="s">
        <v>3959</v>
      </c>
      <c r="W440" s="181" t="s">
        <v>3960</v>
      </c>
      <c r="X440" s="183" t="s">
        <v>2916</v>
      </c>
      <c r="Y440" s="181" t="s">
        <v>3967</v>
      </c>
      <c r="Z440" s="174" t="str">
        <f t="shared" si="19"/>
        <v>11 Ciudades y comunidades sostenibles</v>
      </c>
      <c r="AA440" s="183">
        <v>11.2</v>
      </c>
      <c r="AB440" s="181" t="s">
        <v>4153</v>
      </c>
      <c r="AC440" s="193" t="str">
        <f t="shared" si="20"/>
        <v>11.2 De aqui a 2030, proporcionar acceso a sistemas de transporte seguros, asequibles, accesibles y sostenibles para todos y mejorar la seguridad vial, en particular mediante la ampliacion del transporte publico, prestando especial atencion a las necesidades de las personas en situacion de vulnerabilidad, las mujeres, los niños, las personas con discapacidad y las personas de edad</v>
      </c>
      <c r="AD440" s="172"/>
      <c r="AE440" s="172"/>
      <c r="AF440" s="172"/>
      <c r="AG440" s="172"/>
      <c r="AH440" s="172"/>
      <c r="AI440" s="172"/>
      <c r="AJ440" s="172"/>
      <c r="AK440" s="172"/>
      <c r="AL440" s="172"/>
      <c r="AM440" s="172"/>
      <c r="AN440" s="172"/>
      <c r="AO440" s="172"/>
      <c r="AP440" s="172"/>
      <c r="AQ440" s="172"/>
      <c r="AR440" s="172"/>
      <c r="AS440" s="172"/>
      <c r="AT440" s="172"/>
      <c r="AU440" s="172"/>
      <c r="AV440" s="172"/>
      <c r="AW440" s="172"/>
      <c r="AX440" s="172"/>
      <c r="AY440" s="172"/>
      <c r="AZ440" s="172"/>
      <c r="BA440" s="172"/>
      <c r="BB440" s="172"/>
      <c r="BC440" s="172"/>
      <c r="BD440" s="172"/>
      <c r="BE440" s="172"/>
      <c r="BF440" s="172"/>
      <c r="BG440" s="172"/>
      <c r="BH440" s="172"/>
      <c r="BI440" s="172"/>
      <c r="BJ440" s="172"/>
      <c r="BK440" s="172"/>
      <c r="BL440" s="172"/>
      <c r="BM440" s="172"/>
      <c r="BN440" s="172"/>
      <c r="BO440" s="172"/>
      <c r="BP440" s="172"/>
      <c r="BQ440" s="172"/>
      <c r="BR440" s="172"/>
      <c r="BS440" s="172"/>
      <c r="BT440" s="172"/>
      <c r="BU440" s="172"/>
      <c r="BV440" s="172"/>
      <c r="BW440" s="172"/>
      <c r="BX440" s="172"/>
    </row>
    <row r="441" spans="1:76" s="167" customFormat="1" ht="15.75" x14ac:dyDescent="0.25">
      <c r="A441" s="180" t="s">
        <v>3833</v>
      </c>
      <c r="B441" s="181" t="s">
        <v>5045</v>
      </c>
      <c r="C441" s="181" t="s">
        <v>4176</v>
      </c>
      <c r="D441" s="181" t="s">
        <v>4177</v>
      </c>
      <c r="E441" s="181" t="s">
        <v>4147</v>
      </c>
      <c r="F441" s="181" t="s">
        <v>4178</v>
      </c>
      <c r="G441" s="180" t="s">
        <v>3889</v>
      </c>
      <c r="H441" s="182" t="s">
        <v>4729</v>
      </c>
      <c r="I441" s="169" t="str">
        <f t="shared" si="18"/>
        <v>10PDORM002</v>
      </c>
      <c r="J441" s="183">
        <v>3</v>
      </c>
      <c r="K441" s="181" t="s">
        <v>4795</v>
      </c>
      <c r="L441" s="183">
        <v>1</v>
      </c>
      <c r="M441" s="181" t="s">
        <v>4149</v>
      </c>
      <c r="N441" s="183" t="s">
        <v>766</v>
      </c>
      <c r="O441" s="181" t="s">
        <v>4179</v>
      </c>
      <c r="P441" s="183">
        <v>3</v>
      </c>
      <c r="Q441" s="181" t="s">
        <v>4746</v>
      </c>
      <c r="R441" s="183" t="s">
        <v>814</v>
      </c>
      <c r="S441" s="181" t="s">
        <v>4151</v>
      </c>
      <c r="T441" s="183" t="s">
        <v>792</v>
      </c>
      <c r="U441" s="181" t="s">
        <v>4923</v>
      </c>
      <c r="V441" s="183" t="s">
        <v>3961</v>
      </c>
      <c r="W441" s="181" t="s">
        <v>3962</v>
      </c>
      <c r="X441" s="183" t="s">
        <v>2916</v>
      </c>
      <c r="Y441" s="181" t="s">
        <v>3967</v>
      </c>
      <c r="Z441" s="174" t="str">
        <f t="shared" si="19"/>
        <v>11 Ciudades y comunidades sostenibles</v>
      </c>
      <c r="AA441" s="183">
        <v>11.2</v>
      </c>
      <c r="AB441" s="181" t="s">
        <v>4153</v>
      </c>
      <c r="AC441" s="193" t="str">
        <f t="shared" si="20"/>
        <v>11.2 De aqui a 2030, proporcionar acceso a sistemas de transporte seguros, asequibles, accesibles y sostenibles para todos y mejorar la seguridad vial, en particular mediante la ampliacion del transporte publico, prestando especial atencion a las necesidades de las personas en situacion de vulnerabilidad, las mujeres, los niños, las personas con discapacidad y las personas de edad</v>
      </c>
      <c r="AD441" s="172"/>
      <c r="AE441" s="172"/>
      <c r="AF441" s="172"/>
      <c r="AG441" s="172"/>
      <c r="AH441" s="172"/>
      <c r="AI441" s="172"/>
      <c r="AJ441" s="172"/>
      <c r="AK441" s="172"/>
      <c r="AL441" s="172"/>
      <c r="AM441" s="172"/>
      <c r="AN441" s="172"/>
      <c r="AO441" s="172"/>
      <c r="AP441" s="172"/>
      <c r="AQ441" s="172"/>
      <c r="AR441" s="172"/>
      <c r="AS441" s="172"/>
      <c r="AT441" s="172"/>
      <c r="AU441" s="172"/>
      <c r="AV441" s="172"/>
      <c r="AW441" s="172"/>
      <c r="AX441" s="172"/>
      <c r="AY441" s="172"/>
      <c r="AZ441" s="172"/>
      <c r="BA441" s="172"/>
      <c r="BB441" s="172"/>
      <c r="BC441" s="172"/>
      <c r="BD441" s="172"/>
      <c r="BE441" s="172"/>
      <c r="BF441" s="172"/>
      <c r="BG441" s="172"/>
      <c r="BH441" s="172"/>
      <c r="BI441" s="172"/>
      <c r="BJ441" s="172"/>
      <c r="BK441" s="172"/>
      <c r="BL441" s="172"/>
      <c r="BM441" s="172"/>
      <c r="BN441" s="172"/>
      <c r="BO441" s="172"/>
      <c r="BP441" s="172"/>
      <c r="BQ441" s="172"/>
      <c r="BR441" s="172"/>
      <c r="BS441" s="172"/>
      <c r="BT441" s="172"/>
      <c r="BU441" s="172"/>
      <c r="BV441" s="172"/>
      <c r="BW441" s="172"/>
      <c r="BX441" s="172"/>
    </row>
    <row r="442" spans="1:76" s="167" customFormat="1" ht="15.75" x14ac:dyDescent="0.25">
      <c r="A442" s="180" t="s">
        <v>3833</v>
      </c>
      <c r="B442" s="181" t="s">
        <v>5045</v>
      </c>
      <c r="C442" s="181" t="s">
        <v>4176</v>
      </c>
      <c r="D442" s="181" t="s">
        <v>4177</v>
      </c>
      <c r="E442" s="181" t="s">
        <v>4147</v>
      </c>
      <c r="F442" s="181" t="s">
        <v>4178</v>
      </c>
      <c r="G442" s="180" t="s">
        <v>713</v>
      </c>
      <c r="H442" s="182" t="s">
        <v>4730</v>
      </c>
      <c r="I442" s="169" t="str">
        <f t="shared" si="18"/>
        <v>10PDORN001</v>
      </c>
      <c r="J442" s="183">
        <v>5</v>
      </c>
      <c r="K442" s="181" t="s">
        <v>4731</v>
      </c>
      <c r="L442" s="183">
        <v>3</v>
      </c>
      <c r="M442" s="181" t="s">
        <v>4309</v>
      </c>
      <c r="N442" s="183" t="s">
        <v>774</v>
      </c>
      <c r="O442" s="181" t="s">
        <v>3964</v>
      </c>
      <c r="P442" s="183">
        <v>1</v>
      </c>
      <c r="Q442" s="181" t="s">
        <v>3954</v>
      </c>
      <c r="R442" s="183" t="s">
        <v>785</v>
      </c>
      <c r="S442" s="181" t="s">
        <v>4732</v>
      </c>
      <c r="T442" s="183" t="s">
        <v>766</v>
      </c>
      <c r="U442" s="181" t="s">
        <v>3963</v>
      </c>
      <c r="V442" s="183" t="s">
        <v>3965</v>
      </c>
      <c r="W442" s="181" t="s">
        <v>3966</v>
      </c>
      <c r="X442" s="183" t="s">
        <v>2916</v>
      </c>
      <c r="Y442" s="181" t="s">
        <v>3967</v>
      </c>
      <c r="Z442" s="174" t="str">
        <f t="shared" si="19"/>
        <v>11 Ciudades y comunidades sostenibles</v>
      </c>
      <c r="AA442" s="183">
        <v>11.5</v>
      </c>
      <c r="AB442" s="181" t="s">
        <v>3968</v>
      </c>
      <c r="AC442" s="193" t="str">
        <f t="shared" si="20"/>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442" s="172"/>
      <c r="AE442" s="172"/>
      <c r="AF442" s="172"/>
      <c r="AG442" s="172"/>
      <c r="AH442" s="172"/>
      <c r="AI442" s="172"/>
      <c r="AJ442" s="172"/>
      <c r="AK442" s="172"/>
      <c r="AL442" s="172"/>
      <c r="AM442" s="172"/>
      <c r="AN442" s="172"/>
      <c r="AO442" s="172"/>
      <c r="AP442" s="172"/>
      <c r="AQ442" s="172"/>
      <c r="AR442" s="172"/>
      <c r="AS442" s="172"/>
      <c r="AT442" s="172"/>
      <c r="AU442" s="172"/>
      <c r="AV442" s="172"/>
      <c r="AW442" s="172"/>
      <c r="AX442" s="172"/>
      <c r="AY442" s="172"/>
      <c r="AZ442" s="172"/>
      <c r="BA442" s="172"/>
      <c r="BB442" s="172"/>
      <c r="BC442" s="172"/>
      <c r="BD442" s="172"/>
      <c r="BE442" s="172"/>
      <c r="BF442" s="172"/>
      <c r="BG442" s="172"/>
      <c r="BH442" s="172"/>
      <c r="BI442" s="172"/>
      <c r="BJ442" s="172"/>
      <c r="BK442" s="172"/>
      <c r="BL442" s="172"/>
      <c r="BM442" s="172"/>
      <c r="BN442" s="172"/>
      <c r="BO442" s="172"/>
      <c r="BP442" s="172"/>
      <c r="BQ442" s="172"/>
      <c r="BR442" s="172"/>
      <c r="BS442" s="172"/>
      <c r="BT442" s="172"/>
      <c r="BU442" s="172"/>
      <c r="BV442" s="172"/>
      <c r="BW442" s="172"/>
      <c r="BX442" s="172"/>
    </row>
    <row r="443" spans="1:76" s="167" customFormat="1" ht="15.75" x14ac:dyDescent="0.25">
      <c r="A443" s="180" t="s">
        <v>630</v>
      </c>
      <c r="B443" s="181" t="s">
        <v>5047</v>
      </c>
      <c r="C443" s="181" t="s">
        <v>4182</v>
      </c>
      <c r="D443" s="181" t="s">
        <v>4183</v>
      </c>
      <c r="E443" s="181" t="s">
        <v>4147</v>
      </c>
      <c r="F443" s="181" t="s">
        <v>4184</v>
      </c>
      <c r="G443" s="180" t="s">
        <v>685</v>
      </c>
      <c r="H443" s="182" t="s">
        <v>5042</v>
      </c>
      <c r="I443" s="169" t="str">
        <f t="shared" si="18"/>
        <v>10PDRTE042</v>
      </c>
      <c r="J443" s="183">
        <v>3</v>
      </c>
      <c r="K443" s="181" t="s">
        <v>4795</v>
      </c>
      <c r="L443" s="183">
        <v>2</v>
      </c>
      <c r="M443" s="181" t="s">
        <v>5039</v>
      </c>
      <c r="N443" s="183" t="s">
        <v>765</v>
      </c>
      <c r="O443" s="181" t="s">
        <v>5040</v>
      </c>
      <c r="P443" s="183">
        <v>3</v>
      </c>
      <c r="Q443" s="181" t="s">
        <v>4746</v>
      </c>
      <c r="R443" s="183" t="s">
        <v>814</v>
      </c>
      <c r="S443" s="181" t="s">
        <v>4151</v>
      </c>
      <c r="T443" s="183" t="s">
        <v>792</v>
      </c>
      <c r="U443" s="181" t="s">
        <v>4923</v>
      </c>
      <c r="V443" s="183" t="s">
        <v>4188</v>
      </c>
      <c r="W443" s="181" t="s">
        <v>4170</v>
      </c>
      <c r="X443" s="183" t="s">
        <v>2916</v>
      </c>
      <c r="Y443" s="181" t="s">
        <v>3967</v>
      </c>
      <c r="Z443" s="174" t="str">
        <f t="shared" si="19"/>
        <v>11 Ciudades y comunidades sostenibles</v>
      </c>
      <c r="AA443" s="183">
        <v>11.2</v>
      </c>
      <c r="AB443" s="181" t="s">
        <v>4153</v>
      </c>
      <c r="AC443" s="193" t="str">
        <f t="shared" si="20"/>
        <v>11.2 De aqui a 2030, proporcionar acceso a sistemas de transporte seguros, asequibles, accesibles y sostenibles para todos y mejorar la seguridad vial, en particular mediante la ampliacion del transporte publico, prestando especial atencion a las necesidades de las personas en situacion de vulnerabilidad, las mujeres, los niños, las personas con discapacidad y las personas de edad</v>
      </c>
      <c r="AD443" s="172"/>
      <c r="AE443" s="172"/>
      <c r="AF443" s="172"/>
      <c r="AG443" s="172"/>
      <c r="AH443" s="172"/>
      <c r="AI443" s="172"/>
      <c r="AJ443" s="172"/>
      <c r="AK443" s="172"/>
      <c r="AL443" s="172"/>
      <c r="AM443" s="172"/>
      <c r="AN443" s="172"/>
      <c r="AO443" s="172"/>
      <c r="AP443" s="172"/>
      <c r="AQ443" s="172"/>
      <c r="AR443" s="172"/>
      <c r="AS443" s="172"/>
      <c r="AT443" s="172"/>
      <c r="AU443" s="172"/>
      <c r="AV443" s="172"/>
      <c r="AW443" s="172"/>
      <c r="AX443" s="172"/>
      <c r="AY443" s="172"/>
      <c r="AZ443" s="172"/>
      <c r="BA443" s="172"/>
      <c r="BB443" s="172"/>
      <c r="BC443" s="172"/>
      <c r="BD443" s="172"/>
      <c r="BE443" s="172"/>
      <c r="BF443" s="172"/>
      <c r="BG443" s="172"/>
      <c r="BH443" s="172"/>
      <c r="BI443" s="172"/>
      <c r="BJ443" s="172"/>
      <c r="BK443" s="172"/>
      <c r="BL443" s="172"/>
      <c r="BM443" s="172"/>
      <c r="BN443" s="172"/>
      <c r="BO443" s="172"/>
      <c r="BP443" s="172"/>
      <c r="BQ443" s="172"/>
      <c r="BR443" s="172"/>
      <c r="BS443" s="172"/>
      <c r="BT443" s="172"/>
      <c r="BU443" s="172"/>
      <c r="BV443" s="172"/>
      <c r="BW443" s="172"/>
      <c r="BX443" s="172"/>
    </row>
    <row r="444" spans="1:76" s="167" customFormat="1" ht="15.75" x14ac:dyDescent="0.25">
      <c r="A444" s="180" t="s">
        <v>630</v>
      </c>
      <c r="B444" s="181" t="s">
        <v>5047</v>
      </c>
      <c r="C444" s="181" t="s">
        <v>4182</v>
      </c>
      <c r="D444" s="181" t="s">
        <v>4183</v>
      </c>
      <c r="E444" s="181" t="s">
        <v>4147</v>
      </c>
      <c r="F444" s="181" t="s">
        <v>4184</v>
      </c>
      <c r="G444" s="180" t="s">
        <v>712</v>
      </c>
      <c r="H444" s="182" t="s">
        <v>4725</v>
      </c>
      <c r="I444" s="169" t="str">
        <f t="shared" si="18"/>
        <v>10PDRTM001</v>
      </c>
      <c r="J444" s="183">
        <v>3</v>
      </c>
      <c r="K444" s="181" t="s">
        <v>4795</v>
      </c>
      <c r="L444" s="183">
        <v>2</v>
      </c>
      <c r="M444" s="181" t="s">
        <v>5039</v>
      </c>
      <c r="N444" s="183" t="s">
        <v>765</v>
      </c>
      <c r="O444" s="181" t="s">
        <v>5040</v>
      </c>
      <c r="P444" s="183">
        <v>3</v>
      </c>
      <c r="Q444" s="181" t="s">
        <v>4746</v>
      </c>
      <c r="R444" s="183" t="s">
        <v>814</v>
      </c>
      <c r="S444" s="181" t="s">
        <v>4151</v>
      </c>
      <c r="T444" s="183" t="s">
        <v>792</v>
      </c>
      <c r="U444" s="181" t="s">
        <v>4923</v>
      </c>
      <c r="V444" s="183" t="s">
        <v>3959</v>
      </c>
      <c r="W444" s="181" t="s">
        <v>3960</v>
      </c>
      <c r="X444" s="183" t="s">
        <v>2916</v>
      </c>
      <c r="Y444" s="181" t="s">
        <v>3967</v>
      </c>
      <c r="Z444" s="174" t="str">
        <f t="shared" si="19"/>
        <v>11 Ciudades y comunidades sostenibles</v>
      </c>
      <c r="AA444" s="183">
        <v>11.2</v>
      </c>
      <c r="AB444" s="181" t="s">
        <v>4153</v>
      </c>
      <c r="AC444" s="193" t="str">
        <f t="shared" si="20"/>
        <v>11.2 De aqui a 2030, proporcionar acceso a sistemas de transporte seguros, asequibles, accesibles y sostenibles para todos y mejorar la seguridad vial, en particular mediante la ampliacion del transporte publico, prestando especial atencion a las necesidades de las personas en situacion de vulnerabilidad, las mujeres, los niños, las personas con discapacidad y las personas de edad</v>
      </c>
      <c r="AD444" s="172"/>
      <c r="AE444" s="172"/>
      <c r="AF444" s="172"/>
      <c r="AG444" s="172"/>
      <c r="AH444" s="172"/>
      <c r="AI444" s="172"/>
      <c r="AJ444" s="172"/>
      <c r="AK444" s="172"/>
      <c r="AL444" s="172"/>
      <c r="AM444" s="172"/>
      <c r="AN444" s="172"/>
      <c r="AO444" s="172"/>
      <c r="AP444" s="172"/>
      <c r="AQ444" s="172"/>
      <c r="AR444" s="172"/>
      <c r="AS444" s="172"/>
      <c r="AT444" s="172"/>
      <c r="AU444" s="172"/>
      <c r="AV444" s="172"/>
      <c r="AW444" s="172"/>
      <c r="AX444" s="172"/>
      <c r="AY444" s="172"/>
      <c r="AZ444" s="172"/>
      <c r="BA444" s="172"/>
      <c r="BB444" s="172"/>
      <c r="BC444" s="172"/>
      <c r="BD444" s="172"/>
      <c r="BE444" s="172"/>
      <c r="BF444" s="172"/>
      <c r="BG444" s="172"/>
      <c r="BH444" s="172"/>
      <c r="BI444" s="172"/>
      <c r="BJ444" s="172"/>
      <c r="BK444" s="172"/>
      <c r="BL444" s="172"/>
      <c r="BM444" s="172"/>
      <c r="BN444" s="172"/>
      <c r="BO444" s="172"/>
      <c r="BP444" s="172"/>
      <c r="BQ444" s="172"/>
      <c r="BR444" s="172"/>
      <c r="BS444" s="172"/>
      <c r="BT444" s="172"/>
      <c r="BU444" s="172"/>
      <c r="BV444" s="172"/>
      <c r="BW444" s="172"/>
      <c r="BX444" s="172"/>
    </row>
    <row r="445" spans="1:76" s="167" customFormat="1" ht="15.75" x14ac:dyDescent="0.25">
      <c r="A445" s="180" t="s">
        <v>630</v>
      </c>
      <c r="B445" s="181" t="s">
        <v>5047</v>
      </c>
      <c r="C445" s="181" t="s">
        <v>4182</v>
      </c>
      <c r="D445" s="181" t="s">
        <v>4183</v>
      </c>
      <c r="E445" s="181" t="s">
        <v>4147</v>
      </c>
      <c r="F445" s="181" t="s">
        <v>4184</v>
      </c>
      <c r="G445" s="180" t="s">
        <v>3889</v>
      </c>
      <c r="H445" s="182" t="s">
        <v>4729</v>
      </c>
      <c r="I445" s="169" t="str">
        <f t="shared" si="18"/>
        <v>10PDRTM002</v>
      </c>
      <c r="J445" s="183">
        <v>3</v>
      </c>
      <c r="K445" s="181" t="s">
        <v>4795</v>
      </c>
      <c r="L445" s="183">
        <v>2</v>
      </c>
      <c r="M445" s="181" t="s">
        <v>5039</v>
      </c>
      <c r="N445" s="183" t="s">
        <v>765</v>
      </c>
      <c r="O445" s="181" t="s">
        <v>5040</v>
      </c>
      <c r="P445" s="183">
        <v>3</v>
      </c>
      <c r="Q445" s="181" t="s">
        <v>4746</v>
      </c>
      <c r="R445" s="183" t="s">
        <v>814</v>
      </c>
      <c r="S445" s="181" t="s">
        <v>4151</v>
      </c>
      <c r="T445" s="183" t="s">
        <v>792</v>
      </c>
      <c r="U445" s="181" t="s">
        <v>4923</v>
      </c>
      <c r="V445" s="183" t="s">
        <v>3961</v>
      </c>
      <c r="W445" s="181" t="s">
        <v>3962</v>
      </c>
      <c r="X445" s="183" t="s">
        <v>2916</v>
      </c>
      <c r="Y445" s="181" t="s">
        <v>3967</v>
      </c>
      <c r="Z445" s="174" t="str">
        <f t="shared" si="19"/>
        <v>11 Ciudades y comunidades sostenibles</v>
      </c>
      <c r="AA445" s="183">
        <v>11.2</v>
      </c>
      <c r="AB445" s="181" t="s">
        <v>4153</v>
      </c>
      <c r="AC445" s="193" t="str">
        <f t="shared" si="20"/>
        <v>11.2 De aqui a 2030, proporcionar acceso a sistemas de transporte seguros, asequibles, accesibles y sostenibles para todos y mejorar la seguridad vial, en particular mediante la ampliacion del transporte publico, prestando especial atencion a las necesidades de las personas en situacion de vulnerabilidad, las mujeres, los niños, las personas con discapacidad y las personas de edad</v>
      </c>
      <c r="AD445" s="172"/>
      <c r="AE445" s="172"/>
      <c r="AF445" s="172"/>
      <c r="AG445" s="172"/>
      <c r="AH445" s="172"/>
      <c r="AI445" s="172"/>
      <c r="AJ445" s="172"/>
      <c r="AK445" s="172"/>
      <c r="AL445" s="172"/>
      <c r="AM445" s="172"/>
      <c r="AN445" s="172"/>
      <c r="AO445" s="172"/>
      <c r="AP445" s="172"/>
      <c r="AQ445" s="172"/>
      <c r="AR445" s="172"/>
      <c r="AS445" s="172"/>
      <c r="AT445" s="172"/>
      <c r="AU445" s="172"/>
      <c r="AV445" s="172"/>
      <c r="AW445" s="172"/>
      <c r="AX445" s="172"/>
      <c r="AY445" s="172"/>
      <c r="AZ445" s="172"/>
      <c r="BA445" s="172"/>
      <c r="BB445" s="172"/>
      <c r="BC445" s="172"/>
      <c r="BD445" s="172"/>
      <c r="BE445" s="172"/>
      <c r="BF445" s="172"/>
      <c r="BG445" s="172"/>
      <c r="BH445" s="172"/>
      <c r="BI445" s="172"/>
      <c r="BJ445" s="172"/>
      <c r="BK445" s="172"/>
      <c r="BL445" s="172"/>
      <c r="BM445" s="172"/>
      <c r="BN445" s="172"/>
      <c r="BO445" s="172"/>
      <c r="BP445" s="172"/>
      <c r="BQ445" s="172"/>
      <c r="BR445" s="172"/>
      <c r="BS445" s="172"/>
      <c r="BT445" s="172"/>
      <c r="BU445" s="172"/>
      <c r="BV445" s="172"/>
      <c r="BW445" s="172"/>
      <c r="BX445" s="172"/>
    </row>
    <row r="446" spans="1:76" s="167" customFormat="1" ht="15.75" x14ac:dyDescent="0.25">
      <c r="A446" s="180" t="s">
        <v>630</v>
      </c>
      <c r="B446" s="181" t="s">
        <v>5047</v>
      </c>
      <c r="C446" s="181" t="s">
        <v>4182</v>
      </c>
      <c r="D446" s="181" t="s">
        <v>4183</v>
      </c>
      <c r="E446" s="181" t="s">
        <v>4147</v>
      </c>
      <c r="F446" s="181" t="s">
        <v>4184</v>
      </c>
      <c r="G446" s="180" t="s">
        <v>713</v>
      </c>
      <c r="H446" s="182" t="s">
        <v>4730</v>
      </c>
      <c r="I446" s="169" t="str">
        <f t="shared" si="18"/>
        <v>10PDRTN001</v>
      </c>
      <c r="J446" s="183">
        <v>5</v>
      </c>
      <c r="K446" s="181" t="s">
        <v>4731</v>
      </c>
      <c r="L446" s="183">
        <v>3</v>
      </c>
      <c r="M446" s="181" t="s">
        <v>4309</v>
      </c>
      <c r="N446" s="183" t="s">
        <v>774</v>
      </c>
      <c r="O446" s="181" t="s">
        <v>3964</v>
      </c>
      <c r="P446" s="183">
        <v>1</v>
      </c>
      <c r="Q446" s="181" t="s">
        <v>3954</v>
      </c>
      <c r="R446" s="183" t="s">
        <v>785</v>
      </c>
      <c r="S446" s="181" t="s">
        <v>4732</v>
      </c>
      <c r="T446" s="183" t="s">
        <v>766</v>
      </c>
      <c r="U446" s="181" t="s">
        <v>3963</v>
      </c>
      <c r="V446" s="183" t="s">
        <v>3965</v>
      </c>
      <c r="W446" s="181" t="s">
        <v>3966</v>
      </c>
      <c r="X446" s="183" t="s">
        <v>2916</v>
      </c>
      <c r="Y446" s="181" t="s">
        <v>3967</v>
      </c>
      <c r="Z446" s="174" t="str">
        <f t="shared" si="19"/>
        <v>11 Ciudades y comunidades sostenibles</v>
      </c>
      <c r="AA446" s="183">
        <v>11.5</v>
      </c>
      <c r="AB446" s="181" t="s">
        <v>3968</v>
      </c>
      <c r="AC446" s="193" t="str">
        <f t="shared" si="20"/>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446" s="172"/>
      <c r="AE446" s="172"/>
      <c r="AF446" s="172"/>
      <c r="AG446" s="172"/>
      <c r="AH446" s="172"/>
      <c r="AI446" s="172"/>
      <c r="AJ446" s="172"/>
      <c r="AK446" s="172"/>
      <c r="AL446" s="172"/>
      <c r="AM446" s="172"/>
      <c r="AN446" s="172"/>
      <c r="AO446" s="172"/>
      <c r="AP446" s="172"/>
      <c r="AQ446" s="172"/>
      <c r="AR446" s="172"/>
      <c r="AS446" s="172"/>
      <c r="AT446" s="172"/>
      <c r="AU446" s="172"/>
      <c r="AV446" s="172"/>
      <c r="AW446" s="172"/>
      <c r="AX446" s="172"/>
      <c r="AY446" s="172"/>
      <c r="AZ446" s="172"/>
      <c r="BA446" s="172"/>
      <c r="BB446" s="172"/>
      <c r="BC446" s="172"/>
      <c r="BD446" s="172"/>
      <c r="BE446" s="172"/>
      <c r="BF446" s="172"/>
      <c r="BG446" s="172"/>
      <c r="BH446" s="172"/>
      <c r="BI446" s="172"/>
      <c r="BJ446" s="172"/>
      <c r="BK446" s="172"/>
      <c r="BL446" s="172"/>
      <c r="BM446" s="172"/>
      <c r="BN446" s="172"/>
      <c r="BO446" s="172"/>
      <c r="BP446" s="172"/>
      <c r="BQ446" s="172"/>
      <c r="BR446" s="172"/>
      <c r="BS446" s="172"/>
      <c r="BT446" s="172"/>
      <c r="BU446" s="172"/>
      <c r="BV446" s="172"/>
      <c r="BW446" s="172"/>
      <c r="BX446" s="172"/>
    </row>
    <row r="447" spans="1:76" s="167" customFormat="1" ht="15.75" x14ac:dyDescent="0.25">
      <c r="A447" s="180" t="s">
        <v>631</v>
      </c>
      <c r="B447" s="181" t="s">
        <v>5048</v>
      </c>
      <c r="C447" s="181" t="s">
        <v>4185</v>
      </c>
      <c r="D447" s="181" t="s">
        <v>4186</v>
      </c>
      <c r="E447" s="181" t="s">
        <v>5049</v>
      </c>
      <c r="F447" s="181" t="s">
        <v>4187</v>
      </c>
      <c r="G447" s="180" t="s">
        <v>685</v>
      </c>
      <c r="H447" s="182" t="s">
        <v>5042</v>
      </c>
      <c r="I447" s="169" t="str">
        <f t="shared" si="18"/>
        <v>10PDTEE042</v>
      </c>
      <c r="J447" s="183">
        <v>3</v>
      </c>
      <c r="K447" s="181" t="s">
        <v>4795</v>
      </c>
      <c r="L447" s="183">
        <v>2</v>
      </c>
      <c r="M447" s="181" t="s">
        <v>5039</v>
      </c>
      <c r="N447" s="183">
        <v>1</v>
      </c>
      <c r="O447" s="181" t="s">
        <v>5040</v>
      </c>
      <c r="P447" s="183">
        <v>3</v>
      </c>
      <c r="Q447" s="181" t="s">
        <v>4746</v>
      </c>
      <c r="R447" s="183" t="s">
        <v>814</v>
      </c>
      <c r="S447" s="181" t="s">
        <v>4151</v>
      </c>
      <c r="T447" s="183" t="s">
        <v>792</v>
      </c>
      <c r="U447" s="181" t="s">
        <v>4923</v>
      </c>
      <c r="V447" s="183" t="s">
        <v>4188</v>
      </c>
      <c r="W447" s="181" t="s">
        <v>4170</v>
      </c>
      <c r="X447" s="183" t="s">
        <v>2916</v>
      </c>
      <c r="Y447" s="181" t="s">
        <v>3967</v>
      </c>
      <c r="Z447" s="174" t="str">
        <f t="shared" si="19"/>
        <v>11 Ciudades y comunidades sostenibles</v>
      </c>
      <c r="AA447" s="183">
        <v>11.2</v>
      </c>
      <c r="AB447" s="181" t="s">
        <v>4153</v>
      </c>
      <c r="AC447" s="193" t="str">
        <f t="shared" si="20"/>
        <v>11.2 De aqui a 2030, proporcionar acceso a sistemas de transporte seguros, asequibles, accesibles y sostenibles para todos y mejorar la seguridad vial, en particular mediante la ampliacion del transporte publico, prestando especial atencion a las necesidades de las personas en situacion de vulnerabilidad, las mujeres, los niños, las personas con discapacidad y las personas de edad</v>
      </c>
      <c r="AD447" s="172"/>
      <c r="AE447" s="172"/>
      <c r="AF447" s="172"/>
      <c r="AG447" s="172"/>
      <c r="AH447" s="172"/>
      <c r="AI447" s="172"/>
      <c r="AJ447" s="172"/>
      <c r="AK447" s="172"/>
      <c r="AL447" s="172"/>
      <c r="AM447" s="172"/>
      <c r="AN447" s="172"/>
      <c r="AO447" s="172"/>
      <c r="AP447" s="172"/>
      <c r="AQ447" s="172"/>
      <c r="AR447" s="172"/>
      <c r="AS447" s="172"/>
      <c r="AT447" s="172"/>
      <c r="AU447" s="172"/>
      <c r="AV447" s="172"/>
      <c r="AW447" s="172"/>
      <c r="AX447" s="172"/>
      <c r="AY447" s="172"/>
      <c r="AZ447" s="172"/>
      <c r="BA447" s="172"/>
      <c r="BB447" s="172"/>
      <c r="BC447" s="172"/>
      <c r="BD447" s="172"/>
      <c r="BE447" s="172"/>
      <c r="BF447" s="172"/>
      <c r="BG447" s="172"/>
      <c r="BH447" s="172"/>
      <c r="BI447" s="172"/>
      <c r="BJ447" s="172"/>
      <c r="BK447" s="172"/>
      <c r="BL447" s="172"/>
      <c r="BM447" s="172"/>
      <c r="BN447" s="172"/>
      <c r="BO447" s="172"/>
      <c r="BP447" s="172"/>
      <c r="BQ447" s="172"/>
      <c r="BR447" s="172"/>
      <c r="BS447" s="172"/>
      <c r="BT447" s="172"/>
      <c r="BU447" s="172"/>
      <c r="BV447" s="172"/>
      <c r="BW447" s="172"/>
      <c r="BX447" s="172"/>
    </row>
    <row r="448" spans="1:76" s="167" customFormat="1" ht="15.75" x14ac:dyDescent="0.25">
      <c r="A448" s="180" t="s">
        <v>631</v>
      </c>
      <c r="B448" s="181" t="s">
        <v>5048</v>
      </c>
      <c r="C448" s="181" t="s">
        <v>4185</v>
      </c>
      <c r="D448" s="181" t="s">
        <v>4186</v>
      </c>
      <c r="E448" s="181" t="s">
        <v>5049</v>
      </c>
      <c r="F448" s="181" t="s">
        <v>4187</v>
      </c>
      <c r="G448" s="180" t="s">
        <v>709</v>
      </c>
      <c r="H448" s="182" t="s">
        <v>5005</v>
      </c>
      <c r="I448" s="169" t="str">
        <f t="shared" si="18"/>
        <v>10PDTEJ001</v>
      </c>
      <c r="J448" s="183">
        <v>3</v>
      </c>
      <c r="K448" s="181" t="s">
        <v>4795</v>
      </c>
      <c r="L448" s="183">
        <v>2</v>
      </c>
      <c r="M448" s="181" t="s">
        <v>5039</v>
      </c>
      <c r="N448" s="183">
        <v>1</v>
      </c>
      <c r="O448" s="181" t="s">
        <v>5040</v>
      </c>
      <c r="P448" s="183">
        <v>3</v>
      </c>
      <c r="Q448" s="181" t="s">
        <v>4746</v>
      </c>
      <c r="R448" s="183" t="s">
        <v>814</v>
      </c>
      <c r="S448" s="181" t="s">
        <v>4151</v>
      </c>
      <c r="T448" s="183" t="s">
        <v>792</v>
      </c>
      <c r="U448" s="181" t="s">
        <v>4923</v>
      </c>
      <c r="V448" s="183" t="s">
        <v>4189</v>
      </c>
      <c r="W448" s="181" t="s">
        <v>4190</v>
      </c>
      <c r="X448" s="183" t="s">
        <v>2527</v>
      </c>
      <c r="Y448" s="181" t="s">
        <v>4062</v>
      </c>
      <c r="Z448" s="174" t="str">
        <f t="shared" si="19"/>
        <v>10 Reduccion de las desigualdades</v>
      </c>
      <c r="AA448" s="183">
        <v>10.4</v>
      </c>
      <c r="AB448" s="181" t="s">
        <v>4191</v>
      </c>
      <c r="AC448" s="193" t="str">
        <f t="shared" si="20"/>
        <v>10.4 Adoptar politicas, especialmente fiscales, salariales y de proteccion social, y lograr progresivamente una mayor igualdad</v>
      </c>
      <c r="AD448" s="172"/>
      <c r="AE448" s="172"/>
      <c r="AF448" s="172"/>
      <c r="AG448" s="172"/>
      <c r="AH448" s="172"/>
      <c r="AI448" s="172"/>
      <c r="AJ448" s="172"/>
      <c r="AK448" s="172"/>
      <c r="AL448" s="172"/>
      <c r="AM448" s="172"/>
      <c r="AN448" s="172"/>
      <c r="AO448" s="172"/>
      <c r="AP448" s="172"/>
      <c r="AQ448" s="172"/>
      <c r="AR448" s="172"/>
      <c r="AS448" s="172"/>
      <c r="AT448" s="172"/>
      <c r="AU448" s="172"/>
      <c r="AV448" s="172"/>
      <c r="AW448" s="172"/>
      <c r="AX448" s="172"/>
      <c r="AY448" s="172"/>
      <c r="AZ448" s="172"/>
      <c r="BA448" s="172"/>
      <c r="BB448" s="172"/>
      <c r="BC448" s="172"/>
      <c r="BD448" s="172"/>
      <c r="BE448" s="172"/>
      <c r="BF448" s="172"/>
      <c r="BG448" s="172"/>
      <c r="BH448" s="172"/>
      <c r="BI448" s="172"/>
      <c r="BJ448" s="172"/>
      <c r="BK448" s="172"/>
      <c r="BL448" s="172"/>
      <c r="BM448" s="172"/>
      <c r="BN448" s="172"/>
      <c r="BO448" s="172"/>
      <c r="BP448" s="172"/>
      <c r="BQ448" s="172"/>
      <c r="BR448" s="172"/>
      <c r="BS448" s="172"/>
      <c r="BT448" s="172"/>
      <c r="BU448" s="172"/>
      <c r="BV448" s="172"/>
      <c r="BW448" s="172"/>
      <c r="BX448" s="172"/>
    </row>
    <row r="449" spans="1:76" s="167" customFormat="1" ht="15.75" x14ac:dyDescent="0.25">
      <c r="A449" s="180" t="s">
        <v>631</v>
      </c>
      <c r="B449" s="181" t="s">
        <v>5048</v>
      </c>
      <c r="C449" s="181" t="s">
        <v>4185</v>
      </c>
      <c r="D449" s="181" t="s">
        <v>4186</v>
      </c>
      <c r="E449" s="181" t="s">
        <v>5049</v>
      </c>
      <c r="F449" s="181" t="s">
        <v>4187</v>
      </c>
      <c r="G449" s="180" t="s">
        <v>712</v>
      </c>
      <c r="H449" s="182" t="s">
        <v>4725</v>
      </c>
      <c r="I449" s="169" t="str">
        <f t="shared" si="18"/>
        <v>10PDTEM001</v>
      </c>
      <c r="J449" s="183">
        <v>3</v>
      </c>
      <c r="K449" s="181" t="s">
        <v>4795</v>
      </c>
      <c r="L449" s="183">
        <v>2</v>
      </c>
      <c r="M449" s="181" t="s">
        <v>5039</v>
      </c>
      <c r="N449" s="183">
        <v>1</v>
      </c>
      <c r="O449" s="181" t="s">
        <v>5040</v>
      </c>
      <c r="P449" s="183">
        <v>3</v>
      </c>
      <c r="Q449" s="181" t="s">
        <v>4746</v>
      </c>
      <c r="R449" s="183" t="s">
        <v>814</v>
      </c>
      <c r="S449" s="181" t="s">
        <v>4151</v>
      </c>
      <c r="T449" s="183" t="s">
        <v>792</v>
      </c>
      <c r="U449" s="181" t="s">
        <v>4923</v>
      </c>
      <c r="V449" s="183" t="s">
        <v>3959</v>
      </c>
      <c r="W449" s="181" t="s">
        <v>3960</v>
      </c>
      <c r="X449" s="183" t="s">
        <v>2916</v>
      </c>
      <c r="Y449" s="181" t="s">
        <v>3967</v>
      </c>
      <c r="Z449" s="174" t="str">
        <f t="shared" si="19"/>
        <v>11 Ciudades y comunidades sostenibles</v>
      </c>
      <c r="AA449" s="183">
        <v>11.2</v>
      </c>
      <c r="AB449" s="181" t="s">
        <v>4153</v>
      </c>
      <c r="AC449" s="193" t="str">
        <f t="shared" si="20"/>
        <v>11.2 De aqui a 2030, proporcionar acceso a sistemas de transporte seguros, asequibles, accesibles y sostenibles para todos y mejorar la seguridad vial, en particular mediante la ampliacion del transporte publico, prestando especial atencion a las necesidades de las personas en situacion de vulnerabilidad, las mujeres, los niños, las personas con discapacidad y las personas de edad</v>
      </c>
      <c r="AD449" s="172"/>
      <c r="AE449" s="172"/>
      <c r="AF449" s="172"/>
      <c r="AG449" s="172"/>
      <c r="AH449" s="172"/>
      <c r="AI449" s="172"/>
      <c r="AJ449" s="172"/>
      <c r="AK449" s="172"/>
      <c r="AL449" s="172"/>
      <c r="AM449" s="172"/>
      <c r="AN449" s="172"/>
      <c r="AO449" s="172"/>
      <c r="AP449" s="172"/>
      <c r="AQ449" s="172"/>
      <c r="AR449" s="172"/>
      <c r="AS449" s="172"/>
      <c r="AT449" s="172"/>
      <c r="AU449" s="172"/>
      <c r="AV449" s="172"/>
      <c r="AW449" s="172"/>
      <c r="AX449" s="172"/>
      <c r="AY449" s="172"/>
      <c r="AZ449" s="172"/>
      <c r="BA449" s="172"/>
      <c r="BB449" s="172"/>
      <c r="BC449" s="172"/>
      <c r="BD449" s="172"/>
      <c r="BE449" s="172"/>
      <c r="BF449" s="172"/>
      <c r="BG449" s="172"/>
      <c r="BH449" s="172"/>
      <c r="BI449" s="172"/>
      <c r="BJ449" s="172"/>
      <c r="BK449" s="172"/>
      <c r="BL449" s="172"/>
      <c r="BM449" s="172"/>
      <c r="BN449" s="172"/>
      <c r="BO449" s="172"/>
      <c r="BP449" s="172"/>
      <c r="BQ449" s="172"/>
      <c r="BR449" s="172"/>
      <c r="BS449" s="172"/>
      <c r="BT449" s="172"/>
      <c r="BU449" s="172"/>
      <c r="BV449" s="172"/>
      <c r="BW449" s="172"/>
      <c r="BX449" s="172"/>
    </row>
    <row r="450" spans="1:76" s="167" customFormat="1" ht="15.75" x14ac:dyDescent="0.25">
      <c r="A450" s="180" t="s">
        <v>631</v>
      </c>
      <c r="B450" s="181" t="s">
        <v>5048</v>
      </c>
      <c r="C450" s="181" t="s">
        <v>4185</v>
      </c>
      <c r="D450" s="181" t="s">
        <v>4186</v>
      </c>
      <c r="E450" s="181" t="s">
        <v>5049</v>
      </c>
      <c r="F450" s="181" t="s">
        <v>4187</v>
      </c>
      <c r="G450" s="180" t="s">
        <v>3889</v>
      </c>
      <c r="H450" s="182" t="s">
        <v>4729</v>
      </c>
      <c r="I450" s="169" t="str">
        <f t="shared" si="18"/>
        <v>10PDTEM002</v>
      </c>
      <c r="J450" s="183">
        <v>3</v>
      </c>
      <c r="K450" s="181" t="s">
        <v>4795</v>
      </c>
      <c r="L450" s="183">
        <v>2</v>
      </c>
      <c r="M450" s="181" t="s">
        <v>5039</v>
      </c>
      <c r="N450" s="183">
        <v>1</v>
      </c>
      <c r="O450" s="181" t="s">
        <v>5040</v>
      </c>
      <c r="P450" s="183">
        <v>3</v>
      </c>
      <c r="Q450" s="181" t="s">
        <v>4746</v>
      </c>
      <c r="R450" s="183" t="s">
        <v>814</v>
      </c>
      <c r="S450" s="181" t="s">
        <v>4151</v>
      </c>
      <c r="T450" s="183" t="s">
        <v>792</v>
      </c>
      <c r="U450" s="181" t="s">
        <v>4923</v>
      </c>
      <c r="V450" s="183" t="s">
        <v>3961</v>
      </c>
      <c r="W450" s="181" t="s">
        <v>3962</v>
      </c>
      <c r="X450" s="183" t="s">
        <v>2916</v>
      </c>
      <c r="Y450" s="181" t="s">
        <v>3967</v>
      </c>
      <c r="Z450" s="174" t="str">
        <f t="shared" si="19"/>
        <v>11 Ciudades y comunidades sostenibles</v>
      </c>
      <c r="AA450" s="183">
        <v>11.2</v>
      </c>
      <c r="AB450" s="181" t="s">
        <v>4153</v>
      </c>
      <c r="AC450" s="193" t="str">
        <f t="shared" si="20"/>
        <v>11.2 De aqui a 2030, proporcionar acceso a sistemas de transporte seguros, asequibles, accesibles y sostenibles para todos y mejorar la seguridad vial, en particular mediante la ampliacion del transporte publico, prestando especial atencion a las necesidades de las personas en situacion de vulnerabilidad, las mujeres, los niños, las personas con discapacidad y las personas de edad</v>
      </c>
      <c r="AD450" s="172"/>
      <c r="AE450" s="172"/>
      <c r="AF450" s="172"/>
      <c r="AG450" s="172"/>
      <c r="AH450" s="172"/>
      <c r="AI450" s="172"/>
      <c r="AJ450" s="172"/>
      <c r="AK450" s="172"/>
      <c r="AL450" s="172"/>
      <c r="AM450" s="172"/>
      <c r="AN450" s="172"/>
      <c r="AO450" s="172"/>
      <c r="AP450" s="172"/>
      <c r="AQ450" s="172"/>
      <c r="AR450" s="172"/>
      <c r="AS450" s="172"/>
      <c r="AT450" s="172"/>
      <c r="AU450" s="172"/>
      <c r="AV450" s="172"/>
      <c r="AW450" s="172"/>
      <c r="AX450" s="172"/>
      <c r="AY450" s="172"/>
      <c r="AZ450" s="172"/>
      <c r="BA450" s="172"/>
      <c r="BB450" s="172"/>
      <c r="BC450" s="172"/>
      <c r="BD450" s="172"/>
      <c r="BE450" s="172"/>
      <c r="BF450" s="172"/>
      <c r="BG450" s="172"/>
      <c r="BH450" s="172"/>
      <c r="BI450" s="172"/>
      <c r="BJ450" s="172"/>
      <c r="BK450" s="172"/>
      <c r="BL450" s="172"/>
      <c r="BM450" s="172"/>
      <c r="BN450" s="172"/>
      <c r="BO450" s="172"/>
      <c r="BP450" s="172"/>
      <c r="BQ450" s="172"/>
      <c r="BR450" s="172"/>
      <c r="BS450" s="172"/>
      <c r="BT450" s="172"/>
      <c r="BU450" s="172"/>
      <c r="BV450" s="172"/>
      <c r="BW450" s="172"/>
      <c r="BX450" s="172"/>
    </row>
    <row r="451" spans="1:76" s="167" customFormat="1" ht="15.75" x14ac:dyDescent="0.25">
      <c r="A451" s="180" t="s">
        <v>631</v>
      </c>
      <c r="B451" s="181" t="s">
        <v>5048</v>
      </c>
      <c r="C451" s="181" t="s">
        <v>4185</v>
      </c>
      <c r="D451" s="181" t="s">
        <v>4186</v>
      </c>
      <c r="E451" s="181" t="s">
        <v>5049</v>
      </c>
      <c r="F451" s="181" t="s">
        <v>4187</v>
      </c>
      <c r="G451" s="180" t="s">
        <v>713</v>
      </c>
      <c r="H451" s="182" t="s">
        <v>4730</v>
      </c>
      <c r="I451" s="169" t="str">
        <f t="shared" ref="I451:I514" si="21">A451&amp;G451</f>
        <v>10PDTEN001</v>
      </c>
      <c r="J451" s="183">
        <v>5</v>
      </c>
      <c r="K451" s="181" t="s">
        <v>4731</v>
      </c>
      <c r="L451" s="183">
        <v>3</v>
      </c>
      <c r="M451" s="181" t="s">
        <v>4309</v>
      </c>
      <c r="N451" s="183">
        <v>3</v>
      </c>
      <c r="O451" s="181" t="s">
        <v>3964</v>
      </c>
      <c r="P451" s="183">
        <v>1</v>
      </c>
      <c r="Q451" s="181" t="s">
        <v>3954</v>
      </c>
      <c r="R451" s="183" t="s">
        <v>785</v>
      </c>
      <c r="S451" s="181" t="s">
        <v>4732</v>
      </c>
      <c r="T451" s="183" t="s">
        <v>766</v>
      </c>
      <c r="U451" s="181" t="s">
        <v>3963</v>
      </c>
      <c r="V451" s="183" t="s">
        <v>3965</v>
      </c>
      <c r="W451" s="181" t="s">
        <v>3966</v>
      </c>
      <c r="X451" s="183" t="s">
        <v>2916</v>
      </c>
      <c r="Y451" s="181" t="s">
        <v>3967</v>
      </c>
      <c r="Z451" s="174" t="str">
        <f t="shared" ref="Z451:Z514" si="22">X451&amp;" "&amp;Y451</f>
        <v>11 Ciudades y comunidades sostenibles</v>
      </c>
      <c r="AA451" s="183">
        <v>11.5</v>
      </c>
      <c r="AB451" s="181" t="s">
        <v>3968</v>
      </c>
      <c r="AC451" s="193" t="str">
        <f t="shared" ref="AC451:AC514" si="23">AA451&amp;" "&amp;AB451</f>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451" s="172"/>
      <c r="AE451" s="172"/>
      <c r="AF451" s="172"/>
      <c r="AG451" s="172"/>
      <c r="AH451" s="172"/>
      <c r="AI451" s="172"/>
      <c r="AJ451" s="172"/>
      <c r="AK451" s="172"/>
      <c r="AL451" s="172"/>
      <c r="AM451" s="172"/>
      <c r="AN451" s="172"/>
      <c r="AO451" s="172"/>
      <c r="AP451" s="172"/>
      <c r="AQ451" s="172"/>
      <c r="AR451" s="172"/>
      <c r="AS451" s="172"/>
      <c r="AT451" s="172"/>
      <c r="AU451" s="172"/>
      <c r="AV451" s="172"/>
      <c r="AW451" s="172"/>
      <c r="AX451" s="172"/>
      <c r="AY451" s="172"/>
      <c r="AZ451" s="172"/>
      <c r="BA451" s="172"/>
      <c r="BB451" s="172"/>
      <c r="BC451" s="172"/>
      <c r="BD451" s="172"/>
      <c r="BE451" s="172"/>
      <c r="BF451" s="172"/>
      <c r="BG451" s="172"/>
      <c r="BH451" s="172"/>
      <c r="BI451" s="172"/>
      <c r="BJ451" s="172"/>
      <c r="BK451" s="172"/>
      <c r="BL451" s="172"/>
      <c r="BM451" s="172"/>
      <c r="BN451" s="172"/>
      <c r="BO451" s="172"/>
      <c r="BP451" s="172"/>
      <c r="BQ451" s="172"/>
      <c r="BR451" s="172"/>
      <c r="BS451" s="172"/>
      <c r="BT451" s="172"/>
      <c r="BU451" s="172"/>
      <c r="BV451" s="172"/>
      <c r="BW451" s="172"/>
      <c r="BX451" s="172"/>
    </row>
    <row r="452" spans="1:76" s="167" customFormat="1" ht="15.75" x14ac:dyDescent="0.25">
      <c r="A452" s="180" t="s">
        <v>632</v>
      </c>
      <c r="B452" s="181" t="s">
        <v>5050</v>
      </c>
      <c r="C452" s="181" t="s">
        <v>4192</v>
      </c>
      <c r="D452" s="181" t="s">
        <v>4194</v>
      </c>
      <c r="E452" s="181" t="s">
        <v>4193</v>
      </c>
      <c r="F452" s="181" t="s">
        <v>5051</v>
      </c>
      <c r="G452" s="180" t="s">
        <v>3847</v>
      </c>
      <c r="H452" s="182" t="s">
        <v>5052</v>
      </c>
      <c r="I452" s="169" t="str">
        <f t="shared" si="21"/>
        <v>11C001E168</v>
      </c>
      <c r="J452" s="183">
        <v>5</v>
      </c>
      <c r="K452" s="181" t="s">
        <v>4731</v>
      </c>
      <c r="L452" s="183">
        <v>1</v>
      </c>
      <c r="M452" s="181" t="s">
        <v>5053</v>
      </c>
      <c r="N452" s="183" t="s">
        <v>767</v>
      </c>
      <c r="O452" s="181" t="s">
        <v>4001</v>
      </c>
      <c r="P452" s="183">
        <v>1</v>
      </c>
      <c r="Q452" s="181" t="s">
        <v>3954</v>
      </c>
      <c r="R452" s="183" t="s">
        <v>766</v>
      </c>
      <c r="S452" s="181" t="s">
        <v>4004</v>
      </c>
      <c r="T452" s="183" t="s">
        <v>774</v>
      </c>
      <c r="U452" s="181" t="s">
        <v>4759</v>
      </c>
      <c r="V452" s="183" t="s">
        <v>4200</v>
      </c>
      <c r="W452" s="181" t="s">
        <v>4201</v>
      </c>
      <c r="X452" s="183" t="s">
        <v>3292</v>
      </c>
      <c r="Y452" s="181" t="s">
        <v>3957</v>
      </c>
      <c r="Z452" s="174" t="str">
        <f t="shared" si="22"/>
        <v>16 Paz, justicia e instituciones solidas</v>
      </c>
      <c r="AA452" s="183">
        <v>16.3</v>
      </c>
      <c r="AB452" s="181" t="s">
        <v>4007</v>
      </c>
      <c r="AC452" s="193" t="str">
        <f t="shared" si="23"/>
        <v>16.3 Promover el estado de derecho en los planos nacional e internacional y garantizar la igualdad de acceso a la justicia para todos</v>
      </c>
      <c r="AD452" s="172"/>
      <c r="AE452" s="172"/>
      <c r="AF452" s="172"/>
      <c r="AG452" s="172"/>
      <c r="AH452" s="172"/>
      <c r="AI452" s="172"/>
      <c r="AJ452" s="172"/>
      <c r="AK452" s="172"/>
      <c r="AL452" s="172"/>
      <c r="AM452" s="172"/>
      <c r="AN452" s="172"/>
      <c r="AO452" s="172"/>
      <c r="AP452" s="172"/>
      <c r="AQ452" s="172"/>
      <c r="AR452" s="172"/>
      <c r="AS452" s="172"/>
      <c r="AT452" s="172"/>
      <c r="AU452" s="172"/>
      <c r="AV452" s="172"/>
      <c r="AW452" s="172"/>
      <c r="AX452" s="172"/>
      <c r="AY452" s="172"/>
      <c r="AZ452" s="172"/>
      <c r="BA452" s="172"/>
      <c r="BB452" s="172"/>
      <c r="BC452" s="172"/>
      <c r="BD452" s="172"/>
      <c r="BE452" s="172"/>
      <c r="BF452" s="172"/>
      <c r="BG452" s="172"/>
      <c r="BH452" s="172"/>
      <c r="BI452" s="172"/>
      <c r="BJ452" s="172"/>
      <c r="BK452" s="172"/>
      <c r="BL452" s="172"/>
      <c r="BM452" s="172"/>
      <c r="BN452" s="172"/>
      <c r="BO452" s="172"/>
      <c r="BP452" s="172"/>
      <c r="BQ452" s="172"/>
      <c r="BR452" s="172"/>
      <c r="BS452" s="172"/>
      <c r="BT452" s="172"/>
      <c r="BU452" s="172"/>
      <c r="BV452" s="172"/>
      <c r="BW452" s="172"/>
      <c r="BX452" s="172"/>
    </row>
    <row r="453" spans="1:76" s="167" customFormat="1" ht="15.75" x14ac:dyDescent="0.25">
      <c r="A453" s="180" t="s">
        <v>632</v>
      </c>
      <c r="B453" s="181" t="s">
        <v>5050</v>
      </c>
      <c r="C453" s="181" t="s">
        <v>4192</v>
      </c>
      <c r="D453" s="181" t="s">
        <v>4194</v>
      </c>
      <c r="E453" s="181" t="s">
        <v>4193</v>
      </c>
      <c r="F453" s="181" t="s">
        <v>5051</v>
      </c>
      <c r="G453" s="180" t="s">
        <v>3848</v>
      </c>
      <c r="H453" s="182" t="s">
        <v>5054</v>
      </c>
      <c r="I453" s="169" t="str">
        <f t="shared" si="21"/>
        <v>11C001E169</v>
      </c>
      <c r="J453" s="183">
        <v>5</v>
      </c>
      <c r="K453" s="181" t="s">
        <v>4731</v>
      </c>
      <c r="L453" s="183">
        <v>1</v>
      </c>
      <c r="M453" s="181" t="s">
        <v>5053</v>
      </c>
      <c r="N453" s="183" t="s">
        <v>766</v>
      </c>
      <c r="O453" s="181" t="s">
        <v>5055</v>
      </c>
      <c r="P453" s="183">
        <v>1</v>
      </c>
      <c r="Q453" s="181" t="s">
        <v>3954</v>
      </c>
      <c r="R453" s="183" t="s">
        <v>785</v>
      </c>
      <c r="S453" s="181" t="s">
        <v>4732</v>
      </c>
      <c r="T453" s="183" t="s">
        <v>765</v>
      </c>
      <c r="U453" s="181" t="s">
        <v>4009</v>
      </c>
      <c r="V453" s="183" t="s">
        <v>4017</v>
      </c>
      <c r="W453" s="181" t="s">
        <v>4018</v>
      </c>
      <c r="X453" s="183" t="s">
        <v>3292</v>
      </c>
      <c r="Y453" s="181" t="s">
        <v>3957</v>
      </c>
      <c r="Z453" s="174" t="str">
        <f t="shared" si="22"/>
        <v>16 Paz, justicia e instituciones solidas</v>
      </c>
      <c r="AA453" s="183">
        <v>16.100000000000001</v>
      </c>
      <c r="AB453" s="181" t="s">
        <v>3974</v>
      </c>
      <c r="AC453" s="193" t="str">
        <f t="shared" si="23"/>
        <v>16.1 Reducir significativamente todas las formas de violencia y las correspondientes tasas de mortalidad en todo el mundo</v>
      </c>
      <c r="AD453" s="172"/>
      <c r="AE453" s="172"/>
      <c r="AF453" s="172"/>
      <c r="AG453" s="172"/>
      <c r="AH453" s="172"/>
      <c r="AI453" s="172"/>
      <c r="AJ453" s="172"/>
      <c r="AK453" s="172"/>
      <c r="AL453" s="172"/>
      <c r="AM453" s="172"/>
      <c r="AN453" s="172"/>
      <c r="AO453" s="172"/>
      <c r="AP453" s="172"/>
      <c r="AQ453" s="172"/>
      <c r="AR453" s="172"/>
      <c r="AS453" s="172"/>
      <c r="AT453" s="172"/>
      <c r="AU453" s="172"/>
      <c r="AV453" s="172"/>
      <c r="AW453" s="172"/>
      <c r="AX453" s="172"/>
      <c r="AY453" s="172"/>
      <c r="AZ453" s="172"/>
      <c r="BA453" s="172"/>
      <c r="BB453" s="172"/>
      <c r="BC453" s="172"/>
      <c r="BD453" s="172"/>
      <c r="BE453" s="172"/>
      <c r="BF453" s="172"/>
      <c r="BG453" s="172"/>
      <c r="BH453" s="172"/>
      <c r="BI453" s="172"/>
      <c r="BJ453" s="172"/>
      <c r="BK453" s="172"/>
      <c r="BL453" s="172"/>
      <c r="BM453" s="172"/>
      <c r="BN453" s="172"/>
      <c r="BO453" s="172"/>
      <c r="BP453" s="172"/>
      <c r="BQ453" s="172"/>
      <c r="BR453" s="172"/>
      <c r="BS453" s="172"/>
      <c r="BT453" s="172"/>
      <c r="BU453" s="172"/>
      <c r="BV453" s="172"/>
      <c r="BW453" s="172"/>
      <c r="BX453" s="172"/>
    </row>
    <row r="454" spans="1:76" s="167" customFormat="1" ht="15.75" x14ac:dyDescent="0.25">
      <c r="A454" s="180" t="s">
        <v>632</v>
      </c>
      <c r="B454" s="181" t="s">
        <v>5050</v>
      </c>
      <c r="C454" s="181" t="s">
        <v>4192</v>
      </c>
      <c r="D454" s="181" t="s">
        <v>4194</v>
      </c>
      <c r="E454" s="181" t="s">
        <v>4193</v>
      </c>
      <c r="F454" s="181" t="s">
        <v>5051</v>
      </c>
      <c r="G454" s="180" t="s">
        <v>3870</v>
      </c>
      <c r="H454" s="182" t="s">
        <v>5056</v>
      </c>
      <c r="I454" s="169" t="str">
        <f t="shared" si="21"/>
        <v>11C001E194</v>
      </c>
      <c r="J454" s="183">
        <v>5</v>
      </c>
      <c r="K454" s="181" t="s">
        <v>4731</v>
      </c>
      <c r="L454" s="183">
        <v>1</v>
      </c>
      <c r="M454" s="181" t="s">
        <v>5053</v>
      </c>
      <c r="N454" s="183" t="s">
        <v>767</v>
      </c>
      <c r="O454" s="181" t="s">
        <v>4001</v>
      </c>
      <c r="P454" s="183">
        <v>1</v>
      </c>
      <c r="Q454" s="181" t="s">
        <v>3954</v>
      </c>
      <c r="R454" s="183" t="s">
        <v>766</v>
      </c>
      <c r="S454" s="181" t="s">
        <v>4004</v>
      </c>
      <c r="T454" s="183" t="s">
        <v>774</v>
      </c>
      <c r="U454" s="181" t="s">
        <v>4759</v>
      </c>
      <c r="V454" s="183" t="s">
        <v>4202</v>
      </c>
      <c r="W454" s="181" t="s">
        <v>4203</v>
      </c>
      <c r="X454" s="183" t="s">
        <v>3292</v>
      </c>
      <c r="Y454" s="181" t="s">
        <v>3957</v>
      </c>
      <c r="Z454" s="174" t="str">
        <f t="shared" si="22"/>
        <v>16 Paz, justicia e instituciones solidas</v>
      </c>
      <c r="AA454" s="183">
        <v>16.100000000000001</v>
      </c>
      <c r="AB454" s="181" t="s">
        <v>3974</v>
      </c>
      <c r="AC454" s="193" t="str">
        <f t="shared" si="23"/>
        <v>16.1 Reducir significativamente todas las formas de violencia y las correspondientes tasas de mortalidad en todo el mundo</v>
      </c>
      <c r="AD454" s="172"/>
      <c r="AE454" s="172"/>
      <c r="AF454" s="172"/>
      <c r="AG454" s="172"/>
      <c r="AH454" s="172"/>
      <c r="AI454" s="172"/>
      <c r="AJ454" s="172"/>
      <c r="AK454" s="172"/>
      <c r="AL454" s="172"/>
      <c r="AM454" s="172"/>
      <c r="AN454" s="172"/>
      <c r="AO454" s="172"/>
      <c r="AP454" s="172"/>
      <c r="AQ454" s="172"/>
      <c r="AR454" s="172"/>
      <c r="AS454" s="172"/>
      <c r="AT454" s="172"/>
      <c r="AU454" s="172"/>
      <c r="AV454" s="172"/>
      <c r="AW454" s="172"/>
      <c r="AX454" s="172"/>
      <c r="AY454" s="172"/>
      <c r="AZ454" s="172"/>
      <c r="BA454" s="172"/>
      <c r="BB454" s="172"/>
      <c r="BC454" s="172"/>
      <c r="BD454" s="172"/>
      <c r="BE454" s="172"/>
      <c r="BF454" s="172"/>
      <c r="BG454" s="172"/>
      <c r="BH454" s="172"/>
      <c r="BI454" s="172"/>
      <c r="BJ454" s="172"/>
      <c r="BK454" s="172"/>
      <c r="BL454" s="172"/>
      <c r="BM454" s="172"/>
      <c r="BN454" s="172"/>
      <c r="BO454" s="172"/>
      <c r="BP454" s="172"/>
      <c r="BQ454" s="172"/>
      <c r="BR454" s="172"/>
      <c r="BS454" s="172"/>
      <c r="BT454" s="172"/>
      <c r="BU454" s="172"/>
      <c r="BV454" s="172"/>
      <c r="BW454" s="172"/>
      <c r="BX454" s="172"/>
    </row>
    <row r="455" spans="1:76" s="167" customFormat="1" ht="15.75" x14ac:dyDescent="0.25">
      <c r="A455" s="180" t="s">
        <v>632</v>
      </c>
      <c r="B455" s="181" t="s">
        <v>5050</v>
      </c>
      <c r="C455" s="181" t="s">
        <v>4192</v>
      </c>
      <c r="D455" s="181" t="s">
        <v>4194</v>
      </c>
      <c r="E455" s="181" t="s">
        <v>4193</v>
      </c>
      <c r="F455" s="181" t="s">
        <v>5051</v>
      </c>
      <c r="G455" s="180" t="s">
        <v>3882</v>
      </c>
      <c r="H455" s="182" t="s">
        <v>5057</v>
      </c>
      <c r="I455" s="169" t="str">
        <f t="shared" si="21"/>
        <v>11C001K019</v>
      </c>
      <c r="J455" s="183">
        <v>5</v>
      </c>
      <c r="K455" s="181" t="s">
        <v>4731</v>
      </c>
      <c r="L455" s="183">
        <v>2</v>
      </c>
      <c r="M455" s="181" t="s">
        <v>4198</v>
      </c>
      <c r="N455" s="183" t="s">
        <v>766</v>
      </c>
      <c r="O455" s="181" t="s">
        <v>4199</v>
      </c>
      <c r="P455" s="183">
        <v>1</v>
      </c>
      <c r="Q455" s="181" t="s">
        <v>3954</v>
      </c>
      <c r="R455" s="183" t="s">
        <v>766</v>
      </c>
      <c r="S455" s="181" t="s">
        <v>4004</v>
      </c>
      <c r="T455" s="183" t="s">
        <v>774</v>
      </c>
      <c r="U455" s="181" t="s">
        <v>4759</v>
      </c>
      <c r="V455" s="183" t="s">
        <v>4200</v>
      </c>
      <c r="W455" s="181" t="s">
        <v>4201</v>
      </c>
      <c r="X455" s="183" t="s">
        <v>3292</v>
      </c>
      <c r="Y455" s="181" t="s">
        <v>3957</v>
      </c>
      <c r="Z455" s="174" t="str">
        <f t="shared" si="22"/>
        <v>16 Paz, justicia e instituciones solidas</v>
      </c>
      <c r="AA455" s="183">
        <v>16.3</v>
      </c>
      <c r="AB455" s="181" t="s">
        <v>4007</v>
      </c>
      <c r="AC455" s="193" t="str">
        <f t="shared" si="23"/>
        <v>16.3 Promover el estado de derecho en los planos nacional e internacional y garantizar la igualdad de acceso a la justicia para todos</v>
      </c>
      <c r="AD455" s="172"/>
      <c r="AE455" s="172"/>
      <c r="AF455" s="172"/>
      <c r="AG455" s="172"/>
      <c r="AH455" s="172"/>
      <c r="AI455" s="172"/>
      <c r="AJ455" s="172"/>
      <c r="AK455" s="172"/>
      <c r="AL455" s="172"/>
      <c r="AM455" s="172"/>
      <c r="AN455" s="172"/>
      <c r="AO455" s="172"/>
      <c r="AP455" s="172"/>
      <c r="AQ455" s="172"/>
      <c r="AR455" s="172"/>
      <c r="AS455" s="172"/>
      <c r="AT455" s="172"/>
      <c r="AU455" s="172"/>
      <c r="AV455" s="172"/>
      <c r="AW455" s="172"/>
      <c r="AX455" s="172"/>
      <c r="AY455" s="172"/>
      <c r="AZ455" s="172"/>
      <c r="BA455" s="172"/>
      <c r="BB455" s="172"/>
      <c r="BC455" s="172"/>
      <c r="BD455" s="172"/>
      <c r="BE455" s="172"/>
      <c r="BF455" s="172"/>
      <c r="BG455" s="172"/>
      <c r="BH455" s="172"/>
      <c r="BI455" s="172"/>
      <c r="BJ455" s="172"/>
      <c r="BK455" s="172"/>
      <c r="BL455" s="172"/>
      <c r="BM455" s="172"/>
      <c r="BN455" s="172"/>
      <c r="BO455" s="172"/>
      <c r="BP455" s="172"/>
      <c r="BQ455" s="172"/>
      <c r="BR455" s="172"/>
      <c r="BS455" s="172"/>
      <c r="BT455" s="172"/>
      <c r="BU455" s="172"/>
      <c r="BV455" s="172"/>
      <c r="BW455" s="172"/>
      <c r="BX455" s="172"/>
    </row>
    <row r="456" spans="1:76" s="167" customFormat="1" ht="15.75" x14ac:dyDescent="0.25">
      <c r="A456" s="180" t="s">
        <v>632</v>
      </c>
      <c r="B456" s="181" t="s">
        <v>5050</v>
      </c>
      <c r="C456" s="181" t="s">
        <v>4192</v>
      </c>
      <c r="D456" s="181" t="s">
        <v>4194</v>
      </c>
      <c r="E456" s="181" t="s">
        <v>4193</v>
      </c>
      <c r="F456" s="181" t="s">
        <v>5051</v>
      </c>
      <c r="G456" s="180" t="s">
        <v>712</v>
      </c>
      <c r="H456" s="182" t="s">
        <v>4725</v>
      </c>
      <c r="I456" s="169" t="str">
        <f t="shared" si="21"/>
        <v>11C001M001</v>
      </c>
      <c r="J456" s="183">
        <v>5</v>
      </c>
      <c r="K456" s="181" t="s">
        <v>4731</v>
      </c>
      <c r="L456" s="183">
        <v>1</v>
      </c>
      <c r="M456" s="181" t="s">
        <v>5053</v>
      </c>
      <c r="N456" s="183" t="s">
        <v>766</v>
      </c>
      <c r="O456" s="181" t="s">
        <v>5055</v>
      </c>
      <c r="P456" s="183">
        <v>1</v>
      </c>
      <c r="Q456" s="181" t="s">
        <v>3954</v>
      </c>
      <c r="R456" s="183" t="s">
        <v>785</v>
      </c>
      <c r="S456" s="181" t="s">
        <v>4732</v>
      </c>
      <c r="T456" s="183" t="s">
        <v>765</v>
      </c>
      <c r="U456" s="181" t="s">
        <v>4009</v>
      </c>
      <c r="V456" s="183" t="s">
        <v>3959</v>
      </c>
      <c r="W456" s="181" t="s">
        <v>3960</v>
      </c>
      <c r="X456" s="183" t="s">
        <v>3292</v>
      </c>
      <c r="Y456" s="181" t="s">
        <v>3957</v>
      </c>
      <c r="Z456" s="174" t="str">
        <f t="shared" si="22"/>
        <v>16 Paz, justicia e instituciones solidas</v>
      </c>
      <c r="AA456" s="183">
        <v>16.100000000000001</v>
      </c>
      <c r="AB456" s="181" t="s">
        <v>3974</v>
      </c>
      <c r="AC456" s="193" t="str">
        <f t="shared" si="23"/>
        <v>16.1 Reducir significativamente todas las formas de violencia y las correspondientes tasas de mortalidad en todo el mundo</v>
      </c>
      <c r="AD456" s="172"/>
      <c r="AE456" s="172"/>
      <c r="AF456" s="172"/>
      <c r="AG456" s="172"/>
      <c r="AH456" s="172"/>
      <c r="AI456" s="172"/>
      <c r="AJ456" s="172"/>
      <c r="AK456" s="172"/>
      <c r="AL456" s="172"/>
      <c r="AM456" s="172"/>
      <c r="AN456" s="172"/>
      <c r="AO456" s="172"/>
      <c r="AP456" s="172"/>
      <c r="AQ456" s="172"/>
      <c r="AR456" s="172"/>
      <c r="AS456" s="172"/>
      <c r="AT456" s="172"/>
      <c r="AU456" s="172"/>
      <c r="AV456" s="172"/>
      <c r="AW456" s="172"/>
      <c r="AX456" s="172"/>
      <c r="AY456" s="172"/>
      <c r="AZ456" s="172"/>
      <c r="BA456" s="172"/>
      <c r="BB456" s="172"/>
      <c r="BC456" s="172"/>
      <c r="BD456" s="172"/>
      <c r="BE456" s="172"/>
      <c r="BF456" s="172"/>
      <c r="BG456" s="172"/>
      <c r="BH456" s="172"/>
      <c r="BI456" s="172"/>
      <c r="BJ456" s="172"/>
      <c r="BK456" s="172"/>
      <c r="BL456" s="172"/>
      <c r="BM456" s="172"/>
      <c r="BN456" s="172"/>
      <c r="BO456" s="172"/>
      <c r="BP456" s="172"/>
      <c r="BQ456" s="172"/>
      <c r="BR456" s="172"/>
      <c r="BS456" s="172"/>
      <c r="BT456" s="172"/>
      <c r="BU456" s="172"/>
      <c r="BV456" s="172"/>
      <c r="BW456" s="172"/>
      <c r="BX456" s="172"/>
    </row>
    <row r="457" spans="1:76" s="167" customFormat="1" ht="15.75" x14ac:dyDescent="0.25">
      <c r="A457" s="180" t="s">
        <v>632</v>
      </c>
      <c r="B457" s="181" t="s">
        <v>5050</v>
      </c>
      <c r="C457" s="181" t="s">
        <v>4192</v>
      </c>
      <c r="D457" s="181" t="s">
        <v>4194</v>
      </c>
      <c r="E457" s="181" t="s">
        <v>4193</v>
      </c>
      <c r="F457" s="181" t="s">
        <v>5051</v>
      </c>
      <c r="G457" s="180" t="s">
        <v>3889</v>
      </c>
      <c r="H457" s="182" t="s">
        <v>4729</v>
      </c>
      <c r="I457" s="169" t="str">
        <f t="shared" si="21"/>
        <v>11C001M002</v>
      </c>
      <c r="J457" s="183">
        <v>5</v>
      </c>
      <c r="K457" s="181" t="s">
        <v>4731</v>
      </c>
      <c r="L457" s="183">
        <v>1</v>
      </c>
      <c r="M457" s="181" t="s">
        <v>5053</v>
      </c>
      <c r="N457" s="183" t="s">
        <v>766</v>
      </c>
      <c r="O457" s="181" t="s">
        <v>5055</v>
      </c>
      <c r="P457" s="183">
        <v>1</v>
      </c>
      <c r="Q457" s="181" t="s">
        <v>3954</v>
      </c>
      <c r="R457" s="183" t="s">
        <v>785</v>
      </c>
      <c r="S457" s="181" t="s">
        <v>4732</v>
      </c>
      <c r="T457" s="183" t="s">
        <v>765</v>
      </c>
      <c r="U457" s="181" t="s">
        <v>4009</v>
      </c>
      <c r="V457" s="183" t="s">
        <v>3961</v>
      </c>
      <c r="W457" s="181" t="s">
        <v>3962</v>
      </c>
      <c r="X457" s="183" t="s">
        <v>3292</v>
      </c>
      <c r="Y457" s="181" t="s">
        <v>3957</v>
      </c>
      <c r="Z457" s="174" t="str">
        <f t="shared" si="22"/>
        <v>16 Paz, justicia e instituciones solidas</v>
      </c>
      <c r="AA457" s="183">
        <v>16.100000000000001</v>
      </c>
      <c r="AB457" s="181" t="s">
        <v>3974</v>
      </c>
      <c r="AC457" s="193" t="str">
        <f t="shared" si="23"/>
        <v>16.1 Reducir significativamente todas las formas de violencia y las correspondientes tasas de mortalidad en todo el mundo</v>
      </c>
      <c r="AD457" s="172"/>
      <c r="AE457" s="172"/>
      <c r="AF457" s="172"/>
      <c r="AG457" s="172"/>
      <c r="AH457" s="172"/>
      <c r="AI457" s="172"/>
      <c r="AJ457" s="172"/>
      <c r="AK457" s="172"/>
      <c r="AL457" s="172"/>
      <c r="AM457" s="172"/>
      <c r="AN457" s="172"/>
      <c r="AO457" s="172"/>
      <c r="AP457" s="172"/>
      <c r="AQ457" s="172"/>
      <c r="AR457" s="172"/>
      <c r="AS457" s="172"/>
      <c r="AT457" s="172"/>
      <c r="AU457" s="172"/>
      <c r="AV457" s="172"/>
      <c r="AW457" s="172"/>
      <c r="AX457" s="172"/>
      <c r="AY457" s="172"/>
      <c r="AZ457" s="172"/>
      <c r="BA457" s="172"/>
      <c r="BB457" s="172"/>
      <c r="BC457" s="172"/>
      <c r="BD457" s="172"/>
      <c r="BE457" s="172"/>
      <c r="BF457" s="172"/>
      <c r="BG457" s="172"/>
      <c r="BH457" s="172"/>
      <c r="BI457" s="172"/>
      <c r="BJ457" s="172"/>
      <c r="BK457" s="172"/>
      <c r="BL457" s="172"/>
      <c r="BM457" s="172"/>
      <c r="BN457" s="172"/>
      <c r="BO457" s="172"/>
      <c r="BP457" s="172"/>
      <c r="BQ457" s="172"/>
      <c r="BR457" s="172"/>
      <c r="BS457" s="172"/>
      <c r="BT457" s="172"/>
      <c r="BU457" s="172"/>
      <c r="BV457" s="172"/>
      <c r="BW457" s="172"/>
      <c r="BX457" s="172"/>
    </row>
    <row r="458" spans="1:76" s="167" customFormat="1" ht="15.75" x14ac:dyDescent="0.25">
      <c r="A458" s="180" t="s">
        <v>632</v>
      </c>
      <c r="B458" s="181" t="s">
        <v>5050</v>
      </c>
      <c r="C458" s="181" t="s">
        <v>4192</v>
      </c>
      <c r="D458" s="181" t="s">
        <v>4194</v>
      </c>
      <c r="E458" s="181" t="s">
        <v>4193</v>
      </c>
      <c r="F458" s="181" t="s">
        <v>5051</v>
      </c>
      <c r="G458" s="180" t="s">
        <v>713</v>
      </c>
      <c r="H458" s="182" t="s">
        <v>4730</v>
      </c>
      <c r="I458" s="169" t="str">
        <f t="shared" si="21"/>
        <v>11C001N001</v>
      </c>
      <c r="J458" s="183">
        <v>5</v>
      </c>
      <c r="K458" s="181" t="s">
        <v>4731</v>
      </c>
      <c r="L458" s="183">
        <v>3</v>
      </c>
      <c r="M458" s="181" t="s">
        <v>4309</v>
      </c>
      <c r="N458" s="183" t="s">
        <v>774</v>
      </c>
      <c r="O458" s="181" t="s">
        <v>3964</v>
      </c>
      <c r="P458" s="183">
        <v>1</v>
      </c>
      <c r="Q458" s="181" t="s">
        <v>3954</v>
      </c>
      <c r="R458" s="183" t="s">
        <v>785</v>
      </c>
      <c r="S458" s="181" t="s">
        <v>4732</v>
      </c>
      <c r="T458" s="183" t="s">
        <v>766</v>
      </c>
      <c r="U458" s="181" t="s">
        <v>3963</v>
      </c>
      <c r="V458" s="183" t="s">
        <v>3965</v>
      </c>
      <c r="W458" s="181" t="s">
        <v>3966</v>
      </c>
      <c r="X458" s="183" t="s">
        <v>2916</v>
      </c>
      <c r="Y458" s="181" t="s">
        <v>3967</v>
      </c>
      <c r="Z458" s="174" t="str">
        <f t="shared" si="22"/>
        <v>11 Ciudades y comunidades sostenibles</v>
      </c>
      <c r="AA458" s="183">
        <v>11.5</v>
      </c>
      <c r="AB458" s="181" t="s">
        <v>3968</v>
      </c>
      <c r="AC458" s="193" t="str">
        <f t="shared" si="23"/>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458" s="172"/>
      <c r="AE458" s="172"/>
      <c r="AF458" s="172"/>
      <c r="AG458" s="172"/>
      <c r="AH458" s="172"/>
      <c r="AI458" s="172"/>
      <c r="AJ458" s="172"/>
      <c r="AK458" s="172"/>
      <c r="AL458" s="172"/>
      <c r="AM458" s="172"/>
      <c r="AN458" s="172"/>
      <c r="AO458" s="172"/>
      <c r="AP458" s="172"/>
      <c r="AQ458" s="172"/>
      <c r="AR458" s="172"/>
      <c r="AS458" s="172"/>
      <c r="AT458" s="172"/>
      <c r="AU458" s="172"/>
      <c r="AV458" s="172"/>
      <c r="AW458" s="172"/>
      <c r="AX458" s="172"/>
      <c r="AY458" s="172"/>
      <c r="AZ458" s="172"/>
      <c r="BA458" s="172"/>
      <c r="BB458" s="172"/>
      <c r="BC458" s="172"/>
      <c r="BD458" s="172"/>
      <c r="BE458" s="172"/>
      <c r="BF458" s="172"/>
      <c r="BG458" s="172"/>
      <c r="BH458" s="172"/>
      <c r="BI458" s="172"/>
      <c r="BJ458" s="172"/>
      <c r="BK458" s="172"/>
      <c r="BL458" s="172"/>
      <c r="BM458" s="172"/>
      <c r="BN458" s="172"/>
      <c r="BO458" s="172"/>
      <c r="BP458" s="172"/>
      <c r="BQ458" s="172"/>
      <c r="BR458" s="172"/>
      <c r="BS458" s="172"/>
      <c r="BT458" s="172"/>
      <c r="BU458" s="172"/>
      <c r="BV458" s="172"/>
      <c r="BW458" s="172"/>
      <c r="BX458" s="172"/>
    </row>
    <row r="459" spans="1:76" s="167" customFormat="1" ht="15.75" x14ac:dyDescent="0.25">
      <c r="A459" s="180" t="s">
        <v>632</v>
      </c>
      <c r="B459" s="181" t="s">
        <v>5050</v>
      </c>
      <c r="C459" s="181" t="s">
        <v>4192</v>
      </c>
      <c r="D459" s="181" t="s">
        <v>4194</v>
      </c>
      <c r="E459" s="181" t="s">
        <v>4193</v>
      </c>
      <c r="F459" s="181" t="s">
        <v>5051</v>
      </c>
      <c r="G459" s="180" t="s">
        <v>3926</v>
      </c>
      <c r="H459" s="182" t="s">
        <v>5058</v>
      </c>
      <c r="I459" s="169" t="str">
        <f t="shared" si="21"/>
        <v>11C001U047</v>
      </c>
      <c r="J459" s="183">
        <v>5</v>
      </c>
      <c r="K459" s="181" t="s">
        <v>4731</v>
      </c>
      <c r="L459" s="183">
        <v>1</v>
      </c>
      <c r="M459" s="181" t="s">
        <v>5053</v>
      </c>
      <c r="N459" s="183" t="s">
        <v>2629</v>
      </c>
      <c r="O459" s="181" t="s">
        <v>4195</v>
      </c>
      <c r="P459" s="183">
        <v>1</v>
      </c>
      <c r="Q459" s="181" t="s">
        <v>3954</v>
      </c>
      <c r="R459" s="183" t="s">
        <v>785</v>
      </c>
      <c r="S459" s="181" t="s">
        <v>4732</v>
      </c>
      <c r="T459" s="183" t="s">
        <v>765</v>
      </c>
      <c r="U459" s="181" t="s">
        <v>4009</v>
      </c>
      <c r="V459" s="183" t="s">
        <v>4196</v>
      </c>
      <c r="W459" s="181" t="s">
        <v>4197</v>
      </c>
      <c r="X459" s="183" t="s">
        <v>3292</v>
      </c>
      <c r="Y459" s="181" t="s">
        <v>3957</v>
      </c>
      <c r="Z459" s="174" t="str">
        <f t="shared" si="22"/>
        <v>16 Paz, justicia e instituciones solidas</v>
      </c>
      <c r="AA459" s="183">
        <v>16.100000000000001</v>
      </c>
      <c r="AB459" s="181" t="s">
        <v>3974</v>
      </c>
      <c r="AC459" s="193" t="str">
        <f t="shared" si="23"/>
        <v>16.1 Reducir significativamente todas las formas de violencia y las correspondientes tasas de mortalidad en todo el mundo</v>
      </c>
      <c r="AD459" s="172"/>
      <c r="AE459" s="172"/>
      <c r="AF459" s="172"/>
      <c r="AG459" s="172"/>
      <c r="AH459" s="172"/>
      <c r="AI459" s="172"/>
      <c r="AJ459" s="172"/>
      <c r="AK459" s="172"/>
      <c r="AL459" s="172"/>
      <c r="AM459" s="172"/>
      <c r="AN459" s="172"/>
      <c r="AO459" s="172"/>
      <c r="AP459" s="172"/>
      <c r="AQ459" s="172"/>
      <c r="AR459" s="172"/>
      <c r="AS459" s="172"/>
      <c r="AT459" s="172"/>
      <c r="AU459" s="172"/>
      <c r="AV459" s="172"/>
      <c r="AW459" s="172"/>
      <c r="AX459" s="172"/>
      <c r="AY459" s="172"/>
      <c r="AZ459" s="172"/>
      <c r="BA459" s="172"/>
      <c r="BB459" s="172"/>
      <c r="BC459" s="172"/>
      <c r="BD459" s="172"/>
      <c r="BE459" s="172"/>
      <c r="BF459" s="172"/>
      <c r="BG459" s="172"/>
      <c r="BH459" s="172"/>
      <c r="BI459" s="172"/>
      <c r="BJ459" s="172"/>
      <c r="BK459" s="172"/>
      <c r="BL459" s="172"/>
      <c r="BM459" s="172"/>
      <c r="BN459" s="172"/>
      <c r="BO459" s="172"/>
      <c r="BP459" s="172"/>
      <c r="BQ459" s="172"/>
      <c r="BR459" s="172"/>
      <c r="BS459" s="172"/>
      <c r="BT459" s="172"/>
      <c r="BU459" s="172"/>
      <c r="BV459" s="172"/>
      <c r="BW459" s="172"/>
      <c r="BX459" s="172"/>
    </row>
    <row r="460" spans="1:76" s="167" customFormat="1" ht="15.75" x14ac:dyDescent="0.25">
      <c r="A460" s="180" t="s">
        <v>633</v>
      </c>
      <c r="B460" s="181" t="s">
        <v>5059</v>
      </c>
      <c r="C460" s="181" t="s">
        <v>4204</v>
      </c>
      <c r="D460" s="181" t="s">
        <v>4205</v>
      </c>
      <c r="E460" s="181" t="s">
        <v>5060</v>
      </c>
      <c r="F460" s="181" t="s">
        <v>4206</v>
      </c>
      <c r="G460" s="180" t="s">
        <v>684</v>
      </c>
      <c r="H460" s="182" t="s">
        <v>5061</v>
      </c>
      <c r="I460" s="169" t="str">
        <f t="shared" si="21"/>
        <v>11CD01E026</v>
      </c>
      <c r="J460" s="183">
        <v>5</v>
      </c>
      <c r="K460" s="181" t="s">
        <v>4731</v>
      </c>
      <c r="L460" s="183">
        <v>1</v>
      </c>
      <c r="M460" s="181" t="s">
        <v>5053</v>
      </c>
      <c r="N460" s="183" t="s">
        <v>778</v>
      </c>
      <c r="O460" s="181" t="s">
        <v>4207</v>
      </c>
      <c r="P460" s="183">
        <v>1</v>
      </c>
      <c r="Q460" s="181" t="s">
        <v>3954</v>
      </c>
      <c r="R460" s="183" t="s">
        <v>785</v>
      </c>
      <c r="S460" s="181" t="s">
        <v>4732</v>
      </c>
      <c r="T460" s="183" t="s">
        <v>765</v>
      </c>
      <c r="U460" s="181" t="s">
        <v>4009</v>
      </c>
      <c r="V460" s="183" t="s">
        <v>2514</v>
      </c>
      <c r="W460" s="181" t="s">
        <v>4208</v>
      </c>
      <c r="X460" s="183" t="s">
        <v>3292</v>
      </c>
      <c r="Y460" s="181" t="s">
        <v>3957</v>
      </c>
      <c r="Z460" s="174" t="str">
        <f t="shared" si="22"/>
        <v>16 Paz, justicia e instituciones solidas</v>
      </c>
      <c r="AA460" s="183">
        <v>16.600000000000001</v>
      </c>
      <c r="AB460" s="181" t="s">
        <v>3958</v>
      </c>
      <c r="AC460" s="193" t="str">
        <f t="shared" si="23"/>
        <v>16.6 Crear a todos los niveles instituciones eficaces y transparentes que rindan cuentas</v>
      </c>
      <c r="AD460" s="172"/>
      <c r="AE460" s="172"/>
      <c r="AF460" s="172"/>
      <c r="AG460" s="172"/>
      <c r="AH460" s="172"/>
      <c r="AI460" s="172"/>
      <c r="AJ460" s="172"/>
      <c r="AK460" s="172"/>
      <c r="AL460" s="172"/>
      <c r="AM460" s="172"/>
      <c r="AN460" s="172"/>
      <c r="AO460" s="172"/>
      <c r="AP460" s="172"/>
      <c r="AQ460" s="172"/>
      <c r="AR460" s="172"/>
      <c r="AS460" s="172"/>
      <c r="AT460" s="172"/>
      <c r="AU460" s="172"/>
      <c r="AV460" s="172"/>
      <c r="AW460" s="172"/>
      <c r="AX460" s="172"/>
      <c r="AY460" s="172"/>
      <c r="AZ460" s="172"/>
      <c r="BA460" s="172"/>
      <c r="BB460" s="172"/>
      <c r="BC460" s="172"/>
      <c r="BD460" s="172"/>
      <c r="BE460" s="172"/>
      <c r="BF460" s="172"/>
      <c r="BG460" s="172"/>
      <c r="BH460" s="172"/>
      <c r="BI460" s="172"/>
      <c r="BJ460" s="172"/>
      <c r="BK460" s="172"/>
      <c r="BL460" s="172"/>
      <c r="BM460" s="172"/>
      <c r="BN460" s="172"/>
      <c r="BO460" s="172"/>
      <c r="BP460" s="172"/>
      <c r="BQ460" s="172"/>
      <c r="BR460" s="172"/>
      <c r="BS460" s="172"/>
      <c r="BT460" s="172"/>
      <c r="BU460" s="172"/>
      <c r="BV460" s="172"/>
      <c r="BW460" s="172"/>
      <c r="BX460" s="172"/>
    </row>
    <row r="461" spans="1:76" s="167" customFormat="1" ht="15.75" x14ac:dyDescent="0.25">
      <c r="A461" s="180" t="s">
        <v>633</v>
      </c>
      <c r="B461" s="181" t="s">
        <v>5059</v>
      </c>
      <c r="C461" s="181" t="s">
        <v>4204</v>
      </c>
      <c r="D461" s="181" t="s">
        <v>4205</v>
      </c>
      <c r="E461" s="181" t="s">
        <v>5060</v>
      </c>
      <c r="F461" s="181" t="s">
        <v>4206</v>
      </c>
      <c r="G461" s="180" t="s">
        <v>3849</v>
      </c>
      <c r="H461" s="182" t="s">
        <v>5062</v>
      </c>
      <c r="I461" s="169" t="str">
        <f t="shared" si="21"/>
        <v>11CD01E170</v>
      </c>
      <c r="J461" s="183">
        <v>5</v>
      </c>
      <c r="K461" s="181" t="s">
        <v>4731</v>
      </c>
      <c r="L461" s="183">
        <v>1</v>
      </c>
      <c r="M461" s="181" t="s">
        <v>5053</v>
      </c>
      <c r="N461" s="183" t="s">
        <v>778</v>
      </c>
      <c r="O461" s="181" t="s">
        <v>4207</v>
      </c>
      <c r="P461" s="183">
        <v>1</v>
      </c>
      <c r="Q461" s="181" t="s">
        <v>3954</v>
      </c>
      <c r="R461" s="183" t="s">
        <v>785</v>
      </c>
      <c r="S461" s="181" t="s">
        <v>4732</v>
      </c>
      <c r="T461" s="183" t="s">
        <v>765</v>
      </c>
      <c r="U461" s="181" t="s">
        <v>4009</v>
      </c>
      <c r="V461" s="183" t="s">
        <v>4209</v>
      </c>
      <c r="W461" s="181" t="s">
        <v>4210</v>
      </c>
      <c r="X461" s="183" t="s">
        <v>3292</v>
      </c>
      <c r="Y461" s="181" t="s">
        <v>3957</v>
      </c>
      <c r="Z461" s="174" t="str">
        <f t="shared" si="22"/>
        <v>16 Paz, justicia e instituciones solidas</v>
      </c>
      <c r="AA461" s="183">
        <v>16.600000000000001</v>
      </c>
      <c r="AB461" s="181" t="s">
        <v>3958</v>
      </c>
      <c r="AC461" s="193" t="str">
        <f t="shared" si="23"/>
        <v>16.6 Crear a todos los niveles instituciones eficaces y transparentes que rindan cuentas</v>
      </c>
      <c r="AD461" s="172"/>
      <c r="AE461" s="172"/>
      <c r="AF461" s="172"/>
      <c r="AG461" s="172"/>
      <c r="AH461" s="172"/>
      <c r="AI461" s="172"/>
      <c r="AJ461" s="172"/>
      <c r="AK461" s="172"/>
      <c r="AL461" s="172"/>
      <c r="AM461" s="172"/>
      <c r="AN461" s="172"/>
      <c r="AO461" s="172"/>
      <c r="AP461" s="172"/>
      <c r="AQ461" s="172"/>
      <c r="AR461" s="172"/>
      <c r="AS461" s="172"/>
      <c r="AT461" s="172"/>
      <c r="AU461" s="172"/>
      <c r="AV461" s="172"/>
      <c r="AW461" s="172"/>
      <c r="AX461" s="172"/>
      <c r="AY461" s="172"/>
      <c r="AZ461" s="172"/>
      <c r="BA461" s="172"/>
      <c r="BB461" s="172"/>
      <c r="BC461" s="172"/>
      <c r="BD461" s="172"/>
      <c r="BE461" s="172"/>
      <c r="BF461" s="172"/>
      <c r="BG461" s="172"/>
      <c r="BH461" s="172"/>
      <c r="BI461" s="172"/>
      <c r="BJ461" s="172"/>
      <c r="BK461" s="172"/>
      <c r="BL461" s="172"/>
      <c r="BM461" s="172"/>
      <c r="BN461" s="172"/>
      <c r="BO461" s="172"/>
      <c r="BP461" s="172"/>
      <c r="BQ461" s="172"/>
      <c r="BR461" s="172"/>
      <c r="BS461" s="172"/>
      <c r="BT461" s="172"/>
      <c r="BU461" s="172"/>
      <c r="BV461" s="172"/>
      <c r="BW461" s="172"/>
      <c r="BX461" s="172"/>
    </row>
    <row r="462" spans="1:76" s="167" customFormat="1" ht="15.75" x14ac:dyDescent="0.25">
      <c r="A462" s="180" t="s">
        <v>633</v>
      </c>
      <c r="B462" s="181" t="s">
        <v>5059</v>
      </c>
      <c r="C462" s="181" t="s">
        <v>4204</v>
      </c>
      <c r="D462" s="181" t="s">
        <v>4205</v>
      </c>
      <c r="E462" s="181" t="s">
        <v>5060</v>
      </c>
      <c r="F462" s="181" t="s">
        <v>4206</v>
      </c>
      <c r="G462" s="180" t="s">
        <v>712</v>
      </c>
      <c r="H462" s="182" t="s">
        <v>4725</v>
      </c>
      <c r="I462" s="169" t="str">
        <f t="shared" si="21"/>
        <v>11CD01M001</v>
      </c>
      <c r="J462" s="183">
        <v>5</v>
      </c>
      <c r="K462" s="181" t="s">
        <v>4731</v>
      </c>
      <c r="L462" s="183">
        <v>1</v>
      </c>
      <c r="M462" s="181" t="s">
        <v>5053</v>
      </c>
      <c r="N462" s="183" t="s">
        <v>778</v>
      </c>
      <c r="O462" s="181" t="s">
        <v>4207</v>
      </c>
      <c r="P462" s="183">
        <v>1</v>
      </c>
      <c r="Q462" s="181" t="s">
        <v>3954</v>
      </c>
      <c r="R462" s="183" t="s">
        <v>785</v>
      </c>
      <c r="S462" s="181" t="s">
        <v>4732</v>
      </c>
      <c r="T462" s="183" t="s">
        <v>765</v>
      </c>
      <c r="U462" s="181" t="s">
        <v>4009</v>
      </c>
      <c r="V462" s="183" t="s">
        <v>3959</v>
      </c>
      <c r="W462" s="181" t="s">
        <v>3960</v>
      </c>
      <c r="X462" s="183" t="s">
        <v>3292</v>
      </c>
      <c r="Y462" s="181" t="s">
        <v>3957</v>
      </c>
      <c r="Z462" s="174" t="str">
        <f t="shared" si="22"/>
        <v>16 Paz, justicia e instituciones solidas</v>
      </c>
      <c r="AA462" s="183">
        <v>16.600000000000001</v>
      </c>
      <c r="AB462" s="181" t="s">
        <v>3958</v>
      </c>
      <c r="AC462" s="193" t="str">
        <f t="shared" si="23"/>
        <v>16.6 Crear a todos los niveles instituciones eficaces y transparentes que rindan cuentas</v>
      </c>
      <c r="AD462" s="172"/>
      <c r="AE462" s="172"/>
      <c r="AF462" s="172"/>
      <c r="AG462" s="172"/>
      <c r="AH462" s="172"/>
      <c r="AI462" s="172"/>
      <c r="AJ462" s="172"/>
      <c r="AK462" s="172"/>
      <c r="AL462" s="172"/>
      <c r="AM462" s="172"/>
      <c r="AN462" s="172"/>
      <c r="AO462" s="172"/>
      <c r="AP462" s="172"/>
      <c r="AQ462" s="172"/>
      <c r="AR462" s="172"/>
      <c r="AS462" s="172"/>
      <c r="AT462" s="172"/>
      <c r="AU462" s="172"/>
      <c r="AV462" s="172"/>
      <c r="AW462" s="172"/>
      <c r="AX462" s="172"/>
      <c r="AY462" s="172"/>
      <c r="AZ462" s="172"/>
      <c r="BA462" s="172"/>
      <c r="BB462" s="172"/>
      <c r="BC462" s="172"/>
      <c r="BD462" s="172"/>
      <c r="BE462" s="172"/>
      <c r="BF462" s="172"/>
      <c r="BG462" s="172"/>
      <c r="BH462" s="172"/>
      <c r="BI462" s="172"/>
      <c r="BJ462" s="172"/>
      <c r="BK462" s="172"/>
      <c r="BL462" s="172"/>
      <c r="BM462" s="172"/>
      <c r="BN462" s="172"/>
      <c r="BO462" s="172"/>
      <c r="BP462" s="172"/>
      <c r="BQ462" s="172"/>
      <c r="BR462" s="172"/>
      <c r="BS462" s="172"/>
      <c r="BT462" s="172"/>
      <c r="BU462" s="172"/>
      <c r="BV462" s="172"/>
      <c r="BW462" s="172"/>
      <c r="BX462" s="172"/>
    </row>
    <row r="463" spans="1:76" s="167" customFormat="1" ht="15.75" x14ac:dyDescent="0.25">
      <c r="A463" s="180" t="s">
        <v>633</v>
      </c>
      <c r="B463" s="181" t="s">
        <v>5059</v>
      </c>
      <c r="C463" s="181" t="s">
        <v>4204</v>
      </c>
      <c r="D463" s="181" t="s">
        <v>4205</v>
      </c>
      <c r="E463" s="181" t="s">
        <v>5060</v>
      </c>
      <c r="F463" s="181" t="s">
        <v>4206</v>
      </c>
      <c r="G463" s="180" t="s">
        <v>3889</v>
      </c>
      <c r="H463" s="182" t="s">
        <v>4729</v>
      </c>
      <c r="I463" s="169" t="str">
        <f t="shared" si="21"/>
        <v>11CD01M002</v>
      </c>
      <c r="J463" s="183">
        <v>5</v>
      </c>
      <c r="K463" s="181" t="s">
        <v>4731</v>
      </c>
      <c r="L463" s="183">
        <v>1</v>
      </c>
      <c r="M463" s="181" t="s">
        <v>5053</v>
      </c>
      <c r="N463" s="183" t="s">
        <v>778</v>
      </c>
      <c r="O463" s="181" t="s">
        <v>4207</v>
      </c>
      <c r="P463" s="183">
        <v>1</v>
      </c>
      <c r="Q463" s="181" t="s">
        <v>3954</v>
      </c>
      <c r="R463" s="183" t="s">
        <v>785</v>
      </c>
      <c r="S463" s="181" t="s">
        <v>4732</v>
      </c>
      <c r="T463" s="183" t="s">
        <v>765</v>
      </c>
      <c r="U463" s="181" t="s">
        <v>4009</v>
      </c>
      <c r="V463" s="183" t="s">
        <v>3961</v>
      </c>
      <c r="W463" s="181" t="s">
        <v>3962</v>
      </c>
      <c r="X463" s="183" t="s">
        <v>3292</v>
      </c>
      <c r="Y463" s="181" t="s">
        <v>3957</v>
      </c>
      <c r="Z463" s="174" t="str">
        <f t="shared" si="22"/>
        <v>16 Paz, justicia e instituciones solidas</v>
      </c>
      <c r="AA463" s="183">
        <v>16.600000000000001</v>
      </c>
      <c r="AB463" s="181" t="s">
        <v>3958</v>
      </c>
      <c r="AC463" s="193" t="str">
        <f t="shared" si="23"/>
        <v>16.6 Crear a todos los niveles instituciones eficaces y transparentes que rindan cuentas</v>
      </c>
      <c r="AD463" s="172"/>
      <c r="AE463" s="172"/>
      <c r="AF463" s="172"/>
      <c r="AG463" s="172"/>
      <c r="AH463" s="172"/>
      <c r="AI463" s="172"/>
      <c r="AJ463" s="172"/>
      <c r="AK463" s="172"/>
      <c r="AL463" s="172"/>
      <c r="AM463" s="172"/>
      <c r="AN463" s="172"/>
      <c r="AO463" s="172"/>
      <c r="AP463" s="172"/>
      <c r="AQ463" s="172"/>
      <c r="AR463" s="172"/>
      <c r="AS463" s="172"/>
      <c r="AT463" s="172"/>
      <c r="AU463" s="172"/>
      <c r="AV463" s="172"/>
      <c r="AW463" s="172"/>
      <c r="AX463" s="172"/>
      <c r="AY463" s="172"/>
      <c r="AZ463" s="172"/>
      <c r="BA463" s="172"/>
      <c r="BB463" s="172"/>
      <c r="BC463" s="172"/>
      <c r="BD463" s="172"/>
      <c r="BE463" s="172"/>
      <c r="BF463" s="172"/>
      <c r="BG463" s="172"/>
      <c r="BH463" s="172"/>
      <c r="BI463" s="172"/>
      <c r="BJ463" s="172"/>
      <c r="BK463" s="172"/>
      <c r="BL463" s="172"/>
      <c r="BM463" s="172"/>
      <c r="BN463" s="172"/>
      <c r="BO463" s="172"/>
      <c r="BP463" s="172"/>
      <c r="BQ463" s="172"/>
      <c r="BR463" s="172"/>
      <c r="BS463" s="172"/>
      <c r="BT463" s="172"/>
      <c r="BU463" s="172"/>
      <c r="BV463" s="172"/>
      <c r="BW463" s="172"/>
      <c r="BX463" s="172"/>
    </row>
    <row r="464" spans="1:76" s="167" customFormat="1" ht="15.75" x14ac:dyDescent="0.25">
      <c r="A464" s="180" t="s">
        <v>633</v>
      </c>
      <c r="B464" s="181" t="s">
        <v>5059</v>
      </c>
      <c r="C464" s="181" t="s">
        <v>4204</v>
      </c>
      <c r="D464" s="181" t="s">
        <v>4205</v>
      </c>
      <c r="E464" s="181" t="s">
        <v>5060</v>
      </c>
      <c r="F464" s="181" t="s">
        <v>4206</v>
      </c>
      <c r="G464" s="180" t="s">
        <v>713</v>
      </c>
      <c r="H464" s="182" t="s">
        <v>4730</v>
      </c>
      <c r="I464" s="169" t="str">
        <f t="shared" si="21"/>
        <v>11CD01N001</v>
      </c>
      <c r="J464" s="183">
        <v>5</v>
      </c>
      <c r="K464" s="181" t="s">
        <v>4731</v>
      </c>
      <c r="L464" s="183">
        <v>3</v>
      </c>
      <c r="M464" s="181" t="s">
        <v>4309</v>
      </c>
      <c r="N464" s="183" t="s">
        <v>774</v>
      </c>
      <c r="O464" s="181" t="s">
        <v>3964</v>
      </c>
      <c r="P464" s="183">
        <v>1</v>
      </c>
      <c r="Q464" s="181" t="s">
        <v>3954</v>
      </c>
      <c r="R464" s="183" t="s">
        <v>785</v>
      </c>
      <c r="S464" s="181" t="s">
        <v>4732</v>
      </c>
      <c r="T464" s="183" t="s">
        <v>766</v>
      </c>
      <c r="U464" s="181" t="s">
        <v>3963</v>
      </c>
      <c r="V464" s="183" t="s">
        <v>3965</v>
      </c>
      <c r="W464" s="181" t="s">
        <v>3966</v>
      </c>
      <c r="X464" s="183" t="s">
        <v>2916</v>
      </c>
      <c r="Y464" s="181" t="s">
        <v>3967</v>
      </c>
      <c r="Z464" s="174" t="str">
        <f t="shared" si="22"/>
        <v>11 Ciudades y comunidades sostenibles</v>
      </c>
      <c r="AA464" s="183">
        <v>11.5</v>
      </c>
      <c r="AB464" s="181" t="s">
        <v>3968</v>
      </c>
      <c r="AC464" s="193" t="str">
        <f t="shared" si="23"/>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464" s="172"/>
      <c r="AE464" s="172"/>
      <c r="AF464" s="172"/>
      <c r="AG464" s="172"/>
      <c r="AH464" s="172"/>
      <c r="AI464" s="172"/>
      <c r="AJ464" s="172"/>
      <c r="AK464" s="172"/>
      <c r="AL464" s="172"/>
      <c r="AM464" s="172"/>
      <c r="AN464" s="172"/>
      <c r="AO464" s="172"/>
      <c r="AP464" s="172"/>
      <c r="AQ464" s="172"/>
      <c r="AR464" s="172"/>
      <c r="AS464" s="172"/>
      <c r="AT464" s="172"/>
      <c r="AU464" s="172"/>
      <c r="AV464" s="172"/>
      <c r="AW464" s="172"/>
      <c r="AX464" s="172"/>
      <c r="AY464" s="172"/>
      <c r="AZ464" s="172"/>
      <c r="BA464" s="172"/>
      <c r="BB464" s="172"/>
      <c r="BC464" s="172"/>
      <c r="BD464" s="172"/>
      <c r="BE464" s="172"/>
      <c r="BF464" s="172"/>
      <c r="BG464" s="172"/>
      <c r="BH464" s="172"/>
      <c r="BI464" s="172"/>
      <c r="BJ464" s="172"/>
      <c r="BK464" s="172"/>
      <c r="BL464" s="172"/>
      <c r="BM464" s="172"/>
      <c r="BN464" s="172"/>
      <c r="BO464" s="172"/>
      <c r="BP464" s="172"/>
      <c r="BQ464" s="172"/>
      <c r="BR464" s="172"/>
      <c r="BS464" s="172"/>
      <c r="BT464" s="172"/>
      <c r="BU464" s="172"/>
      <c r="BV464" s="172"/>
      <c r="BW464" s="172"/>
      <c r="BX464" s="172"/>
    </row>
    <row r="465" spans="1:76" s="167" customFormat="1" ht="15.75" x14ac:dyDescent="0.25">
      <c r="A465" s="180" t="s">
        <v>633</v>
      </c>
      <c r="B465" s="181" t="s">
        <v>5059</v>
      </c>
      <c r="C465" s="181" t="s">
        <v>4204</v>
      </c>
      <c r="D465" s="181" t="s">
        <v>4205</v>
      </c>
      <c r="E465" s="181" t="s">
        <v>5060</v>
      </c>
      <c r="F465" s="181" t="s">
        <v>4206</v>
      </c>
      <c r="G465" s="180" t="s">
        <v>3919</v>
      </c>
      <c r="H465" s="182" t="s">
        <v>5063</v>
      </c>
      <c r="I465" s="169" t="str">
        <f t="shared" si="21"/>
        <v>11CD01U040</v>
      </c>
      <c r="J465" s="183">
        <v>5</v>
      </c>
      <c r="K465" s="181" t="s">
        <v>4731</v>
      </c>
      <c r="L465" s="183">
        <v>1</v>
      </c>
      <c r="M465" s="181" t="s">
        <v>5053</v>
      </c>
      <c r="N465" s="183" t="s">
        <v>778</v>
      </c>
      <c r="O465" s="181" t="s">
        <v>4207</v>
      </c>
      <c r="P465" s="183">
        <v>1</v>
      </c>
      <c r="Q465" s="181" t="s">
        <v>3954</v>
      </c>
      <c r="R465" s="183" t="s">
        <v>785</v>
      </c>
      <c r="S465" s="181" t="s">
        <v>4732</v>
      </c>
      <c r="T465" s="183" t="s">
        <v>765</v>
      </c>
      <c r="U465" s="181" t="s">
        <v>4009</v>
      </c>
      <c r="V465" s="183" t="s">
        <v>2514</v>
      </c>
      <c r="W465" s="181" t="s">
        <v>4208</v>
      </c>
      <c r="X465" s="183" t="s">
        <v>3292</v>
      </c>
      <c r="Y465" s="181" t="s">
        <v>3957</v>
      </c>
      <c r="Z465" s="174" t="str">
        <f t="shared" si="22"/>
        <v>16 Paz, justicia e instituciones solidas</v>
      </c>
      <c r="AA465" s="183">
        <v>16.600000000000001</v>
      </c>
      <c r="AB465" s="181" t="s">
        <v>3958</v>
      </c>
      <c r="AC465" s="193" t="str">
        <f t="shared" si="23"/>
        <v>16.6 Crear a todos los niveles instituciones eficaces y transparentes que rindan cuentas</v>
      </c>
      <c r="AD465" s="172"/>
      <c r="AE465" s="172"/>
      <c r="AF465" s="172"/>
      <c r="AG465" s="172"/>
      <c r="AH465" s="172"/>
      <c r="AI465" s="172"/>
      <c r="AJ465" s="172"/>
      <c r="AK465" s="172"/>
      <c r="AL465" s="172"/>
      <c r="AM465" s="172"/>
      <c r="AN465" s="172"/>
      <c r="AO465" s="172"/>
      <c r="AP465" s="172"/>
      <c r="AQ465" s="172"/>
      <c r="AR465" s="172"/>
      <c r="AS465" s="172"/>
      <c r="AT465" s="172"/>
      <c r="AU465" s="172"/>
      <c r="AV465" s="172"/>
      <c r="AW465" s="172"/>
      <c r="AX465" s="172"/>
      <c r="AY465" s="172"/>
      <c r="AZ465" s="172"/>
      <c r="BA465" s="172"/>
      <c r="BB465" s="172"/>
      <c r="BC465" s="172"/>
      <c r="BD465" s="172"/>
      <c r="BE465" s="172"/>
      <c r="BF465" s="172"/>
      <c r="BG465" s="172"/>
      <c r="BH465" s="172"/>
      <c r="BI465" s="172"/>
      <c r="BJ465" s="172"/>
      <c r="BK465" s="172"/>
      <c r="BL465" s="172"/>
      <c r="BM465" s="172"/>
      <c r="BN465" s="172"/>
      <c r="BO465" s="172"/>
      <c r="BP465" s="172"/>
      <c r="BQ465" s="172"/>
      <c r="BR465" s="172"/>
      <c r="BS465" s="172"/>
      <c r="BT465" s="172"/>
      <c r="BU465" s="172"/>
      <c r="BV465" s="172"/>
      <c r="BW465" s="172"/>
      <c r="BX465" s="172"/>
    </row>
    <row r="466" spans="1:76" s="167" customFormat="1" ht="15.75" x14ac:dyDescent="0.25">
      <c r="A466" s="180" t="s">
        <v>634</v>
      </c>
      <c r="B466" s="181" t="s">
        <v>5064</v>
      </c>
      <c r="C466" s="181" t="s">
        <v>4211</v>
      </c>
      <c r="D466" s="181" t="s">
        <v>4212</v>
      </c>
      <c r="E466" s="181" t="s">
        <v>5065</v>
      </c>
      <c r="F466" s="181" t="s">
        <v>4213</v>
      </c>
      <c r="G466" s="180" t="s">
        <v>684</v>
      </c>
      <c r="H466" s="182" t="s">
        <v>5061</v>
      </c>
      <c r="I466" s="169" t="str">
        <f t="shared" si="21"/>
        <v>11CD02E026</v>
      </c>
      <c r="J466" s="183">
        <v>5</v>
      </c>
      <c r="K466" s="181" t="s">
        <v>4731</v>
      </c>
      <c r="L466" s="183">
        <v>1</v>
      </c>
      <c r="M466" s="181" t="s">
        <v>5053</v>
      </c>
      <c r="N466" s="183" t="s">
        <v>778</v>
      </c>
      <c r="O466" s="181" t="s">
        <v>4207</v>
      </c>
      <c r="P466" s="183">
        <v>1</v>
      </c>
      <c r="Q466" s="181" t="s">
        <v>3954</v>
      </c>
      <c r="R466" s="183" t="s">
        <v>785</v>
      </c>
      <c r="S466" s="181" t="s">
        <v>4732</v>
      </c>
      <c r="T466" s="183" t="s">
        <v>765</v>
      </c>
      <c r="U466" s="181" t="s">
        <v>4009</v>
      </c>
      <c r="V466" s="183" t="s">
        <v>2514</v>
      </c>
      <c r="W466" s="181" t="s">
        <v>4208</v>
      </c>
      <c r="X466" s="183" t="s">
        <v>3292</v>
      </c>
      <c r="Y466" s="181" t="s">
        <v>3957</v>
      </c>
      <c r="Z466" s="174" t="str">
        <f t="shared" si="22"/>
        <v>16 Paz, justicia e instituciones solidas</v>
      </c>
      <c r="AA466" s="183">
        <v>16.600000000000001</v>
      </c>
      <c r="AB466" s="181" t="s">
        <v>3958</v>
      </c>
      <c r="AC466" s="193" t="str">
        <f t="shared" si="23"/>
        <v>16.6 Crear a todos los niveles instituciones eficaces y transparentes que rindan cuentas</v>
      </c>
      <c r="AD466" s="172"/>
      <c r="AE466" s="172"/>
      <c r="AF466" s="172"/>
      <c r="AG466" s="172"/>
      <c r="AH466" s="172"/>
      <c r="AI466" s="172"/>
      <c r="AJ466" s="172"/>
      <c r="AK466" s="172"/>
      <c r="AL466" s="172"/>
      <c r="AM466" s="172"/>
      <c r="AN466" s="172"/>
      <c r="AO466" s="172"/>
      <c r="AP466" s="172"/>
      <c r="AQ466" s="172"/>
      <c r="AR466" s="172"/>
      <c r="AS466" s="172"/>
      <c r="AT466" s="172"/>
      <c r="AU466" s="172"/>
      <c r="AV466" s="172"/>
      <c r="AW466" s="172"/>
      <c r="AX466" s="172"/>
      <c r="AY466" s="172"/>
      <c r="AZ466" s="172"/>
      <c r="BA466" s="172"/>
      <c r="BB466" s="172"/>
      <c r="BC466" s="172"/>
      <c r="BD466" s="172"/>
      <c r="BE466" s="172"/>
      <c r="BF466" s="172"/>
      <c r="BG466" s="172"/>
      <c r="BH466" s="172"/>
      <c r="BI466" s="172"/>
      <c r="BJ466" s="172"/>
      <c r="BK466" s="172"/>
      <c r="BL466" s="172"/>
      <c r="BM466" s="172"/>
      <c r="BN466" s="172"/>
      <c r="BO466" s="172"/>
      <c r="BP466" s="172"/>
      <c r="BQ466" s="172"/>
      <c r="BR466" s="172"/>
      <c r="BS466" s="172"/>
      <c r="BT466" s="172"/>
      <c r="BU466" s="172"/>
      <c r="BV466" s="172"/>
      <c r="BW466" s="172"/>
      <c r="BX466" s="172"/>
    </row>
    <row r="467" spans="1:76" s="167" customFormat="1" ht="15.75" x14ac:dyDescent="0.25">
      <c r="A467" s="180" t="s">
        <v>634</v>
      </c>
      <c r="B467" s="181" t="s">
        <v>5064</v>
      </c>
      <c r="C467" s="181" t="s">
        <v>4211</v>
      </c>
      <c r="D467" s="181" t="s">
        <v>4212</v>
      </c>
      <c r="E467" s="181" t="s">
        <v>5065</v>
      </c>
      <c r="F467" s="181" t="s">
        <v>4213</v>
      </c>
      <c r="G467" s="180" t="s">
        <v>3848</v>
      </c>
      <c r="H467" s="182" t="s">
        <v>5054</v>
      </c>
      <c r="I467" s="169" t="str">
        <f t="shared" si="21"/>
        <v>11CD02E169</v>
      </c>
      <c r="J467" s="183">
        <v>5</v>
      </c>
      <c r="K467" s="181" t="s">
        <v>4731</v>
      </c>
      <c r="L467" s="183">
        <v>1</v>
      </c>
      <c r="M467" s="181" t="s">
        <v>5053</v>
      </c>
      <c r="N467" s="183">
        <v>12</v>
      </c>
      <c r="O467" s="181" t="s">
        <v>5066</v>
      </c>
      <c r="P467" s="183">
        <v>1</v>
      </c>
      <c r="Q467" s="181" t="s">
        <v>3954</v>
      </c>
      <c r="R467" s="183" t="s">
        <v>785</v>
      </c>
      <c r="S467" s="181" t="s">
        <v>4732</v>
      </c>
      <c r="T467" s="183" t="s">
        <v>765</v>
      </c>
      <c r="U467" s="181" t="s">
        <v>4009</v>
      </c>
      <c r="V467" s="183" t="s">
        <v>4214</v>
      </c>
      <c r="W467" s="181" t="s">
        <v>4215</v>
      </c>
      <c r="X467" s="183" t="s">
        <v>3292</v>
      </c>
      <c r="Y467" s="181" t="s">
        <v>3957</v>
      </c>
      <c r="Z467" s="174" t="str">
        <f t="shared" si="22"/>
        <v>16 Paz, justicia e instituciones solidas</v>
      </c>
      <c r="AA467" s="183">
        <v>16.100000000000001</v>
      </c>
      <c r="AB467" s="181" t="s">
        <v>3974</v>
      </c>
      <c r="AC467" s="193" t="str">
        <f t="shared" si="23"/>
        <v>16.1 Reducir significativamente todas las formas de violencia y las correspondientes tasas de mortalidad en todo el mundo</v>
      </c>
      <c r="AD467" s="172"/>
      <c r="AE467" s="172"/>
      <c r="AF467" s="172"/>
      <c r="AG467" s="172"/>
      <c r="AH467" s="172"/>
      <c r="AI467" s="172"/>
      <c r="AJ467" s="172"/>
      <c r="AK467" s="172"/>
      <c r="AL467" s="172"/>
      <c r="AM467" s="172"/>
      <c r="AN467" s="172"/>
      <c r="AO467" s="172"/>
      <c r="AP467" s="172"/>
      <c r="AQ467" s="172"/>
      <c r="AR467" s="172"/>
      <c r="AS467" s="172"/>
      <c r="AT467" s="172"/>
      <c r="AU467" s="172"/>
      <c r="AV467" s="172"/>
      <c r="AW467" s="172"/>
      <c r="AX467" s="172"/>
      <c r="AY467" s="172"/>
      <c r="AZ467" s="172"/>
      <c r="BA467" s="172"/>
      <c r="BB467" s="172"/>
      <c r="BC467" s="172"/>
      <c r="BD467" s="172"/>
      <c r="BE467" s="172"/>
      <c r="BF467" s="172"/>
      <c r="BG467" s="172"/>
      <c r="BH467" s="172"/>
      <c r="BI467" s="172"/>
      <c r="BJ467" s="172"/>
      <c r="BK467" s="172"/>
      <c r="BL467" s="172"/>
      <c r="BM467" s="172"/>
      <c r="BN467" s="172"/>
      <c r="BO467" s="172"/>
      <c r="BP467" s="172"/>
      <c r="BQ467" s="172"/>
      <c r="BR467" s="172"/>
      <c r="BS467" s="172"/>
      <c r="BT467" s="172"/>
      <c r="BU467" s="172"/>
      <c r="BV467" s="172"/>
      <c r="BW467" s="172"/>
      <c r="BX467" s="172"/>
    </row>
    <row r="468" spans="1:76" s="167" customFormat="1" ht="15.75" x14ac:dyDescent="0.25">
      <c r="A468" s="180" t="s">
        <v>634</v>
      </c>
      <c r="B468" s="181" t="s">
        <v>5064</v>
      </c>
      <c r="C468" s="181" t="s">
        <v>4211</v>
      </c>
      <c r="D468" s="181" t="s">
        <v>4212</v>
      </c>
      <c r="E468" s="181" t="s">
        <v>5065</v>
      </c>
      <c r="F468" s="181" t="s">
        <v>4213</v>
      </c>
      <c r="G468" s="180" t="s">
        <v>712</v>
      </c>
      <c r="H468" s="182" t="s">
        <v>4725</v>
      </c>
      <c r="I468" s="169" t="str">
        <f t="shared" si="21"/>
        <v>11CD02M001</v>
      </c>
      <c r="J468" s="183">
        <v>5</v>
      </c>
      <c r="K468" s="181" t="s">
        <v>4731</v>
      </c>
      <c r="L468" s="183">
        <v>1</v>
      </c>
      <c r="M468" s="181" t="s">
        <v>5053</v>
      </c>
      <c r="N468" s="183">
        <v>12</v>
      </c>
      <c r="O468" s="181" t="s">
        <v>5066</v>
      </c>
      <c r="P468" s="183">
        <v>1</v>
      </c>
      <c r="Q468" s="181" t="s">
        <v>3954</v>
      </c>
      <c r="R468" s="183" t="s">
        <v>785</v>
      </c>
      <c r="S468" s="181" t="s">
        <v>4732</v>
      </c>
      <c r="T468" s="183" t="s">
        <v>765</v>
      </c>
      <c r="U468" s="181" t="s">
        <v>4009</v>
      </c>
      <c r="V468" s="183" t="s">
        <v>3959</v>
      </c>
      <c r="W468" s="181" t="s">
        <v>3960</v>
      </c>
      <c r="X468" s="183" t="s">
        <v>3292</v>
      </c>
      <c r="Y468" s="181" t="s">
        <v>3957</v>
      </c>
      <c r="Z468" s="174" t="str">
        <f t="shared" si="22"/>
        <v>16 Paz, justicia e instituciones solidas</v>
      </c>
      <c r="AA468" s="183">
        <v>16.100000000000001</v>
      </c>
      <c r="AB468" s="181" t="s">
        <v>3974</v>
      </c>
      <c r="AC468" s="193" t="str">
        <f t="shared" si="23"/>
        <v>16.1 Reducir significativamente todas las formas de violencia y las correspondientes tasas de mortalidad en todo el mundo</v>
      </c>
      <c r="AD468" s="172"/>
      <c r="AE468" s="172"/>
      <c r="AF468" s="172"/>
      <c r="AG468" s="172"/>
      <c r="AH468" s="172"/>
      <c r="AI468" s="172"/>
      <c r="AJ468" s="172"/>
      <c r="AK468" s="172"/>
      <c r="AL468" s="172"/>
      <c r="AM468" s="172"/>
      <c r="AN468" s="172"/>
      <c r="AO468" s="172"/>
      <c r="AP468" s="172"/>
      <c r="AQ468" s="172"/>
      <c r="AR468" s="172"/>
      <c r="AS468" s="172"/>
      <c r="AT468" s="172"/>
      <c r="AU468" s="172"/>
      <c r="AV468" s="172"/>
      <c r="AW468" s="172"/>
      <c r="AX468" s="172"/>
      <c r="AY468" s="172"/>
      <c r="AZ468" s="172"/>
      <c r="BA468" s="172"/>
      <c r="BB468" s="172"/>
      <c r="BC468" s="172"/>
      <c r="BD468" s="172"/>
      <c r="BE468" s="172"/>
      <c r="BF468" s="172"/>
      <c r="BG468" s="172"/>
      <c r="BH468" s="172"/>
      <c r="BI468" s="172"/>
      <c r="BJ468" s="172"/>
      <c r="BK468" s="172"/>
      <c r="BL468" s="172"/>
      <c r="BM468" s="172"/>
      <c r="BN468" s="172"/>
      <c r="BO468" s="172"/>
      <c r="BP468" s="172"/>
      <c r="BQ468" s="172"/>
      <c r="BR468" s="172"/>
      <c r="BS468" s="172"/>
      <c r="BT468" s="172"/>
      <c r="BU468" s="172"/>
      <c r="BV468" s="172"/>
      <c r="BW468" s="172"/>
      <c r="BX468" s="172"/>
    </row>
    <row r="469" spans="1:76" s="167" customFormat="1" ht="15.75" x14ac:dyDescent="0.25">
      <c r="A469" s="180" t="s">
        <v>634</v>
      </c>
      <c r="B469" s="181" t="s">
        <v>5064</v>
      </c>
      <c r="C469" s="181" t="s">
        <v>4211</v>
      </c>
      <c r="D469" s="181" t="s">
        <v>4212</v>
      </c>
      <c r="E469" s="181" t="s">
        <v>5065</v>
      </c>
      <c r="F469" s="181" t="s">
        <v>4213</v>
      </c>
      <c r="G469" s="180" t="s">
        <v>3889</v>
      </c>
      <c r="H469" s="182" t="s">
        <v>4729</v>
      </c>
      <c r="I469" s="169" t="str">
        <f t="shared" si="21"/>
        <v>11CD02M002</v>
      </c>
      <c r="J469" s="183">
        <v>5</v>
      </c>
      <c r="K469" s="181" t="s">
        <v>4731</v>
      </c>
      <c r="L469" s="183">
        <v>1</v>
      </c>
      <c r="M469" s="181" t="s">
        <v>5053</v>
      </c>
      <c r="N469" s="183" t="s">
        <v>3377</v>
      </c>
      <c r="O469" s="181" t="s">
        <v>5066</v>
      </c>
      <c r="P469" s="183">
        <v>1</v>
      </c>
      <c r="Q469" s="181" t="s">
        <v>3954</v>
      </c>
      <c r="R469" s="183" t="s">
        <v>785</v>
      </c>
      <c r="S469" s="181" t="s">
        <v>4732</v>
      </c>
      <c r="T469" s="183" t="s">
        <v>765</v>
      </c>
      <c r="U469" s="181" t="s">
        <v>4009</v>
      </c>
      <c r="V469" s="183" t="s">
        <v>3961</v>
      </c>
      <c r="W469" s="181" t="s">
        <v>3962</v>
      </c>
      <c r="X469" s="183" t="s">
        <v>3292</v>
      </c>
      <c r="Y469" s="181" t="s">
        <v>3957</v>
      </c>
      <c r="Z469" s="174" t="str">
        <f t="shared" si="22"/>
        <v>16 Paz, justicia e instituciones solidas</v>
      </c>
      <c r="AA469" s="183">
        <v>16.100000000000001</v>
      </c>
      <c r="AB469" s="181" t="s">
        <v>3974</v>
      </c>
      <c r="AC469" s="193" t="str">
        <f t="shared" si="23"/>
        <v>16.1 Reducir significativamente todas las formas de violencia y las correspondientes tasas de mortalidad en todo el mundo</v>
      </c>
      <c r="AD469" s="172"/>
      <c r="AE469" s="172"/>
      <c r="AF469" s="172"/>
      <c r="AG469" s="172"/>
      <c r="AH469" s="172"/>
      <c r="AI469" s="172"/>
      <c r="AJ469" s="172"/>
      <c r="AK469" s="172"/>
      <c r="AL469" s="172"/>
      <c r="AM469" s="172"/>
      <c r="AN469" s="172"/>
      <c r="AO469" s="172"/>
      <c r="AP469" s="172"/>
      <c r="AQ469" s="172"/>
      <c r="AR469" s="172"/>
      <c r="AS469" s="172"/>
      <c r="AT469" s="172"/>
      <c r="AU469" s="172"/>
      <c r="AV469" s="172"/>
      <c r="AW469" s="172"/>
      <c r="AX469" s="172"/>
      <c r="AY469" s="172"/>
      <c r="AZ469" s="172"/>
      <c r="BA469" s="172"/>
      <c r="BB469" s="172"/>
      <c r="BC469" s="172"/>
      <c r="BD469" s="172"/>
      <c r="BE469" s="172"/>
      <c r="BF469" s="172"/>
      <c r="BG469" s="172"/>
      <c r="BH469" s="172"/>
      <c r="BI469" s="172"/>
      <c r="BJ469" s="172"/>
      <c r="BK469" s="172"/>
      <c r="BL469" s="172"/>
      <c r="BM469" s="172"/>
      <c r="BN469" s="172"/>
      <c r="BO469" s="172"/>
      <c r="BP469" s="172"/>
      <c r="BQ469" s="172"/>
      <c r="BR469" s="172"/>
      <c r="BS469" s="172"/>
      <c r="BT469" s="172"/>
      <c r="BU469" s="172"/>
      <c r="BV469" s="172"/>
      <c r="BW469" s="172"/>
      <c r="BX469" s="172"/>
    </row>
    <row r="470" spans="1:76" s="167" customFormat="1" ht="15.75" x14ac:dyDescent="0.25">
      <c r="A470" s="180" t="s">
        <v>634</v>
      </c>
      <c r="B470" s="181" t="s">
        <v>5064</v>
      </c>
      <c r="C470" s="181" t="s">
        <v>4211</v>
      </c>
      <c r="D470" s="181" t="s">
        <v>4212</v>
      </c>
      <c r="E470" s="181" t="s">
        <v>5065</v>
      </c>
      <c r="F470" s="181" t="s">
        <v>4213</v>
      </c>
      <c r="G470" s="180" t="s">
        <v>713</v>
      </c>
      <c r="H470" s="182" t="s">
        <v>4730</v>
      </c>
      <c r="I470" s="169" t="str">
        <f t="shared" si="21"/>
        <v>11CD02N001</v>
      </c>
      <c r="J470" s="183">
        <v>5</v>
      </c>
      <c r="K470" s="181" t="s">
        <v>4731</v>
      </c>
      <c r="L470" s="183">
        <v>3</v>
      </c>
      <c r="M470" s="181" t="s">
        <v>4309</v>
      </c>
      <c r="N470" s="183" t="s">
        <v>774</v>
      </c>
      <c r="O470" s="181" t="s">
        <v>3964</v>
      </c>
      <c r="P470" s="183">
        <v>1</v>
      </c>
      <c r="Q470" s="181" t="s">
        <v>3954</v>
      </c>
      <c r="R470" s="183" t="s">
        <v>785</v>
      </c>
      <c r="S470" s="181" t="s">
        <v>4732</v>
      </c>
      <c r="T470" s="183" t="s">
        <v>766</v>
      </c>
      <c r="U470" s="181" t="s">
        <v>3963</v>
      </c>
      <c r="V470" s="183" t="s">
        <v>3965</v>
      </c>
      <c r="W470" s="181" t="s">
        <v>3966</v>
      </c>
      <c r="X470" s="183" t="s">
        <v>2916</v>
      </c>
      <c r="Y470" s="181" t="s">
        <v>3967</v>
      </c>
      <c r="Z470" s="174" t="str">
        <f t="shared" si="22"/>
        <v>11 Ciudades y comunidades sostenibles</v>
      </c>
      <c r="AA470" s="183">
        <v>11.5</v>
      </c>
      <c r="AB470" s="181" t="s">
        <v>3968</v>
      </c>
      <c r="AC470" s="193" t="str">
        <f t="shared" si="23"/>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470" s="172"/>
      <c r="AE470" s="172"/>
      <c r="AF470" s="172"/>
      <c r="AG470" s="172"/>
      <c r="AH470" s="172"/>
      <c r="AI470" s="172"/>
      <c r="AJ470" s="172"/>
      <c r="AK470" s="172"/>
      <c r="AL470" s="172"/>
      <c r="AM470" s="172"/>
      <c r="AN470" s="172"/>
      <c r="AO470" s="172"/>
      <c r="AP470" s="172"/>
      <c r="AQ470" s="172"/>
      <c r="AR470" s="172"/>
      <c r="AS470" s="172"/>
      <c r="AT470" s="172"/>
      <c r="AU470" s="172"/>
      <c r="AV470" s="172"/>
      <c r="AW470" s="172"/>
      <c r="AX470" s="172"/>
      <c r="AY470" s="172"/>
      <c r="AZ470" s="172"/>
      <c r="BA470" s="172"/>
      <c r="BB470" s="172"/>
      <c r="BC470" s="172"/>
      <c r="BD470" s="172"/>
      <c r="BE470" s="172"/>
      <c r="BF470" s="172"/>
      <c r="BG470" s="172"/>
      <c r="BH470" s="172"/>
      <c r="BI470" s="172"/>
      <c r="BJ470" s="172"/>
      <c r="BK470" s="172"/>
      <c r="BL470" s="172"/>
      <c r="BM470" s="172"/>
      <c r="BN470" s="172"/>
      <c r="BO470" s="172"/>
      <c r="BP470" s="172"/>
      <c r="BQ470" s="172"/>
      <c r="BR470" s="172"/>
      <c r="BS470" s="172"/>
      <c r="BT470" s="172"/>
      <c r="BU470" s="172"/>
      <c r="BV470" s="172"/>
      <c r="BW470" s="172"/>
      <c r="BX470" s="172"/>
    </row>
    <row r="471" spans="1:76" s="167" customFormat="1" ht="15.75" x14ac:dyDescent="0.25">
      <c r="A471" s="180" t="s">
        <v>635</v>
      </c>
      <c r="B471" s="181" t="s">
        <v>5067</v>
      </c>
      <c r="C471" s="181" t="s">
        <v>4216</v>
      </c>
      <c r="D471" s="181" t="s">
        <v>4217</v>
      </c>
      <c r="E471" s="181" t="s">
        <v>5068</v>
      </c>
      <c r="F471" s="181" t="s">
        <v>4218</v>
      </c>
      <c r="G471" s="180" t="s">
        <v>3848</v>
      </c>
      <c r="H471" s="182" t="s">
        <v>5054</v>
      </c>
      <c r="I471" s="169" t="str">
        <f t="shared" si="21"/>
        <v>11CD03E169</v>
      </c>
      <c r="J471" s="183">
        <v>5</v>
      </c>
      <c r="K471" s="181" t="s">
        <v>4731</v>
      </c>
      <c r="L471" s="183">
        <v>1</v>
      </c>
      <c r="M471" s="181" t="s">
        <v>5053</v>
      </c>
      <c r="N471" s="183" t="s">
        <v>3377</v>
      </c>
      <c r="O471" s="181" t="s">
        <v>5066</v>
      </c>
      <c r="P471" s="183">
        <v>1</v>
      </c>
      <c r="Q471" s="181" t="s">
        <v>3954</v>
      </c>
      <c r="R471" s="183" t="s">
        <v>785</v>
      </c>
      <c r="S471" s="181" t="s">
        <v>4732</v>
      </c>
      <c r="T471" s="183" t="s">
        <v>765</v>
      </c>
      <c r="U471" s="181" t="s">
        <v>4009</v>
      </c>
      <c r="V471" s="183" t="s">
        <v>4214</v>
      </c>
      <c r="W471" s="181" t="s">
        <v>4215</v>
      </c>
      <c r="X471" s="183" t="s">
        <v>3292</v>
      </c>
      <c r="Y471" s="181" t="s">
        <v>3957</v>
      </c>
      <c r="Z471" s="174" t="str">
        <f t="shared" si="22"/>
        <v>16 Paz, justicia e instituciones solidas</v>
      </c>
      <c r="AA471" s="183">
        <v>16.100000000000001</v>
      </c>
      <c r="AB471" s="181" t="s">
        <v>3974</v>
      </c>
      <c r="AC471" s="193" t="str">
        <f t="shared" si="23"/>
        <v>16.1 Reducir significativamente todas las formas de violencia y las correspondientes tasas de mortalidad en todo el mundo</v>
      </c>
      <c r="AD471" s="172"/>
      <c r="AE471" s="172"/>
      <c r="AF471" s="172"/>
      <c r="AG471" s="172"/>
      <c r="AH471" s="172"/>
      <c r="AI471" s="172"/>
      <c r="AJ471" s="172"/>
      <c r="AK471" s="172"/>
      <c r="AL471" s="172"/>
      <c r="AM471" s="172"/>
      <c r="AN471" s="172"/>
      <c r="AO471" s="172"/>
      <c r="AP471" s="172"/>
      <c r="AQ471" s="172"/>
      <c r="AR471" s="172"/>
      <c r="AS471" s="172"/>
      <c r="AT471" s="172"/>
      <c r="AU471" s="172"/>
      <c r="AV471" s="172"/>
      <c r="AW471" s="172"/>
      <c r="AX471" s="172"/>
      <c r="AY471" s="172"/>
      <c r="AZ471" s="172"/>
      <c r="BA471" s="172"/>
      <c r="BB471" s="172"/>
      <c r="BC471" s="172"/>
      <c r="BD471" s="172"/>
      <c r="BE471" s="172"/>
      <c r="BF471" s="172"/>
      <c r="BG471" s="172"/>
      <c r="BH471" s="172"/>
      <c r="BI471" s="172"/>
      <c r="BJ471" s="172"/>
      <c r="BK471" s="172"/>
      <c r="BL471" s="172"/>
      <c r="BM471" s="172"/>
      <c r="BN471" s="172"/>
      <c r="BO471" s="172"/>
      <c r="BP471" s="172"/>
      <c r="BQ471" s="172"/>
      <c r="BR471" s="172"/>
      <c r="BS471" s="172"/>
      <c r="BT471" s="172"/>
      <c r="BU471" s="172"/>
      <c r="BV471" s="172"/>
      <c r="BW471" s="172"/>
      <c r="BX471" s="172"/>
    </row>
    <row r="472" spans="1:76" s="167" customFormat="1" ht="15.75" x14ac:dyDescent="0.25">
      <c r="A472" s="180" t="s">
        <v>635</v>
      </c>
      <c r="B472" s="181" t="s">
        <v>5067</v>
      </c>
      <c r="C472" s="181" t="s">
        <v>4216</v>
      </c>
      <c r="D472" s="181" t="s">
        <v>4217</v>
      </c>
      <c r="E472" s="181" t="s">
        <v>5068</v>
      </c>
      <c r="F472" s="181" t="s">
        <v>4218</v>
      </c>
      <c r="G472" s="180" t="s">
        <v>712</v>
      </c>
      <c r="H472" s="182" t="s">
        <v>4725</v>
      </c>
      <c r="I472" s="169" t="str">
        <f t="shared" si="21"/>
        <v>11CD03M001</v>
      </c>
      <c r="J472" s="183">
        <v>5</v>
      </c>
      <c r="K472" s="181" t="s">
        <v>4731</v>
      </c>
      <c r="L472" s="183">
        <v>1</v>
      </c>
      <c r="M472" s="181" t="s">
        <v>5053</v>
      </c>
      <c r="N472" s="183" t="s">
        <v>3377</v>
      </c>
      <c r="O472" s="181" t="s">
        <v>5066</v>
      </c>
      <c r="P472" s="183">
        <v>1</v>
      </c>
      <c r="Q472" s="181" t="s">
        <v>3954</v>
      </c>
      <c r="R472" s="183" t="s">
        <v>785</v>
      </c>
      <c r="S472" s="181" t="s">
        <v>4732</v>
      </c>
      <c r="T472" s="183" t="s">
        <v>765</v>
      </c>
      <c r="U472" s="181" t="s">
        <v>4009</v>
      </c>
      <c r="V472" s="183" t="s">
        <v>3959</v>
      </c>
      <c r="W472" s="181" t="s">
        <v>3960</v>
      </c>
      <c r="X472" s="183" t="s">
        <v>3292</v>
      </c>
      <c r="Y472" s="181" t="s">
        <v>3957</v>
      </c>
      <c r="Z472" s="174" t="str">
        <f t="shared" si="22"/>
        <v>16 Paz, justicia e instituciones solidas</v>
      </c>
      <c r="AA472" s="183">
        <v>16.100000000000001</v>
      </c>
      <c r="AB472" s="181" t="s">
        <v>3974</v>
      </c>
      <c r="AC472" s="193" t="str">
        <f t="shared" si="23"/>
        <v>16.1 Reducir significativamente todas las formas de violencia y las correspondientes tasas de mortalidad en todo el mundo</v>
      </c>
      <c r="AD472" s="172"/>
      <c r="AE472" s="172"/>
      <c r="AF472" s="172"/>
      <c r="AG472" s="172"/>
      <c r="AH472" s="172"/>
      <c r="AI472" s="172"/>
      <c r="AJ472" s="172"/>
      <c r="AK472" s="172"/>
      <c r="AL472" s="172"/>
      <c r="AM472" s="172"/>
      <c r="AN472" s="172"/>
      <c r="AO472" s="172"/>
      <c r="AP472" s="172"/>
      <c r="AQ472" s="172"/>
      <c r="AR472" s="172"/>
      <c r="AS472" s="172"/>
      <c r="AT472" s="172"/>
      <c r="AU472" s="172"/>
      <c r="AV472" s="172"/>
      <c r="AW472" s="172"/>
      <c r="AX472" s="172"/>
      <c r="AY472" s="172"/>
      <c r="AZ472" s="172"/>
      <c r="BA472" s="172"/>
      <c r="BB472" s="172"/>
      <c r="BC472" s="172"/>
      <c r="BD472" s="172"/>
      <c r="BE472" s="172"/>
      <c r="BF472" s="172"/>
      <c r="BG472" s="172"/>
      <c r="BH472" s="172"/>
      <c r="BI472" s="172"/>
      <c r="BJ472" s="172"/>
      <c r="BK472" s="172"/>
      <c r="BL472" s="172"/>
      <c r="BM472" s="172"/>
      <c r="BN472" s="172"/>
      <c r="BO472" s="172"/>
      <c r="BP472" s="172"/>
      <c r="BQ472" s="172"/>
      <c r="BR472" s="172"/>
      <c r="BS472" s="172"/>
      <c r="BT472" s="172"/>
      <c r="BU472" s="172"/>
      <c r="BV472" s="172"/>
      <c r="BW472" s="172"/>
      <c r="BX472" s="172"/>
    </row>
    <row r="473" spans="1:76" s="167" customFormat="1" ht="15.75" x14ac:dyDescent="0.25">
      <c r="A473" s="180" t="s">
        <v>635</v>
      </c>
      <c r="B473" s="181" t="s">
        <v>5067</v>
      </c>
      <c r="C473" s="181" t="s">
        <v>4216</v>
      </c>
      <c r="D473" s="181" t="s">
        <v>4217</v>
      </c>
      <c r="E473" s="181" t="s">
        <v>5068</v>
      </c>
      <c r="F473" s="181" t="s">
        <v>4218</v>
      </c>
      <c r="G473" s="180" t="s">
        <v>3889</v>
      </c>
      <c r="H473" s="182" t="s">
        <v>4729</v>
      </c>
      <c r="I473" s="169" t="str">
        <f t="shared" si="21"/>
        <v>11CD03M002</v>
      </c>
      <c r="J473" s="183">
        <v>5</v>
      </c>
      <c r="K473" s="181" t="s">
        <v>4731</v>
      </c>
      <c r="L473" s="183">
        <v>1</v>
      </c>
      <c r="M473" s="181" t="s">
        <v>5053</v>
      </c>
      <c r="N473" s="183" t="s">
        <v>3377</v>
      </c>
      <c r="O473" s="181" t="s">
        <v>5066</v>
      </c>
      <c r="P473" s="183">
        <v>1</v>
      </c>
      <c r="Q473" s="181" t="s">
        <v>3954</v>
      </c>
      <c r="R473" s="183" t="s">
        <v>785</v>
      </c>
      <c r="S473" s="181" t="s">
        <v>4732</v>
      </c>
      <c r="T473" s="183" t="s">
        <v>766</v>
      </c>
      <c r="U473" s="181" t="s">
        <v>3963</v>
      </c>
      <c r="V473" s="183" t="s">
        <v>3961</v>
      </c>
      <c r="W473" s="181" t="s">
        <v>3962</v>
      </c>
      <c r="X473" s="183" t="s">
        <v>3292</v>
      </c>
      <c r="Y473" s="181" t="s">
        <v>3957</v>
      </c>
      <c r="Z473" s="174" t="str">
        <f t="shared" si="22"/>
        <v>16 Paz, justicia e instituciones solidas</v>
      </c>
      <c r="AA473" s="183">
        <v>16.100000000000001</v>
      </c>
      <c r="AB473" s="181" t="s">
        <v>3974</v>
      </c>
      <c r="AC473" s="193" t="str">
        <f t="shared" si="23"/>
        <v>16.1 Reducir significativamente todas las formas de violencia y las correspondientes tasas de mortalidad en todo el mundo</v>
      </c>
      <c r="AD473" s="172"/>
      <c r="AE473" s="172"/>
      <c r="AF473" s="172"/>
      <c r="AG473" s="172"/>
      <c r="AH473" s="172"/>
      <c r="AI473" s="172"/>
      <c r="AJ473" s="172"/>
      <c r="AK473" s="172"/>
      <c r="AL473" s="172"/>
      <c r="AM473" s="172"/>
      <c r="AN473" s="172"/>
      <c r="AO473" s="172"/>
      <c r="AP473" s="172"/>
      <c r="AQ473" s="172"/>
      <c r="AR473" s="172"/>
      <c r="AS473" s="172"/>
      <c r="AT473" s="172"/>
      <c r="AU473" s="172"/>
      <c r="AV473" s="172"/>
      <c r="AW473" s="172"/>
      <c r="AX473" s="172"/>
      <c r="AY473" s="172"/>
      <c r="AZ473" s="172"/>
      <c r="BA473" s="172"/>
      <c r="BB473" s="172"/>
      <c r="BC473" s="172"/>
      <c r="BD473" s="172"/>
      <c r="BE473" s="172"/>
      <c r="BF473" s="172"/>
      <c r="BG473" s="172"/>
      <c r="BH473" s="172"/>
      <c r="BI473" s="172"/>
      <c r="BJ473" s="172"/>
      <c r="BK473" s="172"/>
      <c r="BL473" s="172"/>
      <c r="BM473" s="172"/>
      <c r="BN473" s="172"/>
      <c r="BO473" s="172"/>
      <c r="BP473" s="172"/>
      <c r="BQ473" s="172"/>
      <c r="BR473" s="172"/>
      <c r="BS473" s="172"/>
      <c r="BT473" s="172"/>
      <c r="BU473" s="172"/>
      <c r="BV473" s="172"/>
      <c r="BW473" s="172"/>
      <c r="BX473" s="172"/>
    </row>
    <row r="474" spans="1:76" s="167" customFormat="1" ht="15.75" x14ac:dyDescent="0.25">
      <c r="A474" s="180" t="s">
        <v>635</v>
      </c>
      <c r="B474" s="181" t="s">
        <v>5067</v>
      </c>
      <c r="C474" s="181" t="s">
        <v>4216</v>
      </c>
      <c r="D474" s="181" t="s">
        <v>4217</v>
      </c>
      <c r="E474" s="181" t="s">
        <v>5068</v>
      </c>
      <c r="F474" s="181" t="s">
        <v>4218</v>
      </c>
      <c r="G474" s="180" t="s">
        <v>713</v>
      </c>
      <c r="H474" s="182" t="s">
        <v>4730</v>
      </c>
      <c r="I474" s="169" t="str">
        <f t="shared" si="21"/>
        <v>11CD03N001</v>
      </c>
      <c r="J474" s="183">
        <v>5</v>
      </c>
      <c r="K474" s="181" t="s">
        <v>4731</v>
      </c>
      <c r="L474" s="183">
        <v>3</v>
      </c>
      <c r="M474" s="181" t="s">
        <v>4309</v>
      </c>
      <c r="N474" s="183" t="s">
        <v>774</v>
      </c>
      <c r="O474" s="181" t="s">
        <v>3964</v>
      </c>
      <c r="P474" s="183">
        <v>1</v>
      </c>
      <c r="Q474" s="181" t="s">
        <v>3954</v>
      </c>
      <c r="R474" s="183" t="s">
        <v>785</v>
      </c>
      <c r="S474" s="181" t="s">
        <v>4732</v>
      </c>
      <c r="T474" s="183" t="s">
        <v>766</v>
      </c>
      <c r="U474" s="181" t="s">
        <v>3963</v>
      </c>
      <c r="V474" s="183" t="s">
        <v>3965</v>
      </c>
      <c r="W474" s="181" t="s">
        <v>3966</v>
      </c>
      <c r="X474" s="183" t="s">
        <v>2916</v>
      </c>
      <c r="Y474" s="181" t="s">
        <v>3967</v>
      </c>
      <c r="Z474" s="174" t="str">
        <f t="shared" si="22"/>
        <v>11 Ciudades y comunidades sostenibles</v>
      </c>
      <c r="AA474" s="183">
        <v>11.5</v>
      </c>
      <c r="AB474" s="181" t="s">
        <v>3968</v>
      </c>
      <c r="AC474" s="193" t="str">
        <f t="shared" si="23"/>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474" s="172"/>
      <c r="AE474" s="172"/>
      <c r="AF474" s="172"/>
      <c r="AG474" s="172"/>
      <c r="AH474" s="172"/>
      <c r="AI474" s="172"/>
      <c r="AJ474" s="172"/>
      <c r="AK474" s="172"/>
      <c r="AL474" s="172"/>
      <c r="AM474" s="172"/>
      <c r="AN474" s="172"/>
      <c r="AO474" s="172"/>
      <c r="AP474" s="172"/>
      <c r="AQ474" s="172"/>
      <c r="AR474" s="172"/>
      <c r="AS474" s="172"/>
      <c r="AT474" s="172"/>
      <c r="AU474" s="172"/>
      <c r="AV474" s="172"/>
      <c r="AW474" s="172"/>
      <c r="AX474" s="172"/>
      <c r="AY474" s="172"/>
      <c r="AZ474" s="172"/>
      <c r="BA474" s="172"/>
      <c r="BB474" s="172"/>
      <c r="BC474" s="172"/>
      <c r="BD474" s="172"/>
      <c r="BE474" s="172"/>
      <c r="BF474" s="172"/>
      <c r="BG474" s="172"/>
      <c r="BH474" s="172"/>
      <c r="BI474" s="172"/>
      <c r="BJ474" s="172"/>
      <c r="BK474" s="172"/>
      <c r="BL474" s="172"/>
      <c r="BM474" s="172"/>
      <c r="BN474" s="172"/>
      <c r="BO474" s="172"/>
      <c r="BP474" s="172"/>
      <c r="BQ474" s="172"/>
      <c r="BR474" s="172"/>
      <c r="BS474" s="172"/>
      <c r="BT474" s="172"/>
      <c r="BU474" s="172"/>
      <c r="BV474" s="172"/>
      <c r="BW474" s="172"/>
      <c r="BX474" s="172"/>
    </row>
    <row r="475" spans="1:76" s="167" customFormat="1" ht="15.75" x14ac:dyDescent="0.25">
      <c r="A475" s="180" t="s">
        <v>636</v>
      </c>
      <c r="B475" s="181" t="s">
        <v>5069</v>
      </c>
      <c r="C475" s="181" t="s">
        <v>4219</v>
      </c>
      <c r="D475" s="181" t="s">
        <v>4220</v>
      </c>
      <c r="E475" s="181" t="s">
        <v>5070</v>
      </c>
      <c r="F475" s="181" t="s">
        <v>4221</v>
      </c>
      <c r="G475" s="180" t="s">
        <v>712</v>
      </c>
      <c r="H475" s="182" t="s">
        <v>4725</v>
      </c>
      <c r="I475" s="169" t="str">
        <f t="shared" si="21"/>
        <v>13C001M001</v>
      </c>
      <c r="J475" s="183">
        <v>6</v>
      </c>
      <c r="K475" s="181" t="s">
        <v>4726</v>
      </c>
      <c r="L475" s="183">
        <v>3</v>
      </c>
      <c r="M475" s="181" t="s">
        <v>4727</v>
      </c>
      <c r="N475" s="183" t="s">
        <v>766</v>
      </c>
      <c r="O475" s="181" t="s">
        <v>4014</v>
      </c>
      <c r="P475" s="183">
        <v>1</v>
      </c>
      <c r="Q475" s="181" t="s">
        <v>3954</v>
      </c>
      <c r="R475" s="183" t="s">
        <v>774</v>
      </c>
      <c r="S475" s="181" t="s">
        <v>4728</v>
      </c>
      <c r="T475" s="183" t="s">
        <v>767</v>
      </c>
      <c r="U475" s="181" t="s">
        <v>4999</v>
      </c>
      <c r="V475" s="183" t="s">
        <v>3959</v>
      </c>
      <c r="W475" s="181" t="s">
        <v>3960</v>
      </c>
      <c r="X475" s="183" t="s">
        <v>3292</v>
      </c>
      <c r="Y475" s="181" t="s">
        <v>3957</v>
      </c>
      <c r="Z475" s="174" t="str">
        <f t="shared" si="22"/>
        <v>16 Paz, justicia e instituciones solidas</v>
      </c>
      <c r="AA475" s="183">
        <v>16.5</v>
      </c>
      <c r="AB475" s="181" t="s">
        <v>4224</v>
      </c>
      <c r="AC475" s="193" t="str">
        <f t="shared" si="23"/>
        <v>16.5 Reducir considerablemente la corrupcion y el soborno en todas sus formas</v>
      </c>
      <c r="AD475" s="172"/>
      <c r="AE475" s="172"/>
      <c r="AF475" s="172"/>
      <c r="AG475" s="172"/>
      <c r="AH475" s="172"/>
      <c r="AI475" s="172"/>
      <c r="AJ475" s="172"/>
      <c r="AK475" s="172"/>
      <c r="AL475" s="172"/>
      <c r="AM475" s="172"/>
      <c r="AN475" s="172"/>
      <c r="AO475" s="172"/>
      <c r="AP475" s="172"/>
      <c r="AQ475" s="172"/>
      <c r="AR475" s="172"/>
      <c r="AS475" s="172"/>
      <c r="AT475" s="172"/>
      <c r="AU475" s="172"/>
      <c r="AV475" s="172"/>
      <c r="AW475" s="172"/>
      <c r="AX475" s="172"/>
      <c r="AY475" s="172"/>
      <c r="AZ475" s="172"/>
      <c r="BA475" s="172"/>
      <c r="BB475" s="172"/>
      <c r="BC475" s="172"/>
      <c r="BD475" s="172"/>
      <c r="BE475" s="172"/>
      <c r="BF475" s="172"/>
      <c r="BG475" s="172"/>
      <c r="BH475" s="172"/>
      <c r="BI475" s="172"/>
      <c r="BJ475" s="172"/>
      <c r="BK475" s="172"/>
      <c r="BL475" s="172"/>
      <c r="BM475" s="172"/>
      <c r="BN475" s="172"/>
      <c r="BO475" s="172"/>
      <c r="BP475" s="172"/>
      <c r="BQ475" s="172"/>
      <c r="BR475" s="172"/>
      <c r="BS475" s="172"/>
      <c r="BT475" s="172"/>
      <c r="BU475" s="172"/>
      <c r="BV475" s="172"/>
      <c r="BW475" s="172"/>
      <c r="BX475" s="172"/>
    </row>
    <row r="476" spans="1:76" s="167" customFormat="1" ht="15.75" x14ac:dyDescent="0.25">
      <c r="A476" s="180" t="s">
        <v>636</v>
      </c>
      <c r="B476" s="181" t="s">
        <v>5069</v>
      </c>
      <c r="C476" s="181" t="s">
        <v>4219</v>
      </c>
      <c r="D476" s="181" t="s">
        <v>4220</v>
      </c>
      <c r="E476" s="181" t="s">
        <v>5070</v>
      </c>
      <c r="F476" s="181" t="s">
        <v>4221</v>
      </c>
      <c r="G476" s="180" t="s">
        <v>3889</v>
      </c>
      <c r="H476" s="182" t="s">
        <v>4729</v>
      </c>
      <c r="I476" s="169" t="str">
        <f t="shared" si="21"/>
        <v>13C001M002</v>
      </c>
      <c r="J476" s="183">
        <v>6</v>
      </c>
      <c r="K476" s="181" t="s">
        <v>4726</v>
      </c>
      <c r="L476" s="183">
        <v>3</v>
      </c>
      <c r="M476" s="181" t="s">
        <v>4727</v>
      </c>
      <c r="N476" s="183" t="s">
        <v>766</v>
      </c>
      <c r="O476" s="181" t="s">
        <v>4014</v>
      </c>
      <c r="P476" s="183">
        <v>1</v>
      </c>
      <c r="Q476" s="181" t="s">
        <v>3954</v>
      </c>
      <c r="R476" s="183" t="s">
        <v>774</v>
      </c>
      <c r="S476" s="181" t="s">
        <v>4728</v>
      </c>
      <c r="T476" s="183" t="s">
        <v>767</v>
      </c>
      <c r="U476" s="181" t="s">
        <v>4999</v>
      </c>
      <c r="V476" s="183" t="s">
        <v>3961</v>
      </c>
      <c r="W476" s="181" t="s">
        <v>3962</v>
      </c>
      <c r="X476" s="183" t="s">
        <v>3292</v>
      </c>
      <c r="Y476" s="181" t="s">
        <v>3957</v>
      </c>
      <c r="Z476" s="174" t="str">
        <f t="shared" si="22"/>
        <v>16 Paz, justicia e instituciones solidas</v>
      </c>
      <c r="AA476" s="183">
        <v>16.5</v>
      </c>
      <c r="AB476" s="181" t="s">
        <v>4224</v>
      </c>
      <c r="AC476" s="193" t="str">
        <f t="shared" si="23"/>
        <v>16.5 Reducir considerablemente la corrupcion y el soborno en todas sus formas</v>
      </c>
      <c r="AD476" s="172"/>
      <c r="AE476" s="172"/>
      <c r="AF476" s="172"/>
      <c r="AG476" s="172"/>
      <c r="AH476" s="172"/>
      <c r="AI476" s="172"/>
      <c r="AJ476" s="172"/>
      <c r="AK476" s="172"/>
      <c r="AL476" s="172"/>
      <c r="AM476" s="172"/>
      <c r="AN476" s="172"/>
      <c r="AO476" s="172"/>
      <c r="AP476" s="172"/>
      <c r="AQ476" s="172"/>
      <c r="AR476" s="172"/>
      <c r="AS476" s="172"/>
      <c r="AT476" s="172"/>
      <c r="AU476" s="172"/>
      <c r="AV476" s="172"/>
      <c r="AW476" s="172"/>
      <c r="AX476" s="172"/>
      <c r="AY476" s="172"/>
      <c r="AZ476" s="172"/>
      <c r="BA476" s="172"/>
      <c r="BB476" s="172"/>
      <c r="BC476" s="172"/>
      <c r="BD476" s="172"/>
      <c r="BE476" s="172"/>
      <c r="BF476" s="172"/>
      <c r="BG476" s="172"/>
      <c r="BH476" s="172"/>
      <c r="BI476" s="172"/>
      <c r="BJ476" s="172"/>
      <c r="BK476" s="172"/>
      <c r="BL476" s="172"/>
      <c r="BM476" s="172"/>
      <c r="BN476" s="172"/>
      <c r="BO476" s="172"/>
      <c r="BP476" s="172"/>
      <c r="BQ476" s="172"/>
      <c r="BR476" s="172"/>
      <c r="BS476" s="172"/>
      <c r="BT476" s="172"/>
      <c r="BU476" s="172"/>
      <c r="BV476" s="172"/>
      <c r="BW476" s="172"/>
      <c r="BX476" s="172"/>
    </row>
    <row r="477" spans="1:76" s="167" customFormat="1" ht="15.75" x14ac:dyDescent="0.25">
      <c r="A477" s="180" t="s">
        <v>636</v>
      </c>
      <c r="B477" s="181" t="s">
        <v>5069</v>
      </c>
      <c r="C477" s="181" t="s">
        <v>4219</v>
      </c>
      <c r="D477" s="181" t="s">
        <v>4220</v>
      </c>
      <c r="E477" s="181" t="s">
        <v>5070</v>
      </c>
      <c r="F477" s="181" t="s">
        <v>4221</v>
      </c>
      <c r="G477" s="180" t="s">
        <v>713</v>
      </c>
      <c r="H477" s="182" t="s">
        <v>4730</v>
      </c>
      <c r="I477" s="169" t="str">
        <f t="shared" si="21"/>
        <v>13C001N001</v>
      </c>
      <c r="J477" s="183">
        <v>5</v>
      </c>
      <c r="K477" s="181" t="s">
        <v>4731</v>
      </c>
      <c r="L477" s="183">
        <v>3</v>
      </c>
      <c r="M477" s="181" t="s">
        <v>4309</v>
      </c>
      <c r="N477" s="183" t="s">
        <v>774</v>
      </c>
      <c r="O477" s="181" t="s">
        <v>3964</v>
      </c>
      <c r="P477" s="183">
        <v>1</v>
      </c>
      <c r="Q477" s="181" t="s">
        <v>3954</v>
      </c>
      <c r="R477" s="183" t="s">
        <v>785</v>
      </c>
      <c r="S477" s="181" t="s">
        <v>4732</v>
      </c>
      <c r="T477" s="183" t="s">
        <v>766</v>
      </c>
      <c r="U477" s="181" t="s">
        <v>3963</v>
      </c>
      <c r="V477" s="183" t="s">
        <v>3965</v>
      </c>
      <c r="W477" s="181" t="s">
        <v>3966</v>
      </c>
      <c r="X477" s="183" t="s">
        <v>3292</v>
      </c>
      <c r="Y477" s="181" t="s">
        <v>3957</v>
      </c>
      <c r="Z477" s="174" t="str">
        <f t="shared" si="22"/>
        <v>16 Paz, justicia e instituciones solidas</v>
      </c>
      <c r="AA477" s="183">
        <v>16.600000000000001</v>
      </c>
      <c r="AB477" s="181" t="s">
        <v>3958</v>
      </c>
      <c r="AC477" s="193" t="str">
        <f t="shared" si="23"/>
        <v>16.6 Crear a todos los niveles instituciones eficaces y transparentes que rindan cuentas</v>
      </c>
      <c r="AD477" s="172"/>
      <c r="AE477" s="172"/>
      <c r="AF477" s="172"/>
      <c r="AG477" s="172"/>
      <c r="AH477" s="172"/>
      <c r="AI477" s="172"/>
      <c r="AJ477" s="172"/>
      <c r="AK477" s="172"/>
      <c r="AL477" s="172"/>
      <c r="AM477" s="172"/>
      <c r="AN477" s="172"/>
      <c r="AO477" s="172"/>
      <c r="AP477" s="172"/>
      <c r="AQ477" s="172"/>
      <c r="AR477" s="172"/>
      <c r="AS477" s="172"/>
      <c r="AT477" s="172"/>
      <c r="AU477" s="172"/>
      <c r="AV477" s="172"/>
      <c r="AW477" s="172"/>
      <c r="AX477" s="172"/>
      <c r="AY477" s="172"/>
      <c r="AZ477" s="172"/>
      <c r="BA477" s="172"/>
      <c r="BB477" s="172"/>
      <c r="BC477" s="172"/>
      <c r="BD477" s="172"/>
      <c r="BE477" s="172"/>
      <c r="BF477" s="172"/>
      <c r="BG477" s="172"/>
      <c r="BH477" s="172"/>
      <c r="BI477" s="172"/>
      <c r="BJ477" s="172"/>
      <c r="BK477" s="172"/>
      <c r="BL477" s="172"/>
      <c r="BM477" s="172"/>
      <c r="BN477" s="172"/>
      <c r="BO477" s="172"/>
      <c r="BP477" s="172"/>
      <c r="BQ477" s="172"/>
      <c r="BR477" s="172"/>
      <c r="BS477" s="172"/>
      <c r="BT477" s="172"/>
      <c r="BU477" s="172"/>
      <c r="BV477" s="172"/>
      <c r="BW477" s="172"/>
      <c r="BX477" s="172"/>
    </row>
    <row r="478" spans="1:76" s="167" customFormat="1" ht="15.75" x14ac:dyDescent="0.25">
      <c r="A478" s="180" t="s">
        <v>636</v>
      </c>
      <c r="B478" s="181" t="s">
        <v>5069</v>
      </c>
      <c r="C478" s="181" t="s">
        <v>4219</v>
      </c>
      <c r="D478" s="181" t="s">
        <v>4220</v>
      </c>
      <c r="E478" s="181" t="s">
        <v>5070</v>
      </c>
      <c r="F478" s="181" t="s">
        <v>4221</v>
      </c>
      <c r="G478" s="180" t="s">
        <v>715</v>
      </c>
      <c r="H478" s="182" t="s">
        <v>5071</v>
      </c>
      <c r="I478" s="169" t="str">
        <f t="shared" si="21"/>
        <v>13C001O006</v>
      </c>
      <c r="J478" s="183">
        <v>6</v>
      </c>
      <c r="K478" s="181" t="s">
        <v>4726</v>
      </c>
      <c r="L478" s="183">
        <v>3</v>
      </c>
      <c r="M478" s="181" t="s">
        <v>4727</v>
      </c>
      <c r="N478" s="183">
        <v>2</v>
      </c>
      <c r="O478" s="181" t="s">
        <v>4014</v>
      </c>
      <c r="P478" s="183">
        <v>1</v>
      </c>
      <c r="Q478" s="181" t="s">
        <v>3954</v>
      </c>
      <c r="R478" s="183" t="s">
        <v>774</v>
      </c>
      <c r="S478" s="181" t="s">
        <v>4728</v>
      </c>
      <c r="T478" s="183" t="s">
        <v>767</v>
      </c>
      <c r="U478" s="181" t="s">
        <v>4999</v>
      </c>
      <c r="V478" s="183" t="s">
        <v>4222</v>
      </c>
      <c r="W478" s="181" t="s">
        <v>4223</v>
      </c>
      <c r="X478" s="183" t="s">
        <v>3292</v>
      </c>
      <c r="Y478" s="181" t="s">
        <v>3957</v>
      </c>
      <c r="Z478" s="174" t="str">
        <f t="shared" si="22"/>
        <v>16 Paz, justicia e instituciones solidas</v>
      </c>
      <c r="AA478" s="183">
        <v>16.5</v>
      </c>
      <c r="AB478" s="181" t="s">
        <v>4224</v>
      </c>
      <c r="AC478" s="193" t="str">
        <f t="shared" si="23"/>
        <v>16.5 Reducir considerablemente la corrupcion y el soborno en todas sus formas</v>
      </c>
      <c r="AD478" s="172"/>
      <c r="AE478" s="172"/>
      <c r="AF478" s="172"/>
      <c r="AG478" s="172"/>
      <c r="AH478" s="172"/>
      <c r="AI478" s="172"/>
      <c r="AJ478" s="172"/>
      <c r="AK478" s="172"/>
      <c r="AL478" s="172"/>
      <c r="AM478" s="172"/>
      <c r="AN478" s="172"/>
      <c r="AO478" s="172"/>
      <c r="AP478" s="172"/>
      <c r="AQ478" s="172"/>
      <c r="AR478" s="172"/>
      <c r="AS478" s="172"/>
      <c r="AT478" s="172"/>
      <c r="AU478" s="172"/>
      <c r="AV478" s="172"/>
      <c r="AW478" s="172"/>
      <c r="AX478" s="172"/>
      <c r="AY478" s="172"/>
      <c r="AZ478" s="172"/>
      <c r="BA478" s="172"/>
      <c r="BB478" s="172"/>
      <c r="BC478" s="172"/>
      <c r="BD478" s="172"/>
      <c r="BE478" s="172"/>
      <c r="BF478" s="172"/>
      <c r="BG478" s="172"/>
      <c r="BH478" s="172"/>
      <c r="BI478" s="172"/>
      <c r="BJ478" s="172"/>
      <c r="BK478" s="172"/>
      <c r="BL478" s="172"/>
      <c r="BM478" s="172"/>
      <c r="BN478" s="172"/>
      <c r="BO478" s="172"/>
      <c r="BP478" s="172"/>
      <c r="BQ478" s="172"/>
      <c r="BR478" s="172"/>
      <c r="BS478" s="172"/>
      <c r="BT478" s="172"/>
      <c r="BU478" s="172"/>
      <c r="BV478" s="172"/>
      <c r="BW478" s="172"/>
      <c r="BX478" s="172"/>
    </row>
    <row r="479" spans="1:76" s="167" customFormat="1" ht="15.75" x14ac:dyDescent="0.25">
      <c r="A479" s="180" t="s">
        <v>636</v>
      </c>
      <c r="B479" s="181" t="s">
        <v>5069</v>
      </c>
      <c r="C479" s="181" t="s">
        <v>4219</v>
      </c>
      <c r="D479" s="181" t="s">
        <v>4220</v>
      </c>
      <c r="E479" s="181" t="s">
        <v>5070</v>
      </c>
      <c r="F479" s="181" t="s">
        <v>4221</v>
      </c>
      <c r="G479" s="180" t="s">
        <v>3892</v>
      </c>
      <c r="H479" s="182" t="s">
        <v>5072</v>
      </c>
      <c r="I479" s="169" t="str">
        <f t="shared" si="21"/>
        <v>13C001O008</v>
      </c>
      <c r="J479" s="183">
        <v>6</v>
      </c>
      <c r="K479" s="181" t="s">
        <v>4726</v>
      </c>
      <c r="L479" s="183">
        <v>3</v>
      </c>
      <c r="M479" s="181" t="s">
        <v>4727</v>
      </c>
      <c r="N479" s="183">
        <v>1</v>
      </c>
      <c r="O479" s="181" t="s">
        <v>3953</v>
      </c>
      <c r="P479" s="183">
        <v>1</v>
      </c>
      <c r="Q479" s="181" t="s">
        <v>3954</v>
      </c>
      <c r="R479" s="183" t="s">
        <v>774</v>
      </c>
      <c r="S479" s="181" t="s">
        <v>4728</v>
      </c>
      <c r="T479" s="183" t="s">
        <v>767</v>
      </c>
      <c r="U479" s="181" t="s">
        <v>4999</v>
      </c>
      <c r="V479" s="183" t="s">
        <v>4225</v>
      </c>
      <c r="W479" s="181" t="s">
        <v>4226</v>
      </c>
      <c r="X479" s="183" t="s">
        <v>3292</v>
      </c>
      <c r="Y479" s="181" t="s">
        <v>3957</v>
      </c>
      <c r="Z479" s="174" t="str">
        <f t="shared" si="22"/>
        <v>16 Paz, justicia e instituciones solidas</v>
      </c>
      <c r="AA479" s="183">
        <v>16.5</v>
      </c>
      <c r="AB479" s="181" t="s">
        <v>4224</v>
      </c>
      <c r="AC479" s="193" t="str">
        <f t="shared" si="23"/>
        <v>16.5 Reducir considerablemente la corrupcion y el soborno en todas sus formas</v>
      </c>
      <c r="AD479" s="172"/>
      <c r="AE479" s="172"/>
      <c r="AF479" s="172"/>
      <c r="AG479" s="172"/>
      <c r="AH479" s="172"/>
      <c r="AI479" s="172"/>
      <c r="AJ479" s="172"/>
      <c r="AK479" s="172"/>
      <c r="AL479" s="172"/>
      <c r="AM479" s="172"/>
      <c r="AN479" s="172"/>
      <c r="AO479" s="172"/>
      <c r="AP479" s="172"/>
      <c r="AQ479" s="172"/>
      <c r="AR479" s="172"/>
      <c r="AS479" s="172"/>
      <c r="AT479" s="172"/>
      <c r="AU479" s="172"/>
      <c r="AV479" s="172"/>
      <c r="AW479" s="172"/>
      <c r="AX479" s="172"/>
      <c r="AY479" s="172"/>
      <c r="AZ479" s="172"/>
      <c r="BA479" s="172"/>
      <c r="BB479" s="172"/>
      <c r="BC479" s="172"/>
      <c r="BD479" s="172"/>
      <c r="BE479" s="172"/>
      <c r="BF479" s="172"/>
      <c r="BG479" s="172"/>
      <c r="BH479" s="172"/>
      <c r="BI479" s="172"/>
      <c r="BJ479" s="172"/>
      <c r="BK479" s="172"/>
      <c r="BL479" s="172"/>
      <c r="BM479" s="172"/>
      <c r="BN479" s="172"/>
      <c r="BO479" s="172"/>
      <c r="BP479" s="172"/>
      <c r="BQ479" s="172"/>
      <c r="BR479" s="172"/>
      <c r="BS479" s="172"/>
      <c r="BT479" s="172"/>
      <c r="BU479" s="172"/>
      <c r="BV479" s="172"/>
      <c r="BW479" s="172"/>
      <c r="BX479" s="172"/>
    </row>
    <row r="480" spans="1:76" s="167" customFormat="1" ht="15.75" x14ac:dyDescent="0.25">
      <c r="A480" s="180" t="s">
        <v>637</v>
      </c>
      <c r="B480" s="181" t="s">
        <v>5073</v>
      </c>
      <c r="C480" s="181" t="s">
        <v>4227</v>
      </c>
      <c r="D480" s="181" t="s">
        <v>4228</v>
      </c>
      <c r="E480" s="181" t="s">
        <v>4229</v>
      </c>
      <c r="F480" s="181" t="s">
        <v>4230</v>
      </c>
      <c r="G480" s="180" t="s">
        <v>712</v>
      </c>
      <c r="H480" s="182" t="s">
        <v>4725</v>
      </c>
      <c r="I480" s="169" t="str">
        <f t="shared" si="21"/>
        <v>13PDEAM001</v>
      </c>
      <c r="J480" s="183">
        <v>6</v>
      </c>
      <c r="K480" s="181" t="s">
        <v>4726</v>
      </c>
      <c r="L480" s="183">
        <v>2</v>
      </c>
      <c r="M480" s="181" t="s">
        <v>4231</v>
      </c>
      <c r="N480" s="183" t="s">
        <v>765</v>
      </c>
      <c r="O480" s="181" t="s">
        <v>4232</v>
      </c>
      <c r="P480" s="183">
        <v>2</v>
      </c>
      <c r="Q480" s="181" t="s">
        <v>4765</v>
      </c>
      <c r="R480" s="183" t="s">
        <v>814</v>
      </c>
      <c r="S480" s="181" t="s">
        <v>4233</v>
      </c>
      <c r="T480" s="183" t="s">
        <v>774</v>
      </c>
      <c r="U480" s="181" t="s">
        <v>4234</v>
      </c>
      <c r="V480" s="183" t="s">
        <v>3959</v>
      </c>
      <c r="W480" s="181" t="s">
        <v>3960</v>
      </c>
      <c r="X480" s="183" t="s">
        <v>3292</v>
      </c>
      <c r="Y480" s="181" t="s">
        <v>3957</v>
      </c>
      <c r="Z480" s="174" t="str">
        <f t="shared" si="22"/>
        <v>16 Paz, justicia e instituciones solidas</v>
      </c>
      <c r="AA480" s="183">
        <v>16.600000000000001</v>
      </c>
      <c r="AB480" s="181" t="s">
        <v>3958</v>
      </c>
      <c r="AC480" s="193" t="str">
        <f t="shared" si="23"/>
        <v>16.6 Crear a todos los niveles instituciones eficaces y transparentes que rindan cuentas</v>
      </c>
      <c r="AD480" s="172"/>
      <c r="AE480" s="172"/>
      <c r="AF480" s="172"/>
      <c r="AG480" s="172"/>
      <c r="AH480" s="172"/>
      <c r="AI480" s="172"/>
      <c r="AJ480" s="172"/>
      <c r="AK480" s="172"/>
      <c r="AL480" s="172"/>
      <c r="AM480" s="172"/>
      <c r="AN480" s="172"/>
      <c r="AO480" s="172"/>
      <c r="AP480" s="172"/>
      <c r="AQ480" s="172"/>
      <c r="AR480" s="172"/>
      <c r="AS480" s="172"/>
      <c r="AT480" s="172"/>
      <c r="AU480" s="172"/>
      <c r="AV480" s="172"/>
      <c r="AW480" s="172"/>
      <c r="AX480" s="172"/>
      <c r="AY480" s="172"/>
      <c r="AZ480" s="172"/>
      <c r="BA480" s="172"/>
      <c r="BB480" s="172"/>
      <c r="BC480" s="172"/>
      <c r="BD480" s="172"/>
      <c r="BE480" s="172"/>
      <c r="BF480" s="172"/>
      <c r="BG480" s="172"/>
      <c r="BH480" s="172"/>
      <c r="BI480" s="172"/>
      <c r="BJ480" s="172"/>
      <c r="BK480" s="172"/>
      <c r="BL480" s="172"/>
      <c r="BM480" s="172"/>
      <c r="BN480" s="172"/>
      <c r="BO480" s="172"/>
      <c r="BP480" s="172"/>
      <c r="BQ480" s="172"/>
      <c r="BR480" s="172"/>
      <c r="BS480" s="172"/>
      <c r="BT480" s="172"/>
      <c r="BU480" s="172"/>
      <c r="BV480" s="172"/>
      <c r="BW480" s="172"/>
      <c r="BX480" s="172"/>
    </row>
    <row r="481" spans="1:76" s="167" customFormat="1" ht="15.75" x14ac:dyDescent="0.25">
      <c r="A481" s="180" t="s">
        <v>637</v>
      </c>
      <c r="B481" s="181" t="s">
        <v>5073</v>
      </c>
      <c r="C481" s="181" t="s">
        <v>4227</v>
      </c>
      <c r="D481" s="181" t="s">
        <v>4228</v>
      </c>
      <c r="E481" s="181" t="s">
        <v>4229</v>
      </c>
      <c r="F481" s="181" t="s">
        <v>4230</v>
      </c>
      <c r="G481" s="180" t="s">
        <v>3889</v>
      </c>
      <c r="H481" s="182" t="s">
        <v>4729</v>
      </c>
      <c r="I481" s="169" t="str">
        <f t="shared" si="21"/>
        <v>13PDEAM002</v>
      </c>
      <c r="J481" s="183">
        <v>6</v>
      </c>
      <c r="K481" s="181" t="s">
        <v>4726</v>
      </c>
      <c r="L481" s="183">
        <v>2</v>
      </c>
      <c r="M481" s="181" t="s">
        <v>4231</v>
      </c>
      <c r="N481" s="183" t="s">
        <v>765</v>
      </c>
      <c r="O481" s="181" t="s">
        <v>4232</v>
      </c>
      <c r="P481" s="183">
        <v>2</v>
      </c>
      <c r="Q481" s="181" t="s">
        <v>4765</v>
      </c>
      <c r="R481" s="183" t="s">
        <v>814</v>
      </c>
      <c r="S481" s="181" t="s">
        <v>4233</v>
      </c>
      <c r="T481" s="183" t="s">
        <v>774</v>
      </c>
      <c r="U481" s="181" t="s">
        <v>4234</v>
      </c>
      <c r="V481" s="183" t="s">
        <v>3961</v>
      </c>
      <c r="W481" s="181" t="s">
        <v>3962</v>
      </c>
      <c r="X481" s="183" t="s">
        <v>3292</v>
      </c>
      <c r="Y481" s="181" t="s">
        <v>3957</v>
      </c>
      <c r="Z481" s="174" t="str">
        <f t="shared" si="22"/>
        <v>16 Paz, justicia e instituciones solidas</v>
      </c>
      <c r="AA481" s="183">
        <v>16.600000000000001</v>
      </c>
      <c r="AB481" s="181" t="s">
        <v>3958</v>
      </c>
      <c r="AC481" s="193" t="str">
        <f t="shared" si="23"/>
        <v>16.6 Crear a todos los niveles instituciones eficaces y transparentes que rindan cuentas</v>
      </c>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2"/>
      <c r="AY481" s="172"/>
      <c r="AZ481" s="172"/>
      <c r="BA481" s="172"/>
      <c r="BB481" s="172"/>
      <c r="BC481" s="172"/>
      <c r="BD481" s="172"/>
      <c r="BE481" s="172"/>
      <c r="BF481" s="172"/>
      <c r="BG481" s="172"/>
      <c r="BH481" s="172"/>
      <c r="BI481" s="172"/>
      <c r="BJ481" s="172"/>
      <c r="BK481" s="172"/>
      <c r="BL481" s="172"/>
      <c r="BM481" s="172"/>
      <c r="BN481" s="172"/>
      <c r="BO481" s="172"/>
      <c r="BP481" s="172"/>
      <c r="BQ481" s="172"/>
      <c r="BR481" s="172"/>
      <c r="BS481" s="172"/>
      <c r="BT481" s="172"/>
      <c r="BU481" s="172"/>
      <c r="BV481" s="172"/>
      <c r="BW481" s="172"/>
      <c r="BX481" s="172"/>
    </row>
    <row r="482" spans="1:76" s="167" customFormat="1" ht="15.75" x14ac:dyDescent="0.25">
      <c r="A482" s="180" t="s">
        <v>637</v>
      </c>
      <c r="B482" s="181" t="s">
        <v>5073</v>
      </c>
      <c r="C482" s="181" t="s">
        <v>4227</v>
      </c>
      <c r="D482" s="181" t="s">
        <v>4228</v>
      </c>
      <c r="E482" s="181" t="s">
        <v>4229</v>
      </c>
      <c r="F482" s="181" t="s">
        <v>4230</v>
      </c>
      <c r="G482" s="180" t="s">
        <v>713</v>
      </c>
      <c r="H482" s="182" t="s">
        <v>4730</v>
      </c>
      <c r="I482" s="169" t="str">
        <f t="shared" si="21"/>
        <v>13PDEAN001</v>
      </c>
      <c r="J482" s="183">
        <v>5</v>
      </c>
      <c r="K482" s="181" t="s">
        <v>4731</v>
      </c>
      <c r="L482" s="183">
        <v>3</v>
      </c>
      <c r="M482" s="181" t="s">
        <v>4309</v>
      </c>
      <c r="N482" s="183" t="s">
        <v>774</v>
      </c>
      <c r="O482" s="181" t="s">
        <v>3964</v>
      </c>
      <c r="P482" s="183">
        <v>1</v>
      </c>
      <c r="Q482" s="181" t="s">
        <v>3954</v>
      </c>
      <c r="R482" s="183" t="s">
        <v>785</v>
      </c>
      <c r="S482" s="181" t="s">
        <v>4732</v>
      </c>
      <c r="T482" s="183" t="s">
        <v>766</v>
      </c>
      <c r="U482" s="181" t="s">
        <v>3963</v>
      </c>
      <c r="V482" s="183" t="s">
        <v>3965</v>
      </c>
      <c r="W482" s="181" t="s">
        <v>3966</v>
      </c>
      <c r="X482" s="183" t="s">
        <v>3292</v>
      </c>
      <c r="Y482" s="181" t="s">
        <v>3957</v>
      </c>
      <c r="Z482" s="174" t="str">
        <f t="shared" si="22"/>
        <v>16 Paz, justicia e instituciones solidas</v>
      </c>
      <c r="AA482" s="183">
        <v>16.600000000000001</v>
      </c>
      <c r="AB482" s="181" t="s">
        <v>3958</v>
      </c>
      <c r="AC482" s="193" t="str">
        <f t="shared" si="23"/>
        <v>16.6 Crear a todos los niveles instituciones eficaces y transparentes que rindan cuentas</v>
      </c>
      <c r="AD482" s="172"/>
      <c r="AE482" s="172"/>
      <c r="AF482" s="172"/>
      <c r="AG482" s="172"/>
      <c r="AH482" s="172"/>
      <c r="AI482" s="172"/>
      <c r="AJ482" s="172"/>
      <c r="AK482" s="172"/>
      <c r="AL482" s="172"/>
      <c r="AM482" s="172"/>
      <c r="AN482" s="172"/>
      <c r="AO482" s="172"/>
      <c r="AP482" s="172"/>
      <c r="AQ482" s="172"/>
      <c r="AR482" s="172"/>
      <c r="AS482" s="172"/>
      <c r="AT482" s="172"/>
      <c r="AU482" s="172"/>
      <c r="AV482" s="172"/>
      <c r="AW482" s="172"/>
      <c r="AX482" s="172"/>
      <c r="AY482" s="172"/>
      <c r="AZ482" s="172"/>
      <c r="BA482" s="172"/>
      <c r="BB482" s="172"/>
      <c r="BC482" s="172"/>
      <c r="BD482" s="172"/>
      <c r="BE482" s="172"/>
      <c r="BF482" s="172"/>
      <c r="BG482" s="172"/>
      <c r="BH482" s="172"/>
      <c r="BI482" s="172"/>
      <c r="BJ482" s="172"/>
      <c r="BK482" s="172"/>
      <c r="BL482" s="172"/>
      <c r="BM482" s="172"/>
      <c r="BN482" s="172"/>
      <c r="BO482" s="172"/>
      <c r="BP482" s="172"/>
      <c r="BQ482" s="172"/>
      <c r="BR482" s="172"/>
      <c r="BS482" s="172"/>
      <c r="BT482" s="172"/>
      <c r="BU482" s="172"/>
      <c r="BV482" s="172"/>
      <c r="BW482" s="172"/>
      <c r="BX482" s="172"/>
    </row>
    <row r="483" spans="1:76" s="167" customFormat="1" ht="15.75" x14ac:dyDescent="0.25">
      <c r="A483" s="180" t="s">
        <v>637</v>
      </c>
      <c r="B483" s="181" t="s">
        <v>5073</v>
      </c>
      <c r="C483" s="181" t="s">
        <v>4227</v>
      </c>
      <c r="D483" s="181" t="s">
        <v>4228</v>
      </c>
      <c r="E483" s="181" t="s">
        <v>4229</v>
      </c>
      <c r="F483" s="181" t="s">
        <v>4230</v>
      </c>
      <c r="G483" s="180" t="s">
        <v>3893</v>
      </c>
      <c r="H483" s="182" t="s">
        <v>5074</v>
      </c>
      <c r="I483" s="169" t="str">
        <f t="shared" si="21"/>
        <v>13PDEAO009</v>
      </c>
      <c r="J483" s="183">
        <v>6</v>
      </c>
      <c r="K483" s="181" t="s">
        <v>4726</v>
      </c>
      <c r="L483" s="183">
        <v>2</v>
      </c>
      <c r="M483" s="181" t="s">
        <v>4231</v>
      </c>
      <c r="N483" s="183" t="s">
        <v>765</v>
      </c>
      <c r="O483" s="181" t="s">
        <v>4232</v>
      </c>
      <c r="P483" s="183">
        <v>2</v>
      </c>
      <c r="Q483" s="181" t="s">
        <v>4765</v>
      </c>
      <c r="R483" s="183" t="s">
        <v>814</v>
      </c>
      <c r="S483" s="181" t="s">
        <v>4233</v>
      </c>
      <c r="T483" s="183" t="s">
        <v>774</v>
      </c>
      <c r="U483" s="181" t="s">
        <v>4234</v>
      </c>
      <c r="V483" s="183" t="s">
        <v>4209</v>
      </c>
      <c r="W483" s="181" t="s">
        <v>4210</v>
      </c>
      <c r="X483" s="183" t="s">
        <v>3292</v>
      </c>
      <c r="Y483" s="181" t="s">
        <v>3957</v>
      </c>
      <c r="Z483" s="174" t="str">
        <f t="shared" si="22"/>
        <v>16 Paz, justicia e instituciones solidas</v>
      </c>
      <c r="AA483" s="183">
        <v>16.600000000000001</v>
      </c>
      <c r="AB483" s="181" t="s">
        <v>3958</v>
      </c>
      <c r="AC483" s="193" t="str">
        <f t="shared" si="23"/>
        <v>16.6 Crear a todos los niveles instituciones eficaces y transparentes que rindan cuentas</v>
      </c>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2"/>
      <c r="AY483" s="172"/>
      <c r="AZ483" s="172"/>
      <c r="BA483" s="172"/>
      <c r="BB483" s="172"/>
      <c r="BC483" s="172"/>
      <c r="BD483" s="172"/>
      <c r="BE483" s="172"/>
      <c r="BF483" s="172"/>
      <c r="BG483" s="172"/>
      <c r="BH483" s="172"/>
      <c r="BI483" s="172"/>
      <c r="BJ483" s="172"/>
      <c r="BK483" s="172"/>
      <c r="BL483" s="172"/>
      <c r="BM483" s="172"/>
      <c r="BN483" s="172"/>
      <c r="BO483" s="172"/>
      <c r="BP483" s="172"/>
      <c r="BQ483" s="172"/>
      <c r="BR483" s="172"/>
      <c r="BS483" s="172"/>
      <c r="BT483" s="172"/>
      <c r="BU483" s="172"/>
      <c r="BV483" s="172"/>
      <c r="BW483" s="172"/>
      <c r="BX483" s="172"/>
    </row>
    <row r="484" spans="1:76" s="167" customFormat="1" ht="15.75" x14ac:dyDescent="0.25">
      <c r="A484" s="180" t="s">
        <v>638</v>
      </c>
      <c r="B484" s="181" t="s">
        <v>5075</v>
      </c>
      <c r="C484" s="181" t="s">
        <v>4235</v>
      </c>
      <c r="D484" s="181" t="s">
        <v>4236</v>
      </c>
      <c r="E484" s="181" t="s">
        <v>4237</v>
      </c>
      <c r="F484" s="181" t="s">
        <v>5076</v>
      </c>
      <c r="G484" s="180" t="s">
        <v>3880</v>
      </c>
      <c r="H484" s="182" t="s">
        <v>4238</v>
      </c>
      <c r="I484" s="169" t="str">
        <f t="shared" si="21"/>
        <v>13PDVAG076</v>
      </c>
      <c r="J484" s="183">
        <v>6</v>
      </c>
      <c r="K484" s="181" t="s">
        <v>4726</v>
      </c>
      <c r="L484" s="183">
        <v>3</v>
      </c>
      <c r="M484" s="181" t="s">
        <v>4727</v>
      </c>
      <c r="N484" s="183" t="s">
        <v>766</v>
      </c>
      <c r="O484" s="181" t="s">
        <v>4014</v>
      </c>
      <c r="P484" s="183">
        <v>1</v>
      </c>
      <c r="Q484" s="181" t="s">
        <v>3954</v>
      </c>
      <c r="R484" s="183" t="s">
        <v>793</v>
      </c>
      <c r="S484" s="181" t="s">
        <v>4749</v>
      </c>
      <c r="T484" s="183" t="s">
        <v>765</v>
      </c>
      <c r="U484" s="181" t="s">
        <v>4784</v>
      </c>
      <c r="V484" s="183" t="s">
        <v>5077</v>
      </c>
      <c r="W484" s="181" t="s">
        <v>4238</v>
      </c>
      <c r="X484" s="183" t="s">
        <v>3292</v>
      </c>
      <c r="Y484" s="181" t="s">
        <v>3957</v>
      </c>
      <c r="Z484" s="174" t="str">
        <f t="shared" si="22"/>
        <v>16 Paz, justicia e instituciones solidas</v>
      </c>
      <c r="AA484" s="183">
        <v>16.5</v>
      </c>
      <c r="AB484" s="181" t="s">
        <v>4224</v>
      </c>
      <c r="AC484" s="193" t="str">
        <f t="shared" si="23"/>
        <v>16.5 Reducir considerablemente la corrupcion y el soborno en todas sus formas</v>
      </c>
      <c r="AD484" s="172"/>
      <c r="AE484" s="172"/>
      <c r="AF484" s="172"/>
      <c r="AG484" s="172"/>
      <c r="AH484" s="172"/>
      <c r="AI484" s="172"/>
      <c r="AJ484" s="172"/>
      <c r="AK484" s="172"/>
      <c r="AL484" s="172"/>
      <c r="AM484" s="172"/>
      <c r="AN484" s="172"/>
      <c r="AO484" s="172"/>
      <c r="AP484" s="172"/>
      <c r="AQ484" s="172"/>
      <c r="AR484" s="172"/>
      <c r="AS484" s="172"/>
      <c r="AT484" s="172"/>
      <c r="AU484" s="172"/>
      <c r="AV484" s="172"/>
      <c r="AW484" s="172"/>
      <c r="AX484" s="172"/>
      <c r="AY484" s="172"/>
      <c r="AZ484" s="172"/>
      <c r="BA484" s="172"/>
      <c r="BB484" s="172"/>
      <c r="BC484" s="172"/>
      <c r="BD484" s="172"/>
      <c r="BE484" s="172"/>
      <c r="BF484" s="172"/>
      <c r="BG484" s="172"/>
      <c r="BH484" s="172"/>
      <c r="BI484" s="172"/>
      <c r="BJ484" s="172"/>
      <c r="BK484" s="172"/>
      <c r="BL484" s="172"/>
      <c r="BM484" s="172"/>
      <c r="BN484" s="172"/>
      <c r="BO484" s="172"/>
      <c r="BP484" s="172"/>
      <c r="BQ484" s="172"/>
      <c r="BR484" s="172"/>
      <c r="BS484" s="172"/>
      <c r="BT484" s="172"/>
      <c r="BU484" s="172"/>
      <c r="BV484" s="172"/>
      <c r="BW484" s="172"/>
      <c r="BX484" s="172"/>
    </row>
    <row r="485" spans="1:76" s="167" customFormat="1" ht="15.75" x14ac:dyDescent="0.25">
      <c r="A485" s="180" t="s">
        <v>638</v>
      </c>
      <c r="B485" s="181" t="s">
        <v>5075</v>
      </c>
      <c r="C485" s="181" t="s">
        <v>4235</v>
      </c>
      <c r="D485" s="181" t="s">
        <v>4236</v>
      </c>
      <c r="E485" s="181" t="s">
        <v>4237</v>
      </c>
      <c r="F485" s="181" t="s">
        <v>5076</v>
      </c>
      <c r="G485" s="180" t="s">
        <v>712</v>
      </c>
      <c r="H485" s="182" t="s">
        <v>4725</v>
      </c>
      <c r="I485" s="169" t="str">
        <f t="shared" si="21"/>
        <v>13PDVAM001</v>
      </c>
      <c r="J485" s="183">
        <v>6</v>
      </c>
      <c r="K485" s="181" t="s">
        <v>4726</v>
      </c>
      <c r="L485" s="183">
        <v>3</v>
      </c>
      <c r="M485" s="181" t="s">
        <v>4727</v>
      </c>
      <c r="N485" s="183" t="s">
        <v>766</v>
      </c>
      <c r="O485" s="181" t="s">
        <v>4014</v>
      </c>
      <c r="P485" s="183">
        <v>1</v>
      </c>
      <c r="Q485" s="181" t="s">
        <v>3954</v>
      </c>
      <c r="R485" s="183" t="s">
        <v>793</v>
      </c>
      <c r="S485" s="181" t="s">
        <v>4749</v>
      </c>
      <c r="T485" s="183" t="s">
        <v>765</v>
      </c>
      <c r="U485" s="181" t="s">
        <v>4784</v>
      </c>
      <c r="V485" s="183" t="s">
        <v>3959</v>
      </c>
      <c r="W485" s="181" t="s">
        <v>3960</v>
      </c>
      <c r="X485" s="183" t="s">
        <v>3292</v>
      </c>
      <c r="Y485" s="181" t="s">
        <v>3957</v>
      </c>
      <c r="Z485" s="174" t="str">
        <f t="shared" si="22"/>
        <v>16 Paz, justicia e instituciones solidas</v>
      </c>
      <c r="AA485" s="183">
        <v>16.5</v>
      </c>
      <c r="AB485" s="181" t="s">
        <v>4224</v>
      </c>
      <c r="AC485" s="193" t="str">
        <f t="shared" si="23"/>
        <v>16.5 Reducir considerablemente la corrupcion y el soborno en todas sus formas</v>
      </c>
      <c r="AD485" s="172"/>
      <c r="AE485" s="172"/>
      <c r="AF485" s="172"/>
      <c r="AG485" s="172"/>
      <c r="AH485" s="172"/>
      <c r="AI485" s="172"/>
      <c r="AJ485" s="172"/>
      <c r="AK485" s="172"/>
      <c r="AL485" s="172"/>
      <c r="AM485" s="172"/>
      <c r="AN485" s="172"/>
      <c r="AO485" s="172"/>
      <c r="AP485" s="172"/>
      <c r="AQ485" s="172"/>
      <c r="AR485" s="172"/>
      <c r="AS485" s="172"/>
      <c r="AT485" s="172"/>
      <c r="AU485" s="172"/>
      <c r="AV485" s="172"/>
      <c r="AW485" s="172"/>
      <c r="AX485" s="172"/>
      <c r="AY485" s="172"/>
      <c r="AZ485" s="172"/>
      <c r="BA485" s="172"/>
      <c r="BB485" s="172"/>
      <c r="BC485" s="172"/>
      <c r="BD485" s="172"/>
      <c r="BE485" s="172"/>
      <c r="BF485" s="172"/>
      <c r="BG485" s="172"/>
      <c r="BH485" s="172"/>
      <c r="BI485" s="172"/>
      <c r="BJ485" s="172"/>
      <c r="BK485" s="172"/>
      <c r="BL485" s="172"/>
      <c r="BM485" s="172"/>
      <c r="BN485" s="172"/>
      <c r="BO485" s="172"/>
      <c r="BP485" s="172"/>
      <c r="BQ485" s="172"/>
      <c r="BR485" s="172"/>
      <c r="BS485" s="172"/>
      <c r="BT485" s="172"/>
      <c r="BU485" s="172"/>
      <c r="BV485" s="172"/>
      <c r="BW485" s="172"/>
      <c r="BX485" s="172"/>
    </row>
    <row r="486" spans="1:76" s="167" customFormat="1" ht="15.75" x14ac:dyDescent="0.25">
      <c r="A486" s="180" t="s">
        <v>638</v>
      </c>
      <c r="B486" s="181" t="s">
        <v>5075</v>
      </c>
      <c r="C486" s="181" t="s">
        <v>4235</v>
      </c>
      <c r="D486" s="181" t="s">
        <v>4236</v>
      </c>
      <c r="E486" s="181" t="s">
        <v>4237</v>
      </c>
      <c r="F486" s="181" t="s">
        <v>5076</v>
      </c>
      <c r="G486" s="180" t="s">
        <v>3889</v>
      </c>
      <c r="H486" s="182" t="s">
        <v>4729</v>
      </c>
      <c r="I486" s="169" t="str">
        <f t="shared" si="21"/>
        <v>13PDVAM002</v>
      </c>
      <c r="J486" s="183">
        <v>6</v>
      </c>
      <c r="K486" s="181" t="s">
        <v>4726</v>
      </c>
      <c r="L486" s="183">
        <v>3</v>
      </c>
      <c r="M486" s="181" t="s">
        <v>4727</v>
      </c>
      <c r="N486" s="183" t="s">
        <v>766</v>
      </c>
      <c r="O486" s="181" t="s">
        <v>4014</v>
      </c>
      <c r="P486" s="183">
        <v>1</v>
      </c>
      <c r="Q486" s="181" t="s">
        <v>3954</v>
      </c>
      <c r="R486" s="183" t="s">
        <v>793</v>
      </c>
      <c r="S486" s="181" t="s">
        <v>4749</v>
      </c>
      <c r="T486" s="183" t="s">
        <v>765</v>
      </c>
      <c r="U486" s="181" t="s">
        <v>4784</v>
      </c>
      <c r="V486" s="183" t="s">
        <v>3961</v>
      </c>
      <c r="W486" s="181" t="s">
        <v>3962</v>
      </c>
      <c r="X486" s="183" t="s">
        <v>3292</v>
      </c>
      <c r="Y486" s="181" t="s">
        <v>3957</v>
      </c>
      <c r="Z486" s="174" t="str">
        <f t="shared" si="22"/>
        <v>16 Paz, justicia e instituciones solidas</v>
      </c>
      <c r="AA486" s="183">
        <v>16.5</v>
      </c>
      <c r="AB486" s="181" t="s">
        <v>4224</v>
      </c>
      <c r="AC486" s="193" t="str">
        <f t="shared" si="23"/>
        <v>16.5 Reducir considerablemente la corrupcion y el soborno en todas sus formas</v>
      </c>
      <c r="AD486" s="172"/>
      <c r="AE486" s="172"/>
      <c r="AF486" s="172"/>
      <c r="AG486" s="172"/>
      <c r="AH486" s="172"/>
      <c r="AI486" s="172"/>
      <c r="AJ486" s="172"/>
      <c r="AK486" s="172"/>
      <c r="AL486" s="172"/>
      <c r="AM486" s="172"/>
      <c r="AN486" s="172"/>
      <c r="AO486" s="172"/>
      <c r="AP486" s="172"/>
      <c r="AQ486" s="172"/>
      <c r="AR486" s="172"/>
      <c r="AS486" s="172"/>
      <c r="AT486" s="172"/>
      <c r="AU486" s="172"/>
      <c r="AV486" s="172"/>
      <c r="AW486" s="172"/>
      <c r="AX486" s="172"/>
      <c r="AY486" s="172"/>
      <c r="AZ486" s="172"/>
      <c r="BA486" s="172"/>
      <c r="BB486" s="172"/>
      <c r="BC486" s="172"/>
      <c r="BD486" s="172"/>
      <c r="BE486" s="172"/>
      <c r="BF486" s="172"/>
      <c r="BG486" s="172"/>
      <c r="BH486" s="172"/>
      <c r="BI486" s="172"/>
      <c r="BJ486" s="172"/>
      <c r="BK486" s="172"/>
      <c r="BL486" s="172"/>
      <c r="BM486" s="172"/>
      <c r="BN486" s="172"/>
      <c r="BO486" s="172"/>
      <c r="BP486" s="172"/>
      <c r="BQ486" s="172"/>
      <c r="BR486" s="172"/>
      <c r="BS486" s="172"/>
      <c r="BT486" s="172"/>
      <c r="BU486" s="172"/>
      <c r="BV486" s="172"/>
      <c r="BW486" s="172"/>
      <c r="BX486" s="172"/>
    </row>
    <row r="487" spans="1:76" s="167" customFormat="1" ht="15.75" x14ac:dyDescent="0.25">
      <c r="A487" s="180" t="s">
        <v>638</v>
      </c>
      <c r="B487" s="181" t="s">
        <v>5075</v>
      </c>
      <c r="C487" s="181" t="s">
        <v>4235</v>
      </c>
      <c r="D487" s="181" t="s">
        <v>4236</v>
      </c>
      <c r="E487" s="181" t="s">
        <v>4237</v>
      </c>
      <c r="F487" s="181" t="s">
        <v>5076</v>
      </c>
      <c r="G487" s="180" t="s">
        <v>713</v>
      </c>
      <c r="H487" s="182" t="s">
        <v>4730</v>
      </c>
      <c r="I487" s="169" t="str">
        <f t="shared" si="21"/>
        <v>13PDVAN001</v>
      </c>
      <c r="J487" s="183">
        <v>5</v>
      </c>
      <c r="K487" s="181" t="s">
        <v>4731</v>
      </c>
      <c r="L487" s="183">
        <v>3</v>
      </c>
      <c r="M487" s="181" t="s">
        <v>4309</v>
      </c>
      <c r="N487" s="183" t="s">
        <v>774</v>
      </c>
      <c r="O487" s="181" t="s">
        <v>3964</v>
      </c>
      <c r="P487" s="183">
        <v>1</v>
      </c>
      <c r="Q487" s="181" t="s">
        <v>3954</v>
      </c>
      <c r="R487" s="183" t="s">
        <v>785</v>
      </c>
      <c r="S487" s="181" t="s">
        <v>4732</v>
      </c>
      <c r="T487" s="183" t="s">
        <v>766</v>
      </c>
      <c r="U487" s="181" t="s">
        <v>3963</v>
      </c>
      <c r="V487" s="183" t="s">
        <v>3965</v>
      </c>
      <c r="W487" s="181" t="s">
        <v>3966</v>
      </c>
      <c r="X487" s="183" t="s">
        <v>3292</v>
      </c>
      <c r="Y487" s="181" t="s">
        <v>3957</v>
      </c>
      <c r="Z487" s="174" t="str">
        <f t="shared" si="22"/>
        <v>16 Paz, justicia e instituciones solidas</v>
      </c>
      <c r="AA487" s="183">
        <v>16.600000000000001</v>
      </c>
      <c r="AB487" s="181" t="s">
        <v>3958</v>
      </c>
      <c r="AC487" s="193" t="str">
        <f t="shared" si="23"/>
        <v>16.6 Crear a todos los niveles instituciones eficaces y transparentes que rindan cuentas</v>
      </c>
      <c r="AD487" s="172"/>
      <c r="AE487" s="172"/>
      <c r="AF487" s="172"/>
      <c r="AG487" s="172"/>
      <c r="AH487" s="172"/>
      <c r="AI487" s="172"/>
      <c r="AJ487" s="172"/>
      <c r="AK487" s="172"/>
      <c r="AL487" s="172"/>
      <c r="AM487" s="172"/>
      <c r="AN487" s="172"/>
      <c r="AO487" s="172"/>
      <c r="AP487" s="172"/>
      <c r="AQ487" s="172"/>
      <c r="AR487" s="172"/>
      <c r="AS487" s="172"/>
      <c r="AT487" s="172"/>
      <c r="AU487" s="172"/>
      <c r="AV487" s="172"/>
      <c r="AW487" s="172"/>
      <c r="AX487" s="172"/>
      <c r="AY487" s="172"/>
      <c r="AZ487" s="172"/>
      <c r="BA487" s="172"/>
      <c r="BB487" s="172"/>
      <c r="BC487" s="172"/>
      <c r="BD487" s="172"/>
      <c r="BE487" s="172"/>
      <c r="BF487" s="172"/>
      <c r="BG487" s="172"/>
      <c r="BH487" s="172"/>
      <c r="BI487" s="172"/>
      <c r="BJ487" s="172"/>
      <c r="BK487" s="172"/>
      <c r="BL487" s="172"/>
      <c r="BM487" s="172"/>
      <c r="BN487" s="172"/>
      <c r="BO487" s="172"/>
      <c r="BP487" s="172"/>
      <c r="BQ487" s="172"/>
      <c r="BR487" s="172"/>
      <c r="BS487" s="172"/>
      <c r="BT487" s="172"/>
      <c r="BU487" s="172"/>
      <c r="BV487" s="172"/>
      <c r="BW487" s="172"/>
      <c r="BX487" s="172"/>
    </row>
    <row r="488" spans="1:76" s="167" customFormat="1" ht="15.75" x14ac:dyDescent="0.25">
      <c r="A488" s="180" t="s">
        <v>640</v>
      </c>
      <c r="B488" s="181" t="s">
        <v>5078</v>
      </c>
      <c r="C488" s="181" t="s">
        <v>4491</v>
      </c>
      <c r="D488" s="181" t="s">
        <v>4530</v>
      </c>
      <c r="E488" s="181" t="s">
        <v>4493</v>
      </c>
      <c r="F488" s="181" t="s">
        <v>4494</v>
      </c>
      <c r="G488" s="180" t="s">
        <v>3889</v>
      </c>
      <c r="H488" s="182" t="s">
        <v>4729</v>
      </c>
      <c r="I488" s="169" t="str">
        <f t="shared" si="21"/>
        <v>15C006M002</v>
      </c>
      <c r="J488" s="183">
        <v>2</v>
      </c>
      <c r="K488" s="181" t="s">
        <v>3992</v>
      </c>
      <c r="L488" s="183">
        <v>1</v>
      </c>
      <c r="M488" s="181" t="s">
        <v>3993</v>
      </c>
      <c r="N488" s="183">
        <v>7</v>
      </c>
      <c r="O488" s="181" t="s">
        <v>4268</v>
      </c>
      <c r="P488" s="183">
        <v>1</v>
      </c>
      <c r="Q488" s="181" t="s">
        <v>3954</v>
      </c>
      <c r="R488" s="183" t="s">
        <v>814</v>
      </c>
      <c r="S488" s="181" t="s">
        <v>4994</v>
      </c>
      <c r="T488" s="183" t="s">
        <v>766</v>
      </c>
      <c r="U488" s="181" t="s">
        <v>4995</v>
      </c>
      <c r="V488" s="183" t="s">
        <v>3104</v>
      </c>
      <c r="W488" s="181" t="s">
        <v>4531</v>
      </c>
      <c r="X488" s="183" t="s">
        <v>2916</v>
      </c>
      <c r="Y488" s="181" t="s">
        <v>3967</v>
      </c>
      <c r="Z488" s="174" t="str">
        <f t="shared" si="22"/>
        <v>11 Ciudades y comunidades sostenibles</v>
      </c>
      <c r="AA488" s="183" t="s">
        <v>4735</v>
      </c>
      <c r="AB488" s="181" t="s">
        <v>4736</v>
      </c>
      <c r="AC488" s="193" t="str">
        <f t="shared" si="23"/>
        <v>11.a Apoyar los vinculos economicos, sociales y ambientales positivos entre las zonas urbanas, periurbanas y rurales fortaleciendo la planificacion del desarrollo nacional y regional</v>
      </c>
      <c r="AD488" s="172"/>
      <c r="AE488" s="172"/>
      <c r="AF488" s="172"/>
      <c r="AG488" s="172"/>
      <c r="AH488" s="172"/>
      <c r="AI488" s="172"/>
      <c r="AJ488" s="172"/>
      <c r="AK488" s="172"/>
      <c r="AL488" s="172"/>
      <c r="AM488" s="172"/>
      <c r="AN488" s="172"/>
      <c r="AO488" s="172"/>
      <c r="AP488" s="172"/>
      <c r="AQ488" s="172"/>
      <c r="AR488" s="172"/>
      <c r="AS488" s="172"/>
      <c r="AT488" s="172"/>
      <c r="AU488" s="172"/>
      <c r="AV488" s="172"/>
      <c r="AW488" s="172"/>
      <c r="AX488" s="172"/>
      <c r="AY488" s="172"/>
      <c r="AZ488" s="172"/>
      <c r="BA488" s="172"/>
      <c r="BB488" s="172"/>
      <c r="BC488" s="172"/>
      <c r="BD488" s="172"/>
      <c r="BE488" s="172"/>
      <c r="BF488" s="172"/>
      <c r="BG488" s="172"/>
      <c r="BH488" s="172"/>
      <c r="BI488" s="172"/>
      <c r="BJ488" s="172"/>
      <c r="BK488" s="172"/>
      <c r="BL488" s="172"/>
      <c r="BM488" s="172"/>
      <c r="BN488" s="172"/>
      <c r="BO488" s="172"/>
      <c r="BP488" s="172"/>
      <c r="BQ488" s="172"/>
      <c r="BR488" s="172"/>
      <c r="BS488" s="172"/>
      <c r="BT488" s="172"/>
      <c r="BU488" s="172"/>
      <c r="BV488" s="172"/>
      <c r="BW488" s="172"/>
      <c r="BX488" s="172"/>
    </row>
    <row r="489" spans="1:76" s="167" customFormat="1" ht="15.75" x14ac:dyDescent="0.25">
      <c r="A489" s="180" t="s">
        <v>640</v>
      </c>
      <c r="B489" s="181" t="s">
        <v>5078</v>
      </c>
      <c r="C489" s="181" t="s">
        <v>4491</v>
      </c>
      <c r="D489" s="181" t="s">
        <v>4530</v>
      </c>
      <c r="E489" s="181" t="s">
        <v>4493</v>
      </c>
      <c r="F489" s="181" t="s">
        <v>4494</v>
      </c>
      <c r="G489" s="180" t="s">
        <v>744</v>
      </c>
      <c r="H489" s="182" t="s">
        <v>4952</v>
      </c>
      <c r="I489" s="169" t="str">
        <f t="shared" si="21"/>
        <v>15C006U009</v>
      </c>
      <c r="J489" s="183">
        <v>2</v>
      </c>
      <c r="K489" s="181" t="s">
        <v>3992</v>
      </c>
      <c r="L489" s="183">
        <v>1</v>
      </c>
      <c r="M489" s="181" t="s">
        <v>3993</v>
      </c>
      <c r="N489" s="183">
        <v>2</v>
      </c>
      <c r="O489" s="181" t="s">
        <v>4391</v>
      </c>
      <c r="P489" s="183">
        <v>1</v>
      </c>
      <c r="Q489" s="181" t="s">
        <v>3954</v>
      </c>
      <c r="R489" s="183" t="s">
        <v>814</v>
      </c>
      <c r="S489" s="181" t="s">
        <v>4994</v>
      </c>
      <c r="T489" s="183" t="s">
        <v>766</v>
      </c>
      <c r="U489" s="181" t="s">
        <v>4995</v>
      </c>
      <c r="V489" s="183" t="s">
        <v>3104</v>
      </c>
      <c r="W489" s="181" t="s">
        <v>4531</v>
      </c>
      <c r="X489" s="183" t="s">
        <v>2916</v>
      </c>
      <c r="Y489" s="181" t="s">
        <v>3967</v>
      </c>
      <c r="Z489" s="174" t="str">
        <f t="shared" si="22"/>
        <v>11 Ciudades y comunidades sostenibles</v>
      </c>
      <c r="AA489" s="183" t="s">
        <v>4735</v>
      </c>
      <c r="AB489" s="181" t="s">
        <v>4736</v>
      </c>
      <c r="AC489" s="193" t="str">
        <f t="shared" si="23"/>
        <v>11.a Apoyar los vinculos economicos, sociales y ambientales positivos entre las zonas urbanas, periurbanas y rurales fortaleciendo la planificacion del desarrollo nacional y regional</v>
      </c>
      <c r="AD489" s="172"/>
      <c r="AE489" s="172"/>
      <c r="AF489" s="172"/>
      <c r="AG489" s="172"/>
      <c r="AH489" s="172"/>
      <c r="AI489" s="172"/>
      <c r="AJ489" s="172"/>
      <c r="AK489" s="172"/>
      <c r="AL489" s="172"/>
      <c r="AM489" s="172"/>
      <c r="AN489" s="172"/>
      <c r="AO489" s="172"/>
      <c r="AP489" s="172"/>
      <c r="AQ489" s="172"/>
      <c r="AR489" s="172"/>
      <c r="AS489" s="172"/>
      <c r="AT489" s="172"/>
      <c r="AU489" s="172"/>
      <c r="AV489" s="172"/>
      <c r="AW489" s="172"/>
      <c r="AX489" s="172"/>
      <c r="AY489" s="172"/>
      <c r="AZ489" s="172"/>
      <c r="BA489" s="172"/>
      <c r="BB489" s="172"/>
      <c r="BC489" s="172"/>
      <c r="BD489" s="172"/>
      <c r="BE489" s="172"/>
      <c r="BF489" s="172"/>
      <c r="BG489" s="172"/>
      <c r="BH489" s="172"/>
      <c r="BI489" s="172"/>
      <c r="BJ489" s="172"/>
      <c r="BK489" s="172"/>
      <c r="BL489" s="172"/>
      <c r="BM489" s="172"/>
      <c r="BN489" s="172"/>
      <c r="BO489" s="172"/>
      <c r="BP489" s="172"/>
      <c r="BQ489" s="172"/>
      <c r="BR489" s="172"/>
      <c r="BS489" s="172"/>
      <c r="BT489" s="172"/>
      <c r="BU489" s="172"/>
      <c r="BV489" s="172"/>
      <c r="BW489" s="172"/>
      <c r="BX489" s="172"/>
    </row>
    <row r="490" spans="1:76" s="167" customFormat="1" ht="15.75" x14ac:dyDescent="0.25">
      <c r="A490" s="180" t="s">
        <v>641</v>
      </c>
      <c r="B490" s="181" t="s">
        <v>5079</v>
      </c>
      <c r="C490" s="181" t="s">
        <v>4491</v>
      </c>
      <c r="D490" s="181" t="s">
        <v>4530</v>
      </c>
      <c r="E490" s="181" t="s">
        <v>5080</v>
      </c>
      <c r="F490" s="181" t="s">
        <v>4494</v>
      </c>
      <c r="G490" s="180" t="s">
        <v>677</v>
      </c>
      <c r="H490" s="182" t="s">
        <v>4533</v>
      </c>
      <c r="I490" s="169" t="str">
        <f t="shared" si="21"/>
        <v>16C000D001</v>
      </c>
      <c r="J490" s="183">
        <v>2</v>
      </c>
      <c r="K490" s="181" t="s">
        <v>3992</v>
      </c>
      <c r="L490" s="183">
        <v>3</v>
      </c>
      <c r="M490" s="181" t="s">
        <v>4034</v>
      </c>
      <c r="N490" s="183">
        <v>2</v>
      </c>
      <c r="O490" s="181" t="s">
        <v>4887</v>
      </c>
      <c r="P490" s="183">
        <v>4</v>
      </c>
      <c r="Q490" s="181" t="s">
        <v>5081</v>
      </c>
      <c r="R490" s="183" t="s">
        <v>765</v>
      </c>
      <c r="S490" s="181" t="s">
        <v>5082</v>
      </c>
      <c r="T490" s="183" t="s">
        <v>765</v>
      </c>
      <c r="U490" s="181" t="s">
        <v>5083</v>
      </c>
      <c r="V490" s="183" t="s">
        <v>4532</v>
      </c>
      <c r="W490" s="181" t="s">
        <v>4533</v>
      </c>
      <c r="X490" s="183" t="s">
        <v>2916</v>
      </c>
      <c r="Y490" s="181" t="s">
        <v>3967</v>
      </c>
      <c r="Z490" s="174" t="str">
        <f t="shared" si="22"/>
        <v>11 Ciudades y comunidades sostenibles</v>
      </c>
      <c r="AA490" s="183" t="s">
        <v>4735</v>
      </c>
      <c r="AB490" s="181" t="s">
        <v>4736</v>
      </c>
      <c r="AC490" s="193" t="str">
        <f t="shared" si="23"/>
        <v>11.a Apoyar los vinculos economicos, sociales y ambientales positivos entre las zonas urbanas, periurbanas y rurales fortaleciendo la planificacion del desarrollo nacional y regional</v>
      </c>
      <c r="AD490" s="172"/>
      <c r="AE490" s="172"/>
      <c r="AF490" s="172"/>
      <c r="AG490" s="172"/>
      <c r="AH490" s="172"/>
      <c r="AI490" s="172"/>
      <c r="AJ490" s="172"/>
      <c r="AK490" s="172"/>
      <c r="AL490" s="172"/>
      <c r="AM490" s="172"/>
      <c r="AN490" s="172"/>
      <c r="AO490" s="172"/>
      <c r="AP490" s="172"/>
      <c r="AQ490" s="172"/>
      <c r="AR490" s="172"/>
      <c r="AS490" s="172"/>
      <c r="AT490" s="172"/>
      <c r="AU490" s="172"/>
      <c r="AV490" s="172"/>
      <c r="AW490" s="172"/>
      <c r="AX490" s="172"/>
      <c r="AY490" s="172"/>
      <c r="AZ490" s="172"/>
      <c r="BA490" s="172"/>
      <c r="BB490" s="172"/>
      <c r="BC490" s="172"/>
      <c r="BD490" s="172"/>
      <c r="BE490" s="172"/>
      <c r="BF490" s="172"/>
      <c r="BG490" s="172"/>
      <c r="BH490" s="172"/>
      <c r="BI490" s="172"/>
      <c r="BJ490" s="172"/>
      <c r="BK490" s="172"/>
      <c r="BL490" s="172"/>
      <c r="BM490" s="172"/>
      <c r="BN490" s="172"/>
      <c r="BO490" s="172"/>
      <c r="BP490" s="172"/>
      <c r="BQ490" s="172"/>
      <c r="BR490" s="172"/>
      <c r="BS490" s="172"/>
      <c r="BT490" s="172"/>
      <c r="BU490" s="172"/>
      <c r="BV490" s="172"/>
      <c r="BW490" s="172"/>
      <c r="BX490" s="172"/>
    </row>
    <row r="491" spans="1:76" s="167" customFormat="1" ht="15.75" x14ac:dyDescent="0.25">
      <c r="A491" s="180" t="s">
        <v>641</v>
      </c>
      <c r="B491" s="181" t="s">
        <v>5079</v>
      </c>
      <c r="C491" s="181" t="s">
        <v>4491</v>
      </c>
      <c r="D491" s="181" t="s">
        <v>4530</v>
      </c>
      <c r="E491" s="181" t="s">
        <v>5080</v>
      </c>
      <c r="F491" s="181" t="s">
        <v>4494</v>
      </c>
      <c r="G491" s="180" t="s">
        <v>678</v>
      </c>
      <c r="H491" s="182" t="s">
        <v>5084</v>
      </c>
      <c r="I491" s="169" t="str">
        <f t="shared" si="21"/>
        <v>16C000D002</v>
      </c>
      <c r="J491" s="183">
        <v>2</v>
      </c>
      <c r="K491" s="181" t="s">
        <v>3992</v>
      </c>
      <c r="L491" s="183">
        <v>2</v>
      </c>
      <c r="M491" s="181" t="s">
        <v>4019</v>
      </c>
      <c r="N491" s="183">
        <v>4</v>
      </c>
      <c r="O491" s="181" t="s">
        <v>4120</v>
      </c>
      <c r="P491" s="183">
        <v>4</v>
      </c>
      <c r="Q491" s="181" t="s">
        <v>5081</v>
      </c>
      <c r="R491" s="183" t="s">
        <v>765</v>
      </c>
      <c r="S491" s="181" t="s">
        <v>5082</v>
      </c>
      <c r="T491" s="183" t="s">
        <v>765</v>
      </c>
      <c r="U491" s="181" t="s">
        <v>5083</v>
      </c>
      <c r="V491" s="183" t="s">
        <v>4534</v>
      </c>
      <c r="W491" s="181" t="s">
        <v>4535</v>
      </c>
      <c r="X491" s="183" t="s">
        <v>2916</v>
      </c>
      <c r="Y491" s="181" t="s">
        <v>3967</v>
      </c>
      <c r="Z491" s="174" t="str">
        <f t="shared" si="22"/>
        <v>11 Ciudades y comunidades sostenibles</v>
      </c>
      <c r="AA491" s="183" t="s">
        <v>4735</v>
      </c>
      <c r="AB491" s="181" t="s">
        <v>4736</v>
      </c>
      <c r="AC491" s="193" t="str">
        <f t="shared" si="23"/>
        <v>11.a Apoyar los vinculos economicos, sociales y ambientales positivos entre las zonas urbanas, periurbanas y rurales fortaleciendo la planificacion del desarrollo nacional y regional</v>
      </c>
      <c r="AD491" s="172"/>
      <c r="AE491" s="172"/>
      <c r="AF491" s="172"/>
      <c r="AG491" s="172"/>
      <c r="AH491" s="172"/>
      <c r="AI491" s="172"/>
      <c r="AJ491" s="172"/>
      <c r="AK491" s="172"/>
      <c r="AL491" s="172"/>
      <c r="AM491" s="172"/>
      <c r="AN491" s="172"/>
      <c r="AO491" s="172"/>
      <c r="AP491" s="172"/>
      <c r="AQ491" s="172"/>
      <c r="AR491" s="172"/>
      <c r="AS491" s="172"/>
      <c r="AT491" s="172"/>
      <c r="AU491" s="172"/>
      <c r="AV491" s="172"/>
      <c r="AW491" s="172"/>
      <c r="AX491" s="172"/>
      <c r="AY491" s="172"/>
      <c r="AZ491" s="172"/>
      <c r="BA491" s="172"/>
      <c r="BB491" s="172"/>
      <c r="BC491" s="172"/>
      <c r="BD491" s="172"/>
      <c r="BE491" s="172"/>
      <c r="BF491" s="172"/>
      <c r="BG491" s="172"/>
      <c r="BH491" s="172"/>
      <c r="BI491" s="172"/>
      <c r="BJ491" s="172"/>
      <c r="BK491" s="172"/>
      <c r="BL491" s="172"/>
      <c r="BM491" s="172"/>
      <c r="BN491" s="172"/>
      <c r="BO491" s="172"/>
      <c r="BP491" s="172"/>
      <c r="BQ491" s="172"/>
      <c r="BR491" s="172"/>
      <c r="BS491" s="172"/>
      <c r="BT491" s="172"/>
      <c r="BU491" s="172"/>
      <c r="BV491" s="172"/>
      <c r="BW491" s="172"/>
      <c r="BX491" s="172"/>
    </row>
    <row r="492" spans="1:76" s="167" customFormat="1" ht="15.75" x14ac:dyDescent="0.25">
      <c r="A492" s="180" t="s">
        <v>650</v>
      </c>
      <c r="B492" s="181" t="s">
        <v>5085</v>
      </c>
      <c r="C492" s="181" t="s">
        <v>4536</v>
      </c>
      <c r="D492" s="181" t="s">
        <v>4537</v>
      </c>
      <c r="E492" s="181" t="s">
        <v>4539</v>
      </c>
      <c r="F492" s="181" t="s">
        <v>4538</v>
      </c>
      <c r="G492" s="180" t="s">
        <v>3850</v>
      </c>
      <c r="H492" s="182" t="s">
        <v>5086</v>
      </c>
      <c r="I492" s="169" t="str">
        <f t="shared" si="21"/>
        <v>25C001E171</v>
      </c>
      <c r="J492" s="183">
        <v>2</v>
      </c>
      <c r="K492" s="181" t="s">
        <v>3992</v>
      </c>
      <c r="L492" s="183">
        <v>2</v>
      </c>
      <c r="M492" s="181" t="s">
        <v>4019</v>
      </c>
      <c r="N492" s="183">
        <v>3</v>
      </c>
      <c r="O492" s="181" t="s">
        <v>5087</v>
      </c>
      <c r="P492" s="183">
        <v>1</v>
      </c>
      <c r="Q492" s="181" t="s">
        <v>3954</v>
      </c>
      <c r="R492" s="183" t="s">
        <v>774</v>
      </c>
      <c r="S492" s="181" t="s">
        <v>4728</v>
      </c>
      <c r="T492" s="183" t="s">
        <v>814</v>
      </c>
      <c r="U492" s="181" t="s">
        <v>5088</v>
      </c>
      <c r="V492" s="183" t="s">
        <v>4015</v>
      </c>
      <c r="W492" s="181" t="s">
        <v>4016</v>
      </c>
      <c r="X492" s="183" t="s">
        <v>3292</v>
      </c>
      <c r="Y492" s="181" t="s">
        <v>3957</v>
      </c>
      <c r="Z492" s="174" t="str">
        <f t="shared" si="22"/>
        <v>16 Paz, justicia e instituciones solidas</v>
      </c>
      <c r="AA492" s="183">
        <v>16.899999999999999</v>
      </c>
      <c r="AB492" s="181" t="s">
        <v>4540</v>
      </c>
      <c r="AC492" s="193" t="str">
        <f t="shared" si="23"/>
        <v>16.9 De aqui a 2030, proporcionar acceso a una identidad juridica para todos, en particular mediante el registro de nacimientos</v>
      </c>
      <c r="AD492" s="172"/>
      <c r="AE492" s="172"/>
      <c r="AF492" s="172"/>
      <c r="AG492" s="172"/>
      <c r="AH492" s="172"/>
      <c r="AI492" s="172"/>
      <c r="AJ492" s="172"/>
      <c r="AK492" s="172"/>
      <c r="AL492" s="172"/>
      <c r="AM492" s="172"/>
      <c r="AN492" s="172"/>
      <c r="AO492" s="172"/>
      <c r="AP492" s="172"/>
      <c r="AQ492" s="172"/>
      <c r="AR492" s="172"/>
      <c r="AS492" s="172"/>
      <c r="AT492" s="172"/>
      <c r="AU492" s="172"/>
      <c r="AV492" s="172"/>
      <c r="AW492" s="172"/>
      <c r="AX492" s="172"/>
      <c r="AY492" s="172"/>
      <c r="AZ492" s="172"/>
      <c r="BA492" s="172"/>
      <c r="BB492" s="172"/>
      <c r="BC492" s="172"/>
      <c r="BD492" s="172"/>
      <c r="BE492" s="172"/>
      <c r="BF492" s="172"/>
      <c r="BG492" s="172"/>
      <c r="BH492" s="172"/>
      <c r="BI492" s="172"/>
      <c r="BJ492" s="172"/>
      <c r="BK492" s="172"/>
      <c r="BL492" s="172"/>
      <c r="BM492" s="172"/>
      <c r="BN492" s="172"/>
      <c r="BO492" s="172"/>
      <c r="BP492" s="172"/>
      <c r="BQ492" s="172"/>
      <c r="BR492" s="172"/>
      <c r="BS492" s="172"/>
      <c r="BT492" s="172"/>
      <c r="BU492" s="172"/>
      <c r="BV492" s="172"/>
      <c r="BW492" s="172"/>
      <c r="BX492" s="172"/>
    </row>
    <row r="493" spans="1:76" s="167" customFormat="1" ht="15.75" x14ac:dyDescent="0.25">
      <c r="A493" s="180" t="s">
        <v>650</v>
      </c>
      <c r="B493" s="181" t="s">
        <v>5085</v>
      </c>
      <c r="C493" s="181" t="s">
        <v>4536</v>
      </c>
      <c r="D493" s="181" t="s">
        <v>4537</v>
      </c>
      <c r="E493" s="181" t="s">
        <v>4539</v>
      </c>
      <c r="F493" s="181" t="s">
        <v>4538</v>
      </c>
      <c r="G493" s="180" t="s">
        <v>712</v>
      </c>
      <c r="H493" s="182" t="s">
        <v>4725</v>
      </c>
      <c r="I493" s="169" t="str">
        <f t="shared" si="21"/>
        <v>25C001M001</v>
      </c>
      <c r="J493" s="183">
        <v>2</v>
      </c>
      <c r="K493" s="181" t="s">
        <v>3992</v>
      </c>
      <c r="L493" s="183">
        <v>1</v>
      </c>
      <c r="M493" s="181" t="s">
        <v>3993</v>
      </c>
      <c r="N493" s="183">
        <v>7</v>
      </c>
      <c r="O493" s="181" t="s">
        <v>4268</v>
      </c>
      <c r="P493" s="183">
        <v>1</v>
      </c>
      <c r="Q493" s="181" t="s">
        <v>3954</v>
      </c>
      <c r="R493" s="183" t="s">
        <v>793</v>
      </c>
      <c r="S493" s="181" t="s">
        <v>4749</v>
      </c>
      <c r="T493" s="183" t="s">
        <v>765</v>
      </c>
      <c r="U493" s="181" t="s">
        <v>4784</v>
      </c>
      <c r="V493" s="183" t="s">
        <v>3959</v>
      </c>
      <c r="W493" s="181" t="s">
        <v>3960</v>
      </c>
      <c r="X493" s="183" t="s">
        <v>3292</v>
      </c>
      <c r="Y493" s="181" t="s">
        <v>3957</v>
      </c>
      <c r="Z493" s="174" t="str">
        <f t="shared" si="22"/>
        <v>16 Paz, justicia e instituciones solidas</v>
      </c>
      <c r="AA493" s="183">
        <v>16.600000000000001</v>
      </c>
      <c r="AB493" s="181" t="s">
        <v>3958</v>
      </c>
      <c r="AC493" s="193" t="str">
        <f t="shared" si="23"/>
        <v>16.6 Crear a todos los niveles instituciones eficaces y transparentes que rindan cuentas</v>
      </c>
      <c r="AD493" s="172"/>
      <c r="AE493" s="172"/>
      <c r="AF493" s="172"/>
      <c r="AG493" s="172"/>
      <c r="AH493" s="172"/>
      <c r="AI493" s="172"/>
      <c r="AJ493" s="172"/>
      <c r="AK493" s="172"/>
      <c r="AL493" s="172"/>
      <c r="AM493" s="172"/>
      <c r="AN493" s="172"/>
      <c r="AO493" s="172"/>
      <c r="AP493" s="172"/>
      <c r="AQ493" s="172"/>
      <c r="AR493" s="172"/>
      <c r="AS493" s="172"/>
      <c r="AT493" s="172"/>
      <c r="AU493" s="172"/>
      <c r="AV493" s="172"/>
      <c r="AW493" s="172"/>
      <c r="AX493" s="172"/>
      <c r="AY493" s="172"/>
      <c r="AZ493" s="172"/>
      <c r="BA493" s="172"/>
      <c r="BB493" s="172"/>
      <c r="BC493" s="172"/>
      <c r="BD493" s="172"/>
      <c r="BE493" s="172"/>
      <c r="BF493" s="172"/>
      <c r="BG493" s="172"/>
      <c r="BH493" s="172"/>
      <c r="BI493" s="172"/>
      <c r="BJ493" s="172"/>
      <c r="BK493" s="172"/>
      <c r="BL493" s="172"/>
      <c r="BM493" s="172"/>
      <c r="BN493" s="172"/>
      <c r="BO493" s="172"/>
      <c r="BP493" s="172"/>
      <c r="BQ493" s="172"/>
      <c r="BR493" s="172"/>
      <c r="BS493" s="172"/>
      <c r="BT493" s="172"/>
      <c r="BU493" s="172"/>
      <c r="BV493" s="172"/>
      <c r="BW493" s="172"/>
      <c r="BX493" s="172"/>
    </row>
    <row r="494" spans="1:76" s="167" customFormat="1" ht="15.75" x14ac:dyDescent="0.25">
      <c r="A494" s="180" t="s">
        <v>650</v>
      </c>
      <c r="B494" s="181" t="s">
        <v>5085</v>
      </c>
      <c r="C494" s="181" t="s">
        <v>4536</v>
      </c>
      <c r="D494" s="181" t="s">
        <v>4537</v>
      </c>
      <c r="E494" s="181" t="s">
        <v>4539</v>
      </c>
      <c r="F494" s="181" t="s">
        <v>4538</v>
      </c>
      <c r="G494" s="180" t="s">
        <v>3889</v>
      </c>
      <c r="H494" s="182" t="s">
        <v>4729</v>
      </c>
      <c r="I494" s="169" t="str">
        <f t="shared" si="21"/>
        <v>25C001M002</v>
      </c>
      <c r="J494" s="183">
        <v>2</v>
      </c>
      <c r="K494" s="181" t="s">
        <v>3992</v>
      </c>
      <c r="L494" s="183">
        <v>1</v>
      </c>
      <c r="M494" s="181" t="s">
        <v>3993</v>
      </c>
      <c r="N494" s="183">
        <v>7</v>
      </c>
      <c r="O494" s="181" t="s">
        <v>4268</v>
      </c>
      <c r="P494" s="183">
        <v>1</v>
      </c>
      <c r="Q494" s="181" t="s">
        <v>3954</v>
      </c>
      <c r="R494" s="183" t="s">
        <v>793</v>
      </c>
      <c r="S494" s="181" t="s">
        <v>4749</v>
      </c>
      <c r="T494" s="183" t="s">
        <v>765</v>
      </c>
      <c r="U494" s="181" t="s">
        <v>4784</v>
      </c>
      <c r="V494" s="183" t="s">
        <v>3961</v>
      </c>
      <c r="W494" s="181" t="s">
        <v>3962</v>
      </c>
      <c r="X494" s="183" t="s">
        <v>3292</v>
      </c>
      <c r="Y494" s="181" t="s">
        <v>3957</v>
      </c>
      <c r="Z494" s="174" t="str">
        <f t="shared" si="22"/>
        <v>16 Paz, justicia e instituciones solidas</v>
      </c>
      <c r="AA494" s="183">
        <v>16.600000000000001</v>
      </c>
      <c r="AB494" s="181" t="s">
        <v>3958</v>
      </c>
      <c r="AC494" s="193" t="str">
        <f t="shared" si="23"/>
        <v>16.6 Crear a todos los niveles instituciones eficaces y transparentes que rindan cuentas</v>
      </c>
      <c r="AD494" s="172"/>
      <c r="AE494" s="172"/>
      <c r="AF494" s="172"/>
      <c r="AG494" s="172"/>
      <c r="AH494" s="172"/>
      <c r="AI494" s="172"/>
      <c r="AJ494" s="172"/>
      <c r="AK494" s="172"/>
      <c r="AL494" s="172"/>
      <c r="AM494" s="172"/>
      <c r="AN494" s="172"/>
      <c r="AO494" s="172"/>
      <c r="AP494" s="172"/>
      <c r="AQ494" s="172"/>
      <c r="AR494" s="172"/>
      <c r="AS494" s="172"/>
      <c r="AT494" s="172"/>
      <c r="AU494" s="172"/>
      <c r="AV494" s="172"/>
      <c r="AW494" s="172"/>
      <c r="AX494" s="172"/>
      <c r="AY494" s="172"/>
      <c r="AZ494" s="172"/>
      <c r="BA494" s="172"/>
      <c r="BB494" s="172"/>
      <c r="BC494" s="172"/>
      <c r="BD494" s="172"/>
      <c r="BE494" s="172"/>
      <c r="BF494" s="172"/>
      <c r="BG494" s="172"/>
      <c r="BH494" s="172"/>
      <c r="BI494" s="172"/>
      <c r="BJ494" s="172"/>
      <c r="BK494" s="172"/>
      <c r="BL494" s="172"/>
      <c r="BM494" s="172"/>
      <c r="BN494" s="172"/>
      <c r="BO494" s="172"/>
      <c r="BP494" s="172"/>
      <c r="BQ494" s="172"/>
      <c r="BR494" s="172"/>
      <c r="BS494" s="172"/>
      <c r="BT494" s="172"/>
      <c r="BU494" s="172"/>
      <c r="BV494" s="172"/>
      <c r="BW494" s="172"/>
      <c r="BX494" s="172"/>
    </row>
    <row r="495" spans="1:76" s="167" customFormat="1" ht="15.75" x14ac:dyDescent="0.25">
      <c r="A495" s="180" t="s">
        <v>650</v>
      </c>
      <c r="B495" s="181" t="s">
        <v>5085</v>
      </c>
      <c r="C495" s="181" t="s">
        <v>4536</v>
      </c>
      <c r="D495" s="181" t="s">
        <v>4537</v>
      </c>
      <c r="E495" s="181" t="s">
        <v>4539</v>
      </c>
      <c r="F495" s="181" t="s">
        <v>4538</v>
      </c>
      <c r="G495" s="180" t="s">
        <v>713</v>
      </c>
      <c r="H495" s="182" t="s">
        <v>4730</v>
      </c>
      <c r="I495" s="169" t="str">
        <f t="shared" si="21"/>
        <v>25C001N001</v>
      </c>
      <c r="J495" s="183">
        <v>5</v>
      </c>
      <c r="K495" s="181" t="s">
        <v>4731</v>
      </c>
      <c r="L495" s="183">
        <v>3</v>
      </c>
      <c r="M495" s="181" t="s">
        <v>4309</v>
      </c>
      <c r="N495" s="183">
        <v>3</v>
      </c>
      <c r="O495" s="181" t="s">
        <v>3964</v>
      </c>
      <c r="P495" s="183">
        <v>1</v>
      </c>
      <c r="Q495" s="181" t="s">
        <v>3954</v>
      </c>
      <c r="R495" s="183" t="s">
        <v>785</v>
      </c>
      <c r="S495" s="181" t="s">
        <v>4732</v>
      </c>
      <c r="T495" s="183" t="s">
        <v>766</v>
      </c>
      <c r="U495" s="181" t="s">
        <v>3963</v>
      </c>
      <c r="V495" s="183" t="s">
        <v>3965</v>
      </c>
      <c r="W495" s="181" t="s">
        <v>3966</v>
      </c>
      <c r="X495" s="183" t="s">
        <v>2916</v>
      </c>
      <c r="Y495" s="181" t="s">
        <v>3967</v>
      </c>
      <c r="Z495" s="174" t="str">
        <f t="shared" si="22"/>
        <v>11 Ciudades y comunidades sostenibles</v>
      </c>
      <c r="AA495" s="183">
        <v>11.5</v>
      </c>
      <c r="AB495" s="181" t="s">
        <v>3968</v>
      </c>
      <c r="AC495" s="193" t="str">
        <f t="shared" si="23"/>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495" s="172"/>
      <c r="AE495" s="172"/>
      <c r="AF495" s="172"/>
      <c r="AG495" s="172"/>
      <c r="AH495" s="172"/>
      <c r="AI495" s="172"/>
      <c r="AJ495" s="172"/>
      <c r="AK495" s="172"/>
      <c r="AL495" s="172"/>
      <c r="AM495" s="172"/>
      <c r="AN495" s="172"/>
      <c r="AO495" s="172"/>
      <c r="AP495" s="172"/>
      <c r="AQ495" s="172"/>
      <c r="AR495" s="172"/>
      <c r="AS495" s="172"/>
      <c r="AT495" s="172"/>
      <c r="AU495" s="172"/>
      <c r="AV495" s="172"/>
      <c r="AW495" s="172"/>
      <c r="AX495" s="172"/>
      <c r="AY495" s="172"/>
      <c r="AZ495" s="172"/>
      <c r="BA495" s="172"/>
      <c r="BB495" s="172"/>
      <c r="BC495" s="172"/>
      <c r="BD495" s="172"/>
      <c r="BE495" s="172"/>
      <c r="BF495" s="172"/>
      <c r="BG495" s="172"/>
      <c r="BH495" s="172"/>
      <c r="BI495" s="172"/>
      <c r="BJ495" s="172"/>
      <c r="BK495" s="172"/>
      <c r="BL495" s="172"/>
      <c r="BM495" s="172"/>
      <c r="BN495" s="172"/>
      <c r="BO495" s="172"/>
      <c r="BP495" s="172"/>
      <c r="BQ495" s="172"/>
      <c r="BR495" s="172"/>
      <c r="BS495" s="172"/>
      <c r="BT495" s="172"/>
      <c r="BU495" s="172"/>
      <c r="BV495" s="172"/>
      <c r="BW495" s="172"/>
      <c r="BX495" s="172"/>
    </row>
    <row r="496" spans="1:76" s="167" customFormat="1" ht="15.75" x14ac:dyDescent="0.25">
      <c r="A496" s="180" t="s">
        <v>650</v>
      </c>
      <c r="B496" s="181" t="s">
        <v>5085</v>
      </c>
      <c r="C496" s="181" t="s">
        <v>4536</v>
      </c>
      <c r="D496" s="181" t="s">
        <v>4537</v>
      </c>
      <c r="E496" s="181" t="s">
        <v>4539</v>
      </c>
      <c r="F496" s="181" t="s">
        <v>4538</v>
      </c>
      <c r="G496" s="180" t="s">
        <v>3894</v>
      </c>
      <c r="H496" s="182" t="s">
        <v>5089</v>
      </c>
      <c r="I496" s="169" t="str">
        <f t="shared" si="21"/>
        <v>25C001O010</v>
      </c>
      <c r="J496" s="183">
        <v>2</v>
      </c>
      <c r="K496" s="181" t="s">
        <v>3992</v>
      </c>
      <c r="L496" s="183">
        <v>2</v>
      </c>
      <c r="M496" s="181" t="s">
        <v>4019</v>
      </c>
      <c r="N496" s="183">
        <v>3</v>
      </c>
      <c r="O496" s="181" t="s">
        <v>5087</v>
      </c>
      <c r="P496" s="183">
        <v>1</v>
      </c>
      <c r="Q496" s="181" t="s">
        <v>3954</v>
      </c>
      <c r="R496" s="183" t="s">
        <v>774</v>
      </c>
      <c r="S496" s="181" t="s">
        <v>4728</v>
      </c>
      <c r="T496" s="183" t="s">
        <v>814</v>
      </c>
      <c r="U496" s="181" t="s">
        <v>5088</v>
      </c>
      <c r="V496" s="183" t="s">
        <v>4015</v>
      </c>
      <c r="W496" s="181" t="s">
        <v>4016</v>
      </c>
      <c r="X496" s="183" t="s">
        <v>3292</v>
      </c>
      <c r="Y496" s="181" t="s">
        <v>3957</v>
      </c>
      <c r="Z496" s="174" t="str">
        <f t="shared" si="22"/>
        <v>16 Paz, justicia e instituciones solidas</v>
      </c>
      <c r="AA496" s="183">
        <v>16.3</v>
      </c>
      <c r="AB496" s="181" t="s">
        <v>4007</v>
      </c>
      <c r="AC496" s="193" t="str">
        <f t="shared" si="23"/>
        <v>16.3 Promover el estado de derecho en los planos nacional e internacional y garantizar la igualdad de acceso a la justicia para todos</v>
      </c>
      <c r="AD496" s="172"/>
      <c r="AE496" s="172"/>
      <c r="AF496" s="172"/>
      <c r="AG496" s="172"/>
      <c r="AH496" s="172"/>
      <c r="AI496" s="172"/>
      <c r="AJ496" s="172"/>
      <c r="AK496" s="172"/>
      <c r="AL496" s="172"/>
      <c r="AM496" s="172"/>
      <c r="AN496" s="172"/>
      <c r="AO496" s="172"/>
      <c r="AP496" s="172"/>
      <c r="AQ496" s="172"/>
      <c r="AR496" s="172"/>
      <c r="AS496" s="172"/>
      <c r="AT496" s="172"/>
      <c r="AU496" s="172"/>
      <c r="AV496" s="172"/>
      <c r="AW496" s="172"/>
      <c r="AX496" s="172"/>
      <c r="AY496" s="172"/>
      <c r="AZ496" s="172"/>
      <c r="BA496" s="172"/>
      <c r="BB496" s="172"/>
      <c r="BC496" s="172"/>
      <c r="BD496" s="172"/>
      <c r="BE496" s="172"/>
      <c r="BF496" s="172"/>
      <c r="BG496" s="172"/>
      <c r="BH496" s="172"/>
      <c r="BI496" s="172"/>
      <c r="BJ496" s="172"/>
      <c r="BK496" s="172"/>
      <c r="BL496" s="172"/>
      <c r="BM496" s="172"/>
      <c r="BN496" s="172"/>
      <c r="BO496" s="172"/>
      <c r="BP496" s="172"/>
      <c r="BQ496" s="172"/>
      <c r="BR496" s="172"/>
      <c r="BS496" s="172"/>
      <c r="BT496" s="172"/>
      <c r="BU496" s="172"/>
      <c r="BV496" s="172"/>
      <c r="BW496" s="172"/>
      <c r="BX496" s="172"/>
    </row>
    <row r="497" spans="1:76" s="167" customFormat="1" ht="15.75" x14ac:dyDescent="0.25">
      <c r="A497" s="180" t="s">
        <v>651</v>
      </c>
      <c r="B497" s="181" t="s">
        <v>5090</v>
      </c>
      <c r="C497" s="181" t="s">
        <v>4324</v>
      </c>
      <c r="D497" s="181" t="s">
        <v>4320</v>
      </c>
      <c r="E497" s="181" t="s">
        <v>4321</v>
      </c>
      <c r="F497" s="181" t="s">
        <v>4322</v>
      </c>
      <c r="G497" s="180" t="s">
        <v>682</v>
      </c>
      <c r="H497" s="182" t="s">
        <v>5091</v>
      </c>
      <c r="I497" s="169" t="str">
        <f t="shared" si="21"/>
        <v>26C001E017</v>
      </c>
      <c r="J497" s="183">
        <v>1</v>
      </c>
      <c r="K497" s="181" t="s">
        <v>4028</v>
      </c>
      <c r="L497" s="183">
        <v>2</v>
      </c>
      <c r="M497" s="181" t="s">
        <v>4029</v>
      </c>
      <c r="N497" s="183" t="s">
        <v>765</v>
      </c>
      <c r="O497" s="181" t="s">
        <v>5092</v>
      </c>
      <c r="P497" s="183">
        <v>2</v>
      </c>
      <c r="Q497" s="181" t="s">
        <v>4765</v>
      </c>
      <c r="R497" s="183" t="s">
        <v>774</v>
      </c>
      <c r="S497" s="181" t="s">
        <v>4030</v>
      </c>
      <c r="T497" s="183" t="s">
        <v>766</v>
      </c>
      <c r="U497" s="181" t="s">
        <v>4772</v>
      </c>
      <c r="V497" s="183" t="s">
        <v>4329</v>
      </c>
      <c r="W497" s="181" t="s">
        <v>4323</v>
      </c>
      <c r="X497" s="183" t="s">
        <v>774</v>
      </c>
      <c r="Y497" s="181" t="s">
        <v>4032</v>
      </c>
      <c r="Z497" s="174" t="str">
        <f t="shared" si="22"/>
        <v>3 Salud y bienestar</v>
      </c>
      <c r="AA497" s="183">
        <v>3.4</v>
      </c>
      <c r="AB497" s="181" t="s">
        <v>4033</v>
      </c>
      <c r="AC497" s="193" t="str">
        <f t="shared" si="23"/>
        <v>3.4 Para 2030, reducir en un tercio la mortalidad prematura por enfermedades no transmisibles mediante la prevencion y el tratamiento y promover la salud mental y el bienestar</v>
      </c>
      <c r="AD497" s="172"/>
      <c r="AE497" s="172"/>
      <c r="AF497" s="172"/>
      <c r="AG497" s="172"/>
      <c r="AH497" s="172"/>
      <c r="AI497" s="172"/>
      <c r="AJ497" s="172"/>
      <c r="AK497" s="172"/>
      <c r="AL497" s="172"/>
      <c r="AM497" s="172"/>
      <c r="AN497" s="172"/>
      <c r="AO497" s="172"/>
      <c r="AP497" s="172"/>
      <c r="AQ497" s="172"/>
      <c r="AR497" s="172"/>
      <c r="AS497" s="172"/>
      <c r="AT497" s="172"/>
      <c r="AU497" s="172"/>
      <c r="AV497" s="172"/>
      <c r="AW497" s="172"/>
      <c r="AX497" s="172"/>
      <c r="AY497" s="172"/>
      <c r="AZ497" s="172"/>
      <c r="BA497" s="172"/>
      <c r="BB497" s="172"/>
      <c r="BC497" s="172"/>
      <c r="BD497" s="172"/>
      <c r="BE497" s="172"/>
      <c r="BF497" s="172"/>
      <c r="BG497" s="172"/>
      <c r="BH497" s="172"/>
      <c r="BI497" s="172"/>
      <c r="BJ497" s="172"/>
      <c r="BK497" s="172"/>
      <c r="BL497" s="172"/>
      <c r="BM497" s="172"/>
      <c r="BN497" s="172"/>
      <c r="BO497" s="172"/>
      <c r="BP497" s="172"/>
      <c r="BQ497" s="172"/>
      <c r="BR497" s="172"/>
      <c r="BS497" s="172"/>
      <c r="BT497" s="172"/>
      <c r="BU497" s="172"/>
      <c r="BV497" s="172"/>
      <c r="BW497" s="172"/>
      <c r="BX497" s="172"/>
    </row>
    <row r="498" spans="1:76" s="167" customFormat="1" ht="15.75" x14ac:dyDescent="0.25">
      <c r="A498" s="180" t="s">
        <v>651</v>
      </c>
      <c r="B498" s="181" t="s">
        <v>5090</v>
      </c>
      <c r="C498" s="181" t="s">
        <v>4324</v>
      </c>
      <c r="D498" s="181" t="s">
        <v>4320</v>
      </c>
      <c r="E498" s="181" t="s">
        <v>4321</v>
      </c>
      <c r="F498" s="181" t="s">
        <v>4322</v>
      </c>
      <c r="G498" s="180" t="s">
        <v>3851</v>
      </c>
      <c r="H498" s="182" t="s">
        <v>5093</v>
      </c>
      <c r="I498" s="169" t="str">
        <f t="shared" si="21"/>
        <v>26C001E172</v>
      </c>
      <c r="J498" s="183">
        <v>1</v>
      </c>
      <c r="K498" s="181" t="s">
        <v>4028</v>
      </c>
      <c r="L498" s="183">
        <v>2</v>
      </c>
      <c r="M498" s="181" t="s">
        <v>4029</v>
      </c>
      <c r="N498" s="183" t="s">
        <v>765</v>
      </c>
      <c r="O498" s="181" t="s">
        <v>5092</v>
      </c>
      <c r="P498" s="183">
        <v>2</v>
      </c>
      <c r="Q498" s="181" t="s">
        <v>4765</v>
      </c>
      <c r="R498" s="183" t="s">
        <v>774</v>
      </c>
      <c r="S498" s="181" t="s">
        <v>4030</v>
      </c>
      <c r="T498" s="183" t="s">
        <v>765</v>
      </c>
      <c r="U498" s="181" t="s">
        <v>5094</v>
      </c>
      <c r="V498" s="183" t="s">
        <v>4327</v>
      </c>
      <c r="W498" s="181" t="s">
        <v>4328</v>
      </c>
      <c r="X498" s="183" t="s">
        <v>774</v>
      </c>
      <c r="Y498" s="181" t="s">
        <v>4032</v>
      </c>
      <c r="Z498" s="174" t="str">
        <f t="shared" si="22"/>
        <v>3 Salud y bienestar</v>
      </c>
      <c r="AA498" s="183">
        <v>3.4</v>
      </c>
      <c r="AB498" s="181" t="s">
        <v>4033</v>
      </c>
      <c r="AC498" s="193" t="str">
        <f t="shared" si="23"/>
        <v>3.4 Para 2030, reducir en un tercio la mortalidad prematura por enfermedades no transmisibles mediante la prevencion y el tratamiento y promover la salud mental y el bienestar</v>
      </c>
      <c r="AD498" s="172"/>
      <c r="AE498" s="172"/>
      <c r="AF498" s="172"/>
      <c r="AG498" s="172"/>
      <c r="AH498" s="172"/>
      <c r="AI498" s="172"/>
      <c r="AJ498" s="172"/>
      <c r="AK498" s="172"/>
      <c r="AL498" s="172"/>
      <c r="AM498" s="172"/>
      <c r="AN498" s="172"/>
      <c r="AO498" s="172"/>
      <c r="AP498" s="172"/>
      <c r="AQ498" s="172"/>
      <c r="AR498" s="172"/>
      <c r="AS498" s="172"/>
      <c r="AT498" s="172"/>
      <c r="AU498" s="172"/>
      <c r="AV498" s="172"/>
      <c r="AW498" s="172"/>
      <c r="AX498" s="172"/>
      <c r="AY498" s="172"/>
      <c r="AZ498" s="172"/>
      <c r="BA498" s="172"/>
      <c r="BB498" s="172"/>
      <c r="BC498" s="172"/>
      <c r="BD498" s="172"/>
      <c r="BE498" s="172"/>
      <c r="BF498" s="172"/>
      <c r="BG498" s="172"/>
      <c r="BH498" s="172"/>
      <c r="BI498" s="172"/>
      <c r="BJ498" s="172"/>
      <c r="BK498" s="172"/>
      <c r="BL498" s="172"/>
      <c r="BM498" s="172"/>
      <c r="BN498" s="172"/>
      <c r="BO498" s="172"/>
      <c r="BP498" s="172"/>
      <c r="BQ498" s="172"/>
      <c r="BR498" s="172"/>
      <c r="BS498" s="172"/>
      <c r="BT498" s="172"/>
      <c r="BU498" s="172"/>
      <c r="BV498" s="172"/>
      <c r="BW498" s="172"/>
      <c r="BX498" s="172"/>
    </row>
    <row r="499" spans="1:76" s="167" customFormat="1" ht="15.75" x14ac:dyDescent="0.25">
      <c r="A499" s="180" t="s">
        <v>651</v>
      </c>
      <c r="B499" s="181" t="s">
        <v>5090</v>
      </c>
      <c r="C499" s="181" t="s">
        <v>4324</v>
      </c>
      <c r="D499" s="181" t="s">
        <v>4320</v>
      </c>
      <c r="E499" s="181" t="s">
        <v>4321</v>
      </c>
      <c r="F499" s="181" t="s">
        <v>4322</v>
      </c>
      <c r="G499" s="180" t="s">
        <v>3852</v>
      </c>
      <c r="H499" s="182" t="s">
        <v>5095</v>
      </c>
      <c r="I499" s="169" t="str">
        <f t="shared" si="21"/>
        <v>26C001E173</v>
      </c>
      <c r="J499" s="183">
        <v>1</v>
      </c>
      <c r="K499" s="181" t="s">
        <v>4028</v>
      </c>
      <c r="L499" s="183">
        <v>2</v>
      </c>
      <c r="M499" s="181" t="s">
        <v>4029</v>
      </c>
      <c r="N499" s="183">
        <v>1</v>
      </c>
      <c r="O499" s="181" t="s">
        <v>5092</v>
      </c>
      <c r="P499" s="183">
        <v>2</v>
      </c>
      <c r="Q499" s="181" t="s">
        <v>4765</v>
      </c>
      <c r="R499" s="183" t="s">
        <v>774</v>
      </c>
      <c r="S499" s="181" t="s">
        <v>4030</v>
      </c>
      <c r="T499" s="183" t="s">
        <v>766</v>
      </c>
      <c r="U499" s="181" t="s">
        <v>4772</v>
      </c>
      <c r="V499" s="183" t="s">
        <v>4329</v>
      </c>
      <c r="W499" s="181" t="s">
        <v>4323</v>
      </c>
      <c r="X499" s="183" t="s">
        <v>774</v>
      </c>
      <c r="Y499" s="181" t="s">
        <v>4032</v>
      </c>
      <c r="Z499" s="174" t="str">
        <f t="shared" si="22"/>
        <v>3 Salud y bienestar</v>
      </c>
      <c r="AA499" s="183">
        <v>3.4</v>
      </c>
      <c r="AB499" s="181" t="s">
        <v>4033</v>
      </c>
      <c r="AC499" s="193" t="str">
        <f t="shared" si="23"/>
        <v>3.4 Para 2030, reducir en un tercio la mortalidad prematura por enfermedades no transmisibles mediante la prevencion y el tratamiento y promover la salud mental y el bienestar</v>
      </c>
      <c r="AD499" s="172"/>
      <c r="AE499" s="172"/>
      <c r="AF499" s="172"/>
      <c r="AG499" s="172"/>
      <c r="AH499" s="172"/>
      <c r="AI499" s="172"/>
      <c r="AJ499" s="172"/>
      <c r="AK499" s="172"/>
      <c r="AL499" s="172"/>
      <c r="AM499" s="172"/>
      <c r="AN499" s="172"/>
      <c r="AO499" s="172"/>
      <c r="AP499" s="172"/>
      <c r="AQ499" s="172"/>
      <c r="AR499" s="172"/>
      <c r="AS499" s="172"/>
      <c r="AT499" s="172"/>
      <c r="AU499" s="172"/>
      <c r="AV499" s="172"/>
      <c r="AW499" s="172"/>
      <c r="AX499" s="172"/>
      <c r="AY499" s="172"/>
      <c r="AZ499" s="172"/>
      <c r="BA499" s="172"/>
      <c r="BB499" s="172"/>
      <c r="BC499" s="172"/>
      <c r="BD499" s="172"/>
      <c r="BE499" s="172"/>
      <c r="BF499" s="172"/>
      <c r="BG499" s="172"/>
      <c r="BH499" s="172"/>
      <c r="BI499" s="172"/>
      <c r="BJ499" s="172"/>
      <c r="BK499" s="172"/>
      <c r="BL499" s="172"/>
      <c r="BM499" s="172"/>
      <c r="BN499" s="172"/>
      <c r="BO499" s="172"/>
      <c r="BP499" s="172"/>
      <c r="BQ499" s="172"/>
      <c r="BR499" s="172"/>
      <c r="BS499" s="172"/>
      <c r="BT499" s="172"/>
      <c r="BU499" s="172"/>
      <c r="BV499" s="172"/>
      <c r="BW499" s="172"/>
      <c r="BX499" s="172"/>
    </row>
    <row r="500" spans="1:76" s="167" customFormat="1" ht="15.75" x14ac:dyDescent="0.25">
      <c r="A500" s="180" t="s">
        <v>651</v>
      </c>
      <c r="B500" s="181" t="s">
        <v>5090</v>
      </c>
      <c r="C500" s="181" t="s">
        <v>4324</v>
      </c>
      <c r="D500" s="181" t="s">
        <v>4320</v>
      </c>
      <c r="E500" s="181" t="s">
        <v>4321</v>
      </c>
      <c r="F500" s="181" t="s">
        <v>4322</v>
      </c>
      <c r="G500" s="180" t="s">
        <v>3853</v>
      </c>
      <c r="H500" s="182" t="s">
        <v>5096</v>
      </c>
      <c r="I500" s="169" t="str">
        <f t="shared" si="21"/>
        <v>26C001E174</v>
      </c>
      <c r="J500" s="183">
        <v>1</v>
      </c>
      <c r="K500" s="181" t="s">
        <v>4028</v>
      </c>
      <c r="L500" s="183">
        <v>2</v>
      </c>
      <c r="M500" s="181" t="s">
        <v>4029</v>
      </c>
      <c r="N500" s="183">
        <v>1</v>
      </c>
      <c r="O500" s="181" t="s">
        <v>5092</v>
      </c>
      <c r="P500" s="183">
        <v>2</v>
      </c>
      <c r="Q500" s="181" t="s">
        <v>4765</v>
      </c>
      <c r="R500" s="183" t="s">
        <v>774</v>
      </c>
      <c r="S500" s="181" t="s">
        <v>4030</v>
      </c>
      <c r="T500" s="183" t="s">
        <v>766</v>
      </c>
      <c r="U500" s="181" t="s">
        <v>4772</v>
      </c>
      <c r="V500" s="183" t="s">
        <v>4031</v>
      </c>
      <c r="W500" s="181" t="s">
        <v>4773</v>
      </c>
      <c r="X500" s="183" t="s">
        <v>774</v>
      </c>
      <c r="Y500" s="181" t="s">
        <v>4032</v>
      </c>
      <c r="Z500" s="174" t="str">
        <f t="shared" si="22"/>
        <v>3 Salud y bienestar</v>
      </c>
      <c r="AA500" s="183">
        <v>3.4</v>
      </c>
      <c r="AB500" s="181" t="s">
        <v>4033</v>
      </c>
      <c r="AC500" s="193" t="str">
        <f t="shared" si="23"/>
        <v>3.4 Para 2030, reducir en un tercio la mortalidad prematura por enfermedades no transmisibles mediante la prevencion y el tratamiento y promover la salud mental y el bienestar</v>
      </c>
      <c r="AD500" s="172"/>
      <c r="AE500" s="172"/>
      <c r="AF500" s="172"/>
      <c r="AG500" s="172"/>
      <c r="AH500" s="172"/>
      <c r="AI500" s="172"/>
      <c r="AJ500" s="172"/>
      <c r="AK500" s="172"/>
      <c r="AL500" s="172"/>
      <c r="AM500" s="172"/>
      <c r="AN500" s="172"/>
      <c r="AO500" s="172"/>
      <c r="AP500" s="172"/>
      <c r="AQ500" s="172"/>
      <c r="AR500" s="172"/>
      <c r="AS500" s="172"/>
      <c r="AT500" s="172"/>
      <c r="AU500" s="172"/>
      <c r="AV500" s="172"/>
      <c r="AW500" s="172"/>
      <c r="AX500" s="172"/>
      <c r="AY500" s="172"/>
      <c r="AZ500" s="172"/>
      <c r="BA500" s="172"/>
      <c r="BB500" s="172"/>
      <c r="BC500" s="172"/>
      <c r="BD500" s="172"/>
      <c r="BE500" s="172"/>
      <c r="BF500" s="172"/>
      <c r="BG500" s="172"/>
      <c r="BH500" s="172"/>
      <c r="BI500" s="172"/>
      <c r="BJ500" s="172"/>
      <c r="BK500" s="172"/>
      <c r="BL500" s="172"/>
      <c r="BM500" s="172"/>
      <c r="BN500" s="172"/>
      <c r="BO500" s="172"/>
      <c r="BP500" s="172"/>
      <c r="BQ500" s="172"/>
      <c r="BR500" s="172"/>
      <c r="BS500" s="172"/>
      <c r="BT500" s="172"/>
      <c r="BU500" s="172"/>
      <c r="BV500" s="172"/>
      <c r="BW500" s="172"/>
      <c r="BX500" s="172"/>
    </row>
    <row r="501" spans="1:76" s="167" customFormat="1" ht="15.75" x14ac:dyDescent="0.25">
      <c r="A501" s="180" t="s">
        <v>651</v>
      </c>
      <c r="B501" s="181" t="s">
        <v>5090</v>
      </c>
      <c r="C501" s="181" t="s">
        <v>4324</v>
      </c>
      <c r="D501" s="181" t="s">
        <v>4320</v>
      </c>
      <c r="E501" s="181" t="s">
        <v>4321</v>
      </c>
      <c r="F501" s="181" t="s">
        <v>4322</v>
      </c>
      <c r="G501" s="180" t="s">
        <v>712</v>
      </c>
      <c r="H501" s="182" t="s">
        <v>4725</v>
      </c>
      <c r="I501" s="169" t="str">
        <f t="shared" si="21"/>
        <v>26C001M001</v>
      </c>
      <c r="J501" s="183">
        <v>1</v>
      </c>
      <c r="K501" s="181" t="s">
        <v>4028</v>
      </c>
      <c r="L501" s="183">
        <v>2</v>
      </c>
      <c r="M501" s="181" t="s">
        <v>4029</v>
      </c>
      <c r="N501" s="183" t="s">
        <v>765</v>
      </c>
      <c r="O501" s="181" t="s">
        <v>5092</v>
      </c>
      <c r="P501" s="183">
        <v>2</v>
      </c>
      <c r="Q501" s="181" t="s">
        <v>4765</v>
      </c>
      <c r="R501" s="183" t="s">
        <v>774</v>
      </c>
      <c r="S501" s="181" t="s">
        <v>4030</v>
      </c>
      <c r="T501" s="183" t="s">
        <v>766</v>
      </c>
      <c r="U501" s="181" t="s">
        <v>4772</v>
      </c>
      <c r="V501" s="183" t="s">
        <v>3959</v>
      </c>
      <c r="W501" s="181" t="s">
        <v>3960</v>
      </c>
      <c r="X501" s="183" t="s">
        <v>774</v>
      </c>
      <c r="Y501" s="181" t="s">
        <v>4032</v>
      </c>
      <c r="Z501" s="174" t="str">
        <f t="shared" si="22"/>
        <v>3 Salud y bienestar</v>
      </c>
      <c r="AA501" s="183">
        <v>3.4</v>
      </c>
      <c r="AB501" s="181" t="s">
        <v>4033</v>
      </c>
      <c r="AC501" s="193" t="str">
        <f t="shared" si="23"/>
        <v>3.4 Para 2030, reducir en un tercio la mortalidad prematura por enfermedades no transmisibles mediante la prevencion y el tratamiento y promover la salud mental y el bienestar</v>
      </c>
      <c r="AD501" s="172"/>
      <c r="AE501" s="172"/>
      <c r="AF501" s="172"/>
      <c r="AG501" s="172"/>
      <c r="AH501" s="172"/>
      <c r="AI501" s="172"/>
      <c r="AJ501" s="172"/>
      <c r="AK501" s="172"/>
      <c r="AL501" s="172"/>
      <c r="AM501" s="172"/>
      <c r="AN501" s="172"/>
      <c r="AO501" s="172"/>
      <c r="AP501" s="172"/>
      <c r="AQ501" s="172"/>
      <c r="AR501" s="172"/>
      <c r="AS501" s="172"/>
      <c r="AT501" s="172"/>
      <c r="AU501" s="172"/>
      <c r="AV501" s="172"/>
      <c r="AW501" s="172"/>
      <c r="AX501" s="172"/>
      <c r="AY501" s="172"/>
      <c r="AZ501" s="172"/>
      <c r="BA501" s="172"/>
      <c r="BB501" s="172"/>
      <c r="BC501" s="172"/>
      <c r="BD501" s="172"/>
      <c r="BE501" s="172"/>
      <c r="BF501" s="172"/>
      <c r="BG501" s="172"/>
      <c r="BH501" s="172"/>
      <c r="BI501" s="172"/>
      <c r="BJ501" s="172"/>
      <c r="BK501" s="172"/>
      <c r="BL501" s="172"/>
      <c r="BM501" s="172"/>
      <c r="BN501" s="172"/>
      <c r="BO501" s="172"/>
      <c r="BP501" s="172"/>
      <c r="BQ501" s="172"/>
      <c r="BR501" s="172"/>
      <c r="BS501" s="172"/>
      <c r="BT501" s="172"/>
      <c r="BU501" s="172"/>
      <c r="BV501" s="172"/>
      <c r="BW501" s="172"/>
      <c r="BX501" s="172"/>
    </row>
    <row r="502" spans="1:76" s="167" customFormat="1" ht="15.75" x14ac:dyDescent="0.25">
      <c r="A502" s="180" t="s">
        <v>651</v>
      </c>
      <c r="B502" s="181" t="s">
        <v>5090</v>
      </c>
      <c r="C502" s="181" t="s">
        <v>4324</v>
      </c>
      <c r="D502" s="181" t="s">
        <v>4320</v>
      </c>
      <c r="E502" s="181" t="s">
        <v>4321</v>
      </c>
      <c r="F502" s="181" t="s">
        <v>4322</v>
      </c>
      <c r="G502" s="180" t="s">
        <v>3889</v>
      </c>
      <c r="H502" s="182" t="s">
        <v>4729</v>
      </c>
      <c r="I502" s="169" t="str">
        <f t="shared" si="21"/>
        <v>26C001M002</v>
      </c>
      <c r="J502" s="183">
        <v>1</v>
      </c>
      <c r="K502" s="181" t="s">
        <v>4028</v>
      </c>
      <c r="L502" s="183">
        <v>2</v>
      </c>
      <c r="M502" s="181" t="s">
        <v>4029</v>
      </c>
      <c r="N502" s="183" t="s">
        <v>765</v>
      </c>
      <c r="O502" s="181" t="s">
        <v>5092</v>
      </c>
      <c r="P502" s="183">
        <v>2</v>
      </c>
      <c r="Q502" s="181" t="s">
        <v>4765</v>
      </c>
      <c r="R502" s="183" t="s">
        <v>774</v>
      </c>
      <c r="S502" s="181" t="s">
        <v>4030</v>
      </c>
      <c r="T502" s="183" t="s">
        <v>766</v>
      </c>
      <c r="U502" s="181" t="s">
        <v>4772</v>
      </c>
      <c r="V502" s="183" t="s">
        <v>3961</v>
      </c>
      <c r="W502" s="181" t="s">
        <v>3962</v>
      </c>
      <c r="X502" s="183" t="s">
        <v>774</v>
      </c>
      <c r="Y502" s="181" t="s">
        <v>4032</v>
      </c>
      <c r="Z502" s="174" t="str">
        <f t="shared" si="22"/>
        <v>3 Salud y bienestar</v>
      </c>
      <c r="AA502" s="183">
        <v>3.4</v>
      </c>
      <c r="AB502" s="181" t="s">
        <v>4033</v>
      </c>
      <c r="AC502" s="193" t="str">
        <f t="shared" si="23"/>
        <v>3.4 Para 2030, reducir en un tercio la mortalidad prematura por enfermedades no transmisibles mediante la prevencion y el tratamiento y promover la salud mental y el bienestar</v>
      </c>
      <c r="AD502" s="172"/>
      <c r="AE502" s="172"/>
      <c r="AF502" s="172"/>
      <c r="AG502" s="172"/>
      <c r="AH502" s="172"/>
      <c r="AI502" s="172"/>
      <c r="AJ502" s="172"/>
      <c r="AK502" s="172"/>
      <c r="AL502" s="172"/>
      <c r="AM502" s="172"/>
      <c r="AN502" s="172"/>
      <c r="AO502" s="172"/>
      <c r="AP502" s="172"/>
      <c r="AQ502" s="172"/>
      <c r="AR502" s="172"/>
      <c r="AS502" s="172"/>
      <c r="AT502" s="172"/>
      <c r="AU502" s="172"/>
      <c r="AV502" s="172"/>
      <c r="AW502" s="172"/>
      <c r="AX502" s="172"/>
      <c r="AY502" s="172"/>
      <c r="AZ502" s="172"/>
      <c r="BA502" s="172"/>
      <c r="BB502" s="172"/>
      <c r="BC502" s="172"/>
      <c r="BD502" s="172"/>
      <c r="BE502" s="172"/>
      <c r="BF502" s="172"/>
      <c r="BG502" s="172"/>
      <c r="BH502" s="172"/>
      <c r="BI502" s="172"/>
      <c r="BJ502" s="172"/>
      <c r="BK502" s="172"/>
      <c r="BL502" s="172"/>
      <c r="BM502" s="172"/>
      <c r="BN502" s="172"/>
      <c r="BO502" s="172"/>
      <c r="BP502" s="172"/>
      <c r="BQ502" s="172"/>
      <c r="BR502" s="172"/>
      <c r="BS502" s="172"/>
      <c r="BT502" s="172"/>
      <c r="BU502" s="172"/>
      <c r="BV502" s="172"/>
      <c r="BW502" s="172"/>
      <c r="BX502" s="172"/>
    </row>
    <row r="503" spans="1:76" s="167" customFormat="1" ht="15.75" x14ac:dyDescent="0.25">
      <c r="A503" s="180" t="s">
        <v>651</v>
      </c>
      <c r="B503" s="181" t="s">
        <v>5090</v>
      </c>
      <c r="C503" s="181" t="s">
        <v>4324</v>
      </c>
      <c r="D503" s="181" t="s">
        <v>4320</v>
      </c>
      <c r="E503" s="181" t="s">
        <v>4321</v>
      </c>
      <c r="F503" s="181" t="s">
        <v>4322</v>
      </c>
      <c r="G503" s="180" t="s">
        <v>713</v>
      </c>
      <c r="H503" s="182" t="s">
        <v>4730</v>
      </c>
      <c r="I503" s="169" t="str">
        <f t="shared" si="21"/>
        <v>26C001N001</v>
      </c>
      <c r="J503" s="183">
        <v>5</v>
      </c>
      <c r="K503" s="181" t="s">
        <v>4731</v>
      </c>
      <c r="L503" s="183">
        <v>3</v>
      </c>
      <c r="M503" s="181" t="s">
        <v>4309</v>
      </c>
      <c r="N503" s="183" t="s">
        <v>774</v>
      </c>
      <c r="O503" s="181" t="s">
        <v>3964</v>
      </c>
      <c r="P503" s="183">
        <v>1</v>
      </c>
      <c r="Q503" s="181" t="s">
        <v>3954</v>
      </c>
      <c r="R503" s="183" t="s">
        <v>785</v>
      </c>
      <c r="S503" s="181" t="s">
        <v>4732</v>
      </c>
      <c r="T503" s="183" t="s">
        <v>766</v>
      </c>
      <c r="U503" s="181" t="s">
        <v>3963</v>
      </c>
      <c r="V503" s="183" t="s">
        <v>3965</v>
      </c>
      <c r="W503" s="181" t="s">
        <v>3966</v>
      </c>
      <c r="X503" s="183" t="s">
        <v>2916</v>
      </c>
      <c r="Y503" s="181" t="s">
        <v>3967</v>
      </c>
      <c r="Z503" s="174" t="str">
        <f t="shared" si="22"/>
        <v>11 Ciudades y comunidades sostenibles</v>
      </c>
      <c r="AA503" s="183">
        <v>11.5</v>
      </c>
      <c r="AB503" s="181" t="s">
        <v>3968</v>
      </c>
      <c r="AC503" s="193" t="str">
        <f t="shared" si="23"/>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503" s="172"/>
      <c r="AE503" s="172"/>
      <c r="AF503" s="172"/>
      <c r="AG503" s="172"/>
      <c r="AH503" s="172"/>
      <c r="AI503" s="172"/>
      <c r="AJ503" s="172"/>
      <c r="AK503" s="172"/>
      <c r="AL503" s="172"/>
      <c r="AM503" s="172"/>
      <c r="AN503" s="172"/>
      <c r="AO503" s="172"/>
      <c r="AP503" s="172"/>
      <c r="AQ503" s="172"/>
      <c r="AR503" s="172"/>
      <c r="AS503" s="172"/>
      <c r="AT503" s="172"/>
      <c r="AU503" s="172"/>
      <c r="AV503" s="172"/>
      <c r="AW503" s="172"/>
      <c r="AX503" s="172"/>
      <c r="AY503" s="172"/>
      <c r="AZ503" s="172"/>
      <c r="BA503" s="172"/>
      <c r="BB503" s="172"/>
      <c r="BC503" s="172"/>
      <c r="BD503" s="172"/>
      <c r="BE503" s="172"/>
      <c r="BF503" s="172"/>
      <c r="BG503" s="172"/>
      <c r="BH503" s="172"/>
      <c r="BI503" s="172"/>
      <c r="BJ503" s="172"/>
      <c r="BK503" s="172"/>
      <c r="BL503" s="172"/>
      <c r="BM503" s="172"/>
      <c r="BN503" s="172"/>
      <c r="BO503" s="172"/>
      <c r="BP503" s="172"/>
      <c r="BQ503" s="172"/>
      <c r="BR503" s="172"/>
      <c r="BS503" s="172"/>
      <c r="BT503" s="172"/>
      <c r="BU503" s="172"/>
      <c r="BV503" s="172"/>
      <c r="BW503" s="172"/>
      <c r="BX503" s="172"/>
    </row>
    <row r="504" spans="1:76" s="167" customFormat="1" ht="15.75" x14ac:dyDescent="0.25">
      <c r="A504" s="180" t="s">
        <v>652</v>
      </c>
      <c r="B504" s="181" t="s">
        <v>5097</v>
      </c>
      <c r="C504" s="181" t="s">
        <v>4330</v>
      </c>
      <c r="D504" s="181" t="s">
        <v>4331</v>
      </c>
      <c r="E504" s="181" t="s">
        <v>4332</v>
      </c>
      <c r="F504" s="181" t="s">
        <v>4333</v>
      </c>
      <c r="G504" s="180" t="s">
        <v>3881</v>
      </c>
      <c r="H504" s="182" t="s">
        <v>5098</v>
      </c>
      <c r="I504" s="169" t="str">
        <f t="shared" si="21"/>
        <v>26CD01G077</v>
      </c>
      <c r="J504" s="183">
        <v>1</v>
      </c>
      <c r="K504" s="181" t="s">
        <v>4028</v>
      </c>
      <c r="L504" s="183">
        <v>2</v>
      </c>
      <c r="M504" s="181" t="s">
        <v>4029</v>
      </c>
      <c r="N504" s="183" t="s">
        <v>765</v>
      </c>
      <c r="O504" s="181" t="s">
        <v>5092</v>
      </c>
      <c r="P504" s="183">
        <v>2</v>
      </c>
      <c r="Q504" s="181" t="s">
        <v>4765</v>
      </c>
      <c r="R504" s="183" t="s">
        <v>774</v>
      </c>
      <c r="S504" s="181" t="s">
        <v>4030</v>
      </c>
      <c r="T504" s="183" t="s">
        <v>765</v>
      </c>
      <c r="U504" s="181" t="s">
        <v>5094</v>
      </c>
      <c r="V504" s="183" t="s">
        <v>4334</v>
      </c>
      <c r="W504" s="181" t="s">
        <v>4335</v>
      </c>
      <c r="X504" s="183" t="s">
        <v>774</v>
      </c>
      <c r="Y504" s="181" t="s">
        <v>4032</v>
      </c>
      <c r="Z504" s="174" t="str">
        <f t="shared" si="22"/>
        <v>3 Salud y bienestar</v>
      </c>
      <c r="AA504" s="183">
        <v>3.4</v>
      </c>
      <c r="AB504" s="181" t="s">
        <v>4033</v>
      </c>
      <c r="AC504" s="193" t="str">
        <f t="shared" si="23"/>
        <v>3.4 Para 2030, reducir en un tercio la mortalidad prematura por enfermedades no transmisibles mediante la prevencion y el tratamiento y promover la salud mental y el bienestar</v>
      </c>
      <c r="AD504" s="172"/>
      <c r="AE504" s="172"/>
      <c r="AF504" s="172"/>
      <c r="AG504" s="172"/>
      <c r="AH504" s="172"/>
      <c r="AI504" s="172"/>
      <c r="AJ504" s="172"/>
      <c r="AK504" s="172"/>
      <c r="AL504" s="172"/>
      <c r="AM504" s="172"/>
      <c r="AN504" s="172"/>
      <c r="AO504" s="172"/>
      <c r="AP504" s="172"/>
      <c r="AQ504" s="172"/>
      <c r="AR504" s="172"/>
      <c r="AS504" s="172"/>
      <c r="AT504" s="172"/>
      <c r="AU504" s="172"/>
      <c r="AV504" s="172"/>
      <c r="AW504" s="172"/>
      <c r="AX504" s="172"/>
      <c r="AY504" s="172"/>
      <c r="AZ504" s="172"/>
      <c r="BA504" s="172"/>
      <c r="BB504" s="172"/>
      <c r="BC504" s="172"/>
      <c r="BD504" s="172"/>
      <c r="BE504" s="172"/>
      <c r="BF504" s="172"/>
      <c r="BG504" s="172"/>
      <c r="BH504" s="172"/>
      <c r="BI504" s="172"/>
      <c r="BJ504" s="172"/>
      <c r="BK504" s="172"/>
      <c r="BL504" s="172"/>
      <c r="BM504" s="172"/>
      <c r="BN504" s="172"/>
      <c r="BO504" s="172"/>
      <c r="BP504" s="172"/>
      <c r="BQ504" s="172"/>
      <c r="BR504" s="172"/>
      <c r="BS504" s="172"/>
      <c r="BT504" s="172"/>
      <c r="BU504" s="172"/>
      <c r="BV504" s="172"/>
      <c r="BW504" s="172"/>
      <c r="BX504" s="172"/>
    </row>
    <row r="505" spans="1:76" s="167" customFormat="1" ht="15.75" x14ac:dyDescent="0.25">
      <c r="A505" s="180" t="s">
        <v>652</v>
      </c>
      <c r="B505" s="181" t="s">
        <v>5097</v>
      </c>
      <c r="C505" s="181" t="s">
        <v>4330</v>
      </c>
      <c r="D505" s="181" t="s">
        <v>4331</v>
      </c>
      <c r="E505" s="181" t="s">
        <v>4332</v>
      </c>
      <c r="F505" s="181" t="s">
        <v>4333</v>
      </c>
      <c r="G505" s="180" t="s">
        <v>712</v>
      </c>
      <c r="H505" s="182" t="s">
        <v>4725</v>
      </c>
      <c r="I505" s="169" t="str">
        <f t="shared" si="21"/>
        <v>26CD01M001</v>
      </c>
      <c r="J505" s="183">
        <v>1</v>
      </c>
      <c r="K505" s="181" t="s">
        <v>4028</v>
      </c>
      <c r="L505" s="183">
        <v>2</v>
      </c>
      <c r="M505" s="181" t="s">
        <v>4029</v>
      </c>
      <c r="N505" s="183" t="s">
        <v>765</v>
      </c>
      <c r="O505" s="181" t="s">
        <v>5092</v>
      </c>
      <c r="P505" s="183">
        <v>2</v>
      </c>
      <c r="Q505" s="181" t="s">
        <v>4765</v>
      </c>
      <c r="R505" s="183" t="s">
        <v>774</v>
      </c>
      <c r="S505" s="181" t="s">
        <v>4030</v>
      </c>
      <c r="T505" s="183" t="s">
        <v>765</v>
      </c>
      <c r="U505" s="181" t="s">
        <v>5094</v>
      </c>
      <c r="V505" s="183" t="s">
        <v>3959</v>
      </c>
      <c r="W505" s="181" t="s">
        <v>3960</v>
      </c>
      <c r="X505" s="183" t="s">
        <v>774</v>
      </c>
      <c r="Y505" s="181" t="s">
        <v>4032</v>
      </c>
      <c r="Z505" s="174" t="str">
        <f t="shared" si="22"/>
        <v>3 Salud y bienestar</v>
      </c>
      <c r="AA505" s="183">
        <v>3.4</v>
      </c>
      <c r="AB505" s="181" t="s">
        <v>4033</v>
      </c>
      <c r="AC505" s="193" t="str">
        <f t="shared" si="23"/>
        <v>3.4 Para 2030, reducir en un tercio la mortalidad prematura por enfermedades no transmisibles mediante la prevencion y el tratamiento y promover la salud mental y el bienestar</v>
      </c>
      <c r="AD505" s="172"/>
      <c r="AE505" s="172"/>
      <c r="AF505" s="172"/>
      <c r="AG505" s="172"/>
      <c r="AH505" s="172"/>
      <c r="AI505" s="172"/>
      <c r="AJ505" s="172"/>
      <c r="AK505" s="172"/>
      <c r="AL505" s="172"/>
      <c r="AM505" s="172"/>
      <c r="AN505" s="172"/>
      <c r="AO505" s="172"/>
      <c r="AP505" s="172"/>
      <c r="AQ505" s="172"/>
      <c r="AR505" s="172"/>
      <c r="AS505" s="172"/>
      <c r="AT505" s="172"/>
      <c r="AU505" s="172"/>
      <c r="AV505" s="172"/>
      <c r="AW505" s="172"/>
      <c r="AX505" s="172"/>
      <c r="AY505" s="172"/>
      <c r="AZ505" s="172"/>
      <c r="BA505" s="172"/>
      <c r="BB505" s="172"/>
      <c r="BC505" s="172"/>
      <c r="BD505" s="172"/>
      <c r="BE505" s="172"/>
      <c r="BF505" s="172"/>
      <c r="BG505" s="172"/>
      <c r="BH505" s="172"/>
      <c r="BI505" s="172"/>
      <c r="BJ505" s="172"/>
      <c r="BK505" s="172"/>
      <c r="BL505" s="172"/>
      <c r="BM505" s="172"/>
      <c r="BN505" s="172"/>
      <c r="BO505" s="172"/>
      <c r="BP505" s="172"/>
      <c r="BQ505" s="172"/>
      <c r="BR505" s="172"/>
      <c r="BS505" s="172"/>
      <c r="BT505" s="172"/>
      <c r="BU505" s="172"/>
      <c r="BV505" s="172"/>
      <c r="BW505" s="172"/>
      <c r="BX505" s="172"/>
    </row>
    <row r="506" spans="1:76" s="167" customFormat="1" ht="15.75" x14ac:dyDescent="0.25">
      <c r="A506" s="180" t="s">
        <v>652</v>
      </c>
      <c r="B506" s="181" t="s">
        <v>5097</v>
      </c>
      <c r="C506" s="181" t="s">
        <v>4330</v>
      </c>
      <c r="D506" s="181" t="s">
        <v>4331</v>
      </c>
      <c r="E506" s="181" t="s">
        <v>4332</v>
      </c>
      <c r="F506" s="181" t="s">
        <v>4333</v>
      </c>
      <c r="G506" s="180" t="s">
        <v>3889</v>
      </c>
      <c r="H506" s="182" t="s">
        <v>4729</v>
      </c>
      <c r="I506" s="169" t="str">
        <f t="shared" si="21"/>
        <v>26CD01M002</v>
      </c>
      <c r="J506" s="183">
        <v>1</v>
      </c>
      <c r="K506" s="181" t="s">
        <v>4028</v>
      </c>
      <c r="L506" s="183">
        <v>2</v>
      </c>
      <c r="M506" s="181" t="s">
        <v>4029</v>
      </c>
      <c r="N506" s="183" t="s">
        <v>765</v>
      </c>
      <c r="O506" s="181" t="s">
        <v>5092</v>
      </c>
      <c r="P506" s="183">
        <v>3</v>
      </c>
      <c r="Q506" s="181" t="s">
        <v>4746</v>
      </c>
      <c r="R506" s="183" t="s">
        <v>766</v>
      </c>
      <c r="S506" s="181" t="s">
        <v>4908</v>
      </c>
      <c r="T506" s="183" t="s">
        <v>765</v>
      </c>
      <c r="U506" s="181" t="s">
        <v>4078</v>
      </c>
      <c r="V506" s="183" t="s">
        <v>3961</v>
      </c>
      <c r="W506" s="181" t="s">
        <v>3962</v>
      </c>
      <c r="X506" s="183" t="s">
        <v>774</v>
      </c>
      <c r="Y506" s="181" t="s">
        <v>4032</v>
      </c>
      <c r="Z506" s="174" t="str">
        <f t="shared" si="22"/>
        <v>3 Salud y bienestar</v>
      </c>
      <c r="AA506" s="183">
        <v>3.4</v>
      </c>
      <c r="AB506" s="181" t="s">
        <v>4033</v>
      </c>
      <c r="AC506" s="193" t="str">
        <f t="shared" si="23"/>
        <v>3.4 Para 2030, reducir en un tercio la mortalidad prematura por enfermedades no transmisibles mediante la prevencion y el tratamiento y promover la salud mental y el bienestar</v>
      </c>
      <c r="AD506" s="172"/>
      <c r="AE506" s="172"/>
      <c r="AF506" s="172"/>
      <c r="AG506" s="172"/>
      <c r="AH506" s="172"/>
      <c r="AI506" s="172"/>
      <c r="AJ506" s="172"/>
      <c r="AK506" s="172"/>
      <c r="AL506" s="172"/>
      <c r="AM506" s="172"/>
      <c r="AN506" s="172"/>
      <c r="AO506" s="172"/>
      <c r="AP506" s="172"/>
      <c r="AQ506" s="172"/>
      <c r="AR506" s="172"/>
      <c r="AS506" s="172"/>
      <c r="AT506" s="172"/>
      <c r="AU506" s="172"/>
      <c r="AV506" s="172"/>
      <c r="AW506" s="172"/>
      <c r="AX506" s="172"/>
      <c r="AY506" s="172"/>
      <c r="AZ506" s="172"/>
      <c r="BA506" s="172"/>
      <c r="BB506" s="172"/>
      <c r="BC506" s="172"/>
      <c r="BD506" s="172"/>
      <c r="BE506" s="172"/>
      <c r="BF506" s="172"/>
      <c r="BG506" s="172"/>
      <c r="BH506" s="172"/>
      <c r="BI506" s="172"/>
      <c r="BJ506" s="172"/>
      <c r="BK506" s="172"/>
      <c r="BL506" s="172"/>
      <c r="BM506" s="172"/>
      <c r="BN506" s="172"/>
      <c r="BO506" s="172"/>
      <c r="BP506" s="172"/>
      <c r="BQ506" s="172"/>
      <c r="BR506" s="172"/>
      <c r="BS506" s="172"/>
      <c r="BT506" s="172"/>
      <c r="BU506" s="172"/>
      <c r="BV506" s="172"/>
      <c r="BW506" s="172"/>
      <c r="BX506" s="172"/>
    </row>
    <row r="507" spans="1:76" s="167" customFormat="1" ht="15.75" x14ac:dyDescent="0.25">
      <c r="A507" s="180" t="s">
        <v>652</v>
      </c>
      <c r="B507" s="181" t="s">
        <v>5097</v>
      </c>
      <c r="C507" s="181" t="s">
        <v>4330</v>
      </c>
      <c r="D507" s="181" t="s">
        <v>4331</v>
      </c>
      <c r="E507" s="181" t="s">
        <v>4332</v>
      </c>
      <c r="F507" s="181" t="s">
        <v>4333</v>
      </c>
      <c r="G507" s="180" t="s">
        <v>713</v>
      </c>
      <c r="H507" s="182" t="s">
        <v>4730</v>
      </c>
      <c r="I507" s="169" t="str">
        <f t="shared" si="21"/>
        <v>26CD01N001</v>
      </c>
      <c r="J507" s="183">
        <v>5</v>
      </c>
      <c r="K507" s="181" t="s">
        <v>4731</v>
      </c>
      <c r="L507" s="183">
        <v>3</v>
      </c>
      <c r="M507" s="181" t="s">
        <v>4309</v>
      </c>
      <c r="N507" s="183" t="s">
        <v>774</v>
      </c>
      <c r="O507" s="181" t="s">
        <v>3964</v>
      </c>
      <c r="P507" s="183">
        <v>1</v>
      </c>
      <c r="Q507" s="181" t="s">
        <v>3954</v>
      </c>
      <c r="R507" s="183" t="s">
        <v>785</v>
      </c>
      <c r="S507" s="181" t="s">
        <v>4732</v>
      </c>
      <c r="T507" s="183" t="s">
        <v>766</v>
      </c>
      <c r="U507" s="181" t="s">
        <v>3963</v>
      </c>
      <c r="V507" s="183" t="s">
        <v>3965</v>
      </c>
      <c r="W507" s="181" t="s">
        <v>3966</v>
      </c>
      <c r="X507" s="183" t="s">
        <v>2916</v>
      </c>
      <c r="Y507" s="181" t="s">
        <v>3967</v>
      </c>
      <c r="Z507" s="174" t="str">
        <f t="shared" si="22"/>
        <v>11 Ciudades y comunidades sostenibles</v>
      </c>
      <c r="AA507" s="183">
        <v>11.5</v>
      </c>
      <c r="AB507" s="181" t="s">
        <v>3968</v>
      </c>
      <c r="AC507" s="193" t="str">
        <f t="shared" si="23"/>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507" s="172"/>
      <c r="AE507" s="172"/>
      <c r="AF507" s="172"/>
      <c r="AG507" s="172"/>
      <c r="AH507" s="172"/>
      <c r="AI507" s="172"/>
      <c r="AJ507" s="172"/>
      <c r="AK507" s="172"/>
      <c r="AL507" s="172"/>
      <c r="AM507" s="172"/>
      <c r="AN507" s="172"/>
      <c r="AO507" s="172"/>
      <c r="AP507" s="172"/>
      <c r="AQ507" s="172"/>
      <c r="AR507" s="172"/>
      <c r="AS507" s="172"/>
      <c r="AT507" s="172"/>
      <c r="AU507" s="172"/>
      <c r="AV507" s="172"/>
      <c r="AW507" s="172"/>
      <c r="AX507" s="172"/>
      <c r="AY507" s="172"/>
      <c r="AZ507" s="172"/>
      <c r="BA507" s="172"/>
      <c r="BB507" s="172"/>
      <c r="BC507" s="172"/>
      <c r="BD507" s="172"/>
      <c r="BE507" s="172"/>
      <c r="BF507" s="172"/>
      <c r="BG507" s="172"/>
      <c r="BH507" s="172"/>
      <c r="BI507" s="172"/>
      <c r="BJ507" s="172"/>
      <c r="BK507" s="172"/>
      <c r="BL507" s="172"/>
      <c r="BM507" s="172"/>
      <c r="BN507" s="172"/>
      <c r="BO507" s="172"/>
      <c r="BP507" s="172"/>
      <c r="BQ507" s="172"/>
      <c r="BR507" s="172"/>
      <c r="BS507" s="172"/>
      <c r="BT507" s="172"/>
      <c r="BU507" s="172"/>
      <c r="BV507" s="172"/>
      <c r="BW507" s="172"/>
      <c r="BX507" s="172"/>
    </row>
    <row r="508" spans="1:76" s="167" customFormat="1" ht="15.75" x14ac:dyDescent="0.25">
      <c r="A508" s="180" t="s">
        <v>653</v>
      </c>
      <c r="B508" s="181" t="s">
        <v>5099</v>
      </c>
      <c r="C508" s="181" t="s">
        <v>5100</v>
      </c>
      <c r="D508" s="181" t="s">
        <v>4336</v>
      </c>
      <c r="E508" s="181" t="s">
        <v>4337</v>
      </c>
      <c r="F508" s="181" t="s">
        <v>4338</v>
      </c>
      <c r="G508" s="180" t="s">
        <v>712</v>
      </c>
      <c r="H508" s="182" t="s">
        <v>4725</v>
      </c>
      <c r="I508" s="169" t="str">
        <f t="shared" si="21"/>
        <v>26PDIAM001</v>
      </c>
      <c r="J508" s="183">
        <v>1</v>
      </c>
      <c r="K508" s="181" t="s">
        <v>4028</v>
      </c>
      <c r="L508" s="183">
        <v>2</v>
      </c>
      <c r="M508" s="181" t="s">
        <v>4029</v>
      </c>
      <c r="N508" s="183">
        <v>4</v>
      </c>
      <c r="O508" s="181" t="s">
        <v>4339</v>
      </c>
      <c r="P508" s="183">
        <v>2</v>
      </c>
      <c r="Q508" s="181" t="s">
        <v>4765</v>
      </c>
      <c r="R508" s="183" t="s">
        <v>774</v>
      </c>
      <c r="S508" s="181" t="s">
        <v>4030</v>
      </c>
      <c r="T508" s="183" t="s">
        <v>766</v>
      </c>
      <c r="U508" s="181" t="s">
        <v>4772</v>
      </c>
      <c r="V508" s="183" t="s">
        <v>3959</v>
      </c>
      <c r="W508" s="181" t="s">
        <v>3960</v>
      </c>
      <c r="X508" s="183" t="s">
        <v>774</v>
      </c>
      <c r="Y508" s="181" t="s">
        <v>4032</v>
      </c>
      <c r="Z508" s="174" t="str">
        <f t="shared" si="22"/>
        <v>3 Salud y bienestar</v>
      </c>
      <c r="AA508" s="183">
        <v>3.5</v>
      </c>
      <c r="AB508" s="181" t="s">
        <v>4340</v>
      </c>
      <c r="AC508" s="193" t="str">
        <f t="shared" si="23"/>
        <v>3.5 Fortalecer la prevencion y el tratamiento del abuso de sustancias adictivas, incluido el uso indebido de estupefacientes y el consumo nocivo de alcohol</v>
      </c>
      <c r="AD508" s="172"/>
      <c r="AE508" s="172"/>
      <c r="AF508" s="172"/>
      <c r="AG508" s="172"/>
      <c r="AH508" s="172"/>
      <c r="AI508" s="172"/>
      <c r="AJ508" s="172"/>
      <c r="AK508" s="172"/>
      <c r="AL508" s="172"/>
      <c r="AM508" s="172"/>
      <c r="AN508" s="172"/>
      <c r="AO508" s="172"/>
      <c r="AP508" s="172"/>
      <c r="AQ508" s="172"/>
      <c r="AR508" s="172"/>
      <c r="AS508" s="172"/>
      <c r="AT508" s="172"/>
      <c r="AU508" s="172"/>
      <c r="AV508" s="172"/>
      <c r="AW508" s="172"/>
      <c r="AX508" s="172"/>
      <c r="AY508" s="172"/>
      <c r="AZ508" s="172"/>
      <c r="BA508" s="172"/>
      <c r="BB508" s="172"/>
      <c r="BC508" s="172"/>
      <c r="BD508" s="172"/>
      <c r="BE508" s="172"/>
      <c r="BF508" s="172"/>
      <c r="BG508" s="172"/>
      <c r="BH508" s="172"/>
      <c r="BI508" s="172"/>
      <c r="BJ508" s="172"/>
      <c r="BK508" s="172"/>
      <c r="BL508" s="172"/>
      <c r="BM508" s="172"/>
      <c r="BN508" s="172"/>
      <c r="BO508" s="172"/>
      <c r="BP508" s="172"/>
      <c r="BQ508" s="172"/>
      <c r="BR508" s="172"/>
      <c r="BS508" s="172"/>
      <c r="BT508" s="172"/>
      <c r="BU508" s="172"/>
      <c r="BV508" s="172"/>
      <c r="BW508" s="172"/>
      <c r="BX508" s="172"/>
    </row>
    <row r="509" spans="1:76" s="167" customFormat="1" ht="15.75" x14ac:dyDescent="0.25">
      <c r="A509" s="180" t="s">
        <v>653</v>
      </c>
      <c r="B509" s="181" t="s">
        <v>5099</v>
      </c>
      <c r="C509" s="181" t="s">
        <v>5100</v>
      </c>
      <c r="D509" s="181" t="s">
        <v>4336</v>
      </c>
      <c r="E509" s="181" t="s">
        <v>4337</v>
      </c>
      <c r="F509" s="181" t="s">
        <v>4338</v>
      </c>
      <c r="G509" s="180" t="s">
        <v>3889</v>
      </c>
      <c r="H509" s="182" t="s">
        <v>4729</v>
      </c>
      <c r="I509" s="169" t="str">
        <f t="shared" si="21"/>
        <v>26PDIAM002</v>
      </c>
      <c r="J509" s="183">
        <v>1</v>
      </c>
      <c r="K509" s="181" t="s">
        <v>4028</v>
      </c>
      <c r="L509" s="183">
        <v>2</v>
      </c>
      <c r="M509" s="181" t="s">
        <v>4029</v>
      </c>
      <c r="N509" s="183">
        <v>4</v>
      </c>
      <c r="O509" s="181" t="s">
        <v>4339</v>
      </c>
      <c r="P509" s="183">
        <v>2</v>
      </c>
      <c r="Q509" s="181" t="s">
        <v>4765</v>
      </c>
      <c r="R509" s="183" t="s">
        <v>774</v>
      </c>
      <c r="S509" s="181" t="s">
        <v>4030</v>
      </c>
      <c r="T509" s="183" t="s">
        <v>766</v>
      </c>
      <c r="U509" s="181" t="s">
        <v>4772</v>
      </c>
      <c r="V509" s="183" t="s">
        <v>3961</v>
      </c>
      <c r="W509" s="181" t="s">
        <v>3962</v>
      </c>
      <c r="X509" s="183" t="s">
        <v>774</v>
      </c>
      <c r="Y509" s="181" t="s">
        <v>4032</v>
      </c>
      <c r="Z509" s="174" t="str">
        <f t="shared" si="22"/>
        <v>3 Salud y bienestar</v>
      </c>
      <c r="AA509" s="183">
        <v>3.5</v>
      </c>
      <c r="AB509" s="181" t="s">
        <v>4340</v>
      </c>
      <c r="AC509" s="193" t="str">
        <f t="shared" si="23"/>
        <v>3.5 Fortalecer la prevencion y el tratamiento del abuso de sustancias adictivas, incluido el uso indebido de estupefacientes y el consumo nocivo de alcohol</v>
      </c>
      <c r="AD509" s="172"/>
      <c r="AE509" s="172"/>
      <c r="AF509" s="172"/>
      <c r="AG509" s="172"/>
      <c r="AH509" s="172"/>
      <c r="AI509" s="172"/>
      <c r="AJ509" s="172"/>
      <c r="AK509" s="172"/>
      <c r="AL509" s="172"/>
      <c r="AM509" s="172"/>
      <c r="AN509" s="172"/>
      <c r="AO509" s="172"/>
      <c r="AP509" s="172"/>
      <c r="AQ509" s="172"/>
      <c r="AR509" s="172"/>
      <c r="AS509" s="172"/>
      <c r="AT509" s="172"/>
      <c r="AU509" s="172"/>
      <c r="AV509" s="172"/>
      <c r="AW509" s="172"/>
      <c r="AX509" s="172"/>
      <c r="AY509" s="172"/>
      <c r="AZ509" s="172"/>
      <c r="BA509" s="172"/>
      <c r="BB509" s="172"/>
      <c r="BC509" s="172"/>
      <c r="BD509" s="172"/>
      <c r="BE509" s="172"/>
      <c r="BF509" s="172"/>
      <c r="BG509" s="172"/>
      <c r="BH509" s="172"/>
      <c r="BI509" s="172"/>
      <c r="BJ509" s="172"/>
      <c r="BK509" s="172"/>
      <c r="BL509" s="172"/>
      <c r="BM509" s="172"/>
      <c r="BN509" s="172"/>
      <c r="BO509" s="172"/>
      <c r="BP509" s="172"/>
      <c r="BQ509" s="172"/>
      <c r="BR509" s="172"/>
      <c r="BS509" s="172"/>
      <c r="BT509" s="172"/>
      <c r="BU509" s="172"/>
      <c r="BV509" s="172"/>
      <c r="BW509" s="172"/>
      <c r="BX509" s="172"/>
    </row>
    <row r="510" spans="1:76" s="167" customFormat="1" ht="15.75" x14ac:dyDescent="0.25">
      <c r="A510" s="180" t="s">
        <v>653</v>
      </c>
      <c r="B510" s="181" t="s">
        <v>5099</v>
      </c>
      <c r="C510" s="181" t="s">
        <v>5100</v>
      </c>
      <c r="D510" s="181" t="s">
        <v>4336</v>
      </c>
      <c r="E510" s="181" t="s">
        <v>4337</v>
      </c>
      <c r="F510" s="181" t="s">
        <v>4338</v>
      </c>
      <c r="G510" s="180" t="s">
        <v>713</v>
      </c>
      <c r="H510" s="182" t="s">
        <v>4730</v>
      </c>
      <c r="I510" s="169" t="str">
        <f t="shared" si="21"/>
        <v>26PDIAN001</v>
      </c>
      <c r="J510" s="183">
        <v>5</v>
      </c>
      <c r="K510" s="181" t="s">
        <v>4731</v>
      </c>
      <c r="L510" s="183">
        <v>3</v>
      </c>
      <c r="M510" s="181" t="s">
        <v>4309</v>
      </c>
      <c r="N510" s="183">
        <v>3</v>
      </c>
      <c r="O510" s="181" t="s">
        <v>3964</v>
      </c>
      <c r="P510" s="183">
        <v>1</v>
      </c>
      <c r="Q510" s="181" t="s">
        <v>3954</v>
      </c>
      <c r="R510" s="183" t="s">
        <v>785</v>
      </c>
      <c r="S510" s="181" t="s">
        <v>4732</v>
      </c>
      <c r="T510" s="183" t="s">
        <v>766</v>
      </c>
      <c r="U510" s="181" t="s">
        <v>3963</v>
      </c>
      <c r="V510" s="183" t="s">
        <v>3965</v>
      </c>
      <c r="W510" s="181" t="s">
        <v>3966</v>
      </c>
      <c r="X510" s="183" t="s">
        <v>2916</v>
      </c>
      <c r="Y510" s="181" t="s">
        <v>3967</v>
      </c>
      <c r="Z510" s="174" t="str">
        <f t="shared" si="22"/>
        <v>11 Ciudades y comunidades sostenibles</v>
      </c>
      <c r="AA510" s="183">
        <v>11.5</v>
      </c>
      <c r="AB510" s="181" t="s">
        <v>3968</v>
      </c>
      <c r="AC510" s="193" t="str">
        <f t="shared" si="23"/>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510" s="172"/>
      <c r="AE510" s="172"/>
      <c r="AF510" s="172"/>
      <c r="AG510" s="172"/>
      <c r="AH510" s="172"/>
      <c r="AI510" s="172"/>
      <c r="AJ510" s="172"/>
      <c r="AK510" s="172"/>
      <c r="AL510" s="172"/>
      <c r="AM510" s="172"/>
      <c r="AN510" s="172"/>
      <c r="AO510" s="172"/>
      <c r="AP510" s="172"/>
      <c r="AQ510" s="172"/>
      <c r="AR510" s="172"/>
      <c r="AS510" s="172"/>
      <c r="AT510" s="172"/>
      <c r="AU510" s="172"/>
      <c r="AV510" s="172"/>
      <c r="AW510" s="172"/>
      <c r="AX510" s="172"/>
      <c r="AY510" s="172"/>
      <c r="AZ510" s="172"/>
      <c r="BA510" s="172"/>
      <c r="BB510" s="172"/>
      <c r="BC510" s="172"/>
      <c r="BD510" s="172"/>
      <c r="BE510" s="172"/>
      <c r="BF510" s="172"/>
      <c r="BG510" s="172"/>
      <c r="BH510" s="172"/>
      <c r="BI510" s="172"/>
      <c r="BJ510" s="172"/>
      <c r="BK510" s="172"/>
      <c r="BL510" s="172"/>
      <c r="BM510" s="172"/>
      <c r="BN510" s="172"/>
      <c r="BO510" s="172"/>
      <c r="BP510" s="172"/>
      <c r="BQ510" s="172"/>
      <c r="BR510" s="172"/>
      <c r="BS510" s="172"/>
      <c r="BT510" s="172"/>
      <c r="BU510" s="172"/>
      <c r="BV510" s="172"/>
      <c r="BW510" s="172"/>
      <c r="BX510" s="172"/>
    </row>
    <row r="511" spans="1:76" s="167" customFormat="1" ht="15.75" x14ac:dyDescent="0.25">
      <c r="A511" s="180" t="s">
        <v>653</v>
      </c>
      <c r="B511" s="181" t="s">
        <v>5099</v>
      </c>
      <c r="C511" s="181" t="s">
        <v>5100</v>
      </c>
      <c r="D511" s="181" t="s">
        <v>4336</v>
      </c>
      <c r="E511" s="181" t="s">
        <v>4337</v>
      </c>
      <c r="F511" s="181" t="s">
        <v>4338</v>
      </c>
      <c r="G511" s="180" t="s">
        <v>722</v>
      </c>
      <c r="H511" s="182" t="s">
        <v>5101</v>
      </c>
      <c r="I511" s="169" t="str">
        <f t="shared" si="21"/>
        <v>26PDIAP022</v>
      </c>
      <c r="J511" s="183">
        <v>1</v>
      </c>
      <c r="K511" s="181" t="s">
        <v>4028</v>
      </c>
      <c r="L511" s="183">
        <v>2</v>
      </c>
      <c r="M511" s="181" t="s">
        <v>4029</v>
      </c>
      <c r="N511" s="183">
        <v>4</v>
      </c>
      <c r="O511" s="181" t="s">
        <v>4339</v>
      </c>
      <c r="P511" s="183">
        <v>2</v>
      </c>
      <c r="Q511" s="181" t="s">
        <v>4765</v>
      </c>
      <c r="R511" s="183" t="s">
        <v>774</v>
      </c>
      <c r="S511" s="181" t="s">
        <v>4030</v>
      </c>
      <c r="T511" s="183" t="s">
        <v>766</v>
      </c>
      <c r="U511" s="181" t="s">
        <v>4772</v>
      </c>
      <c r="V511" s="183" t="s">
        <v>4341</v>
      </c>
      <c r="W511" s="181" t="s">
        <v>4342</v>
      </c>
      <c r="X511" s="183" t="s">
        <v>774</v>
      </c>
      <c r="Y511" s="181" t="s">
        <v>4032</v>
      </c>
      <c r="Z511" s="174" t="str">
        <f t="shared" si="22"/>
        <v>3 Salud y bienestar</v>
      </c>
      <c r="AA511" s="183">
        <v>3.5</v>
      </c>
      <c r="AB511" s="181" t="s">
        <v>4340</v>
      </c>
      <c r="AC511" s="193" t="str">
        <f t="shared" si="23"/>
        <v>3.5 Fortalecer la prevencion y el tratamiento del abuso de sustancias adictivas, incluido el uso indebido de estupefacientes y el consumo nocivo de alcohol</v>
      </c>
      <c r="AD511" s="172"/>
      <c r="AE511" s="172"/>
      <c r="AF511" s="172"/>
      <c r="AG511" s="172"/>
      <c r="AH511" s="172"/>
      <c r="AI511" s="172"/>
      <c r="AJ511" s="172"/>
      <c r="AK511" s="172"/>
      <c r="AL511" s="172"/>
      <c r="AM511" s="172"/>
      <c r="AN511" s="172"/>
      <c r="AO511" s="172"/>
      <c r="AP511" s="172"/>
      <c r="AQ511" s="172"/>
      <c r="AR511" s="172"/>
      <c r="AS511" s="172"/>
      <c r="AT511" s="172"/>
      <c r="AU511" s="172"/>
      <c r="AV511" s="172"/>
      <c r="AW511" s="172"/>
      <c r="AX511" s="172"/>
      <c r="AY511" s="172"/>
      <c r="AZ511" s="172"/>
      <c r="BA511" s="172"/>
      <c r="BB511" s="172"/>
      <c r="BC511" s="172"/>
      <c r="BD511" s="172"/>
      <c r="BE511" s="172"/>
      <c r="BF511" s="172"/>
      <c r="BG511" s="172"/>
      <c r="BH511" s="172"/>
      <c r="BI511" s="172"/>
      <c r="BJ511" s="172"/>
      <c r="BK511" s="172"/>
      <c r="BL511" s="172"/>
      <c r="BM511" s="172"/>
      <c r="BN511" s="172"/>
      <c r="BO511" s="172"/>
      <c r="BP511" s="172"/>
      <c r="BQ511" s="172"/>
      <c r="BR511" s="172"/>
      <c r="BS511" s="172"/>
      <c r="BT511" s="172"/>
      <c r="BU511" s="172"/>
      <c r="BV511" s="172"/>
      <c r="BW511" s="172"/>
      <c r="BX511" s="172"/>
    </row>
    <row r="512" spans="1:76" s="167" customFormat="1" ht="15.75" x14ac:dyDescent="0.25">
      <c r="A512" s="189" t="s">
        <v>654</v>
      </c>
      <c r="B512" s="190" t="s">
        <v>5102</v>
      </c>
      <c r="C512" s="190" t="s">
        <v>4343</v>
      </c>
      <c r="D512" s="190" t="s">
        <v>4344</v>
      </c>
      <c r="E512" s="190" t="s">
        <v>4345</v>
      </c>
      <c r="F512" s="190" t="s">
        <v>4346</v>
      </c>
      <c r="G512" s="189" t="s">
        <v>688</v>
      </c>
      <c r="H512" s="191" t="s">
        <v>5103</v>
      </c>
      <c r="I512" s="169" t="str">
        <f t="shared" si="21"/>
        <v>26PDSPE066</v>
      </c>
      <c r="J512" s="192">
        <v>1</v>
      </c>
      <c r="K512" s="190" t="s">
        <v>4028</v>
      </c>
      <c r="L512" s="192">
        <v>2</v>
      </c>
      <c r="M512" s="190" t="s">
        <v>4029</v>
      </c>
      <c r="N512" s="192" t="s">
        <v>765</v>
      </c>
      <c r="O512" s="190" t="s">
        <v>5092</v>
      </c>
      <c r="P512" s="192">
        <v>2</v>
      </c>
      <c r="Q512" s="190" t="s">
        <v>4765</v>
      </c>
      <c r="R512" s="192" t="s">
        <v>774</v>
      </c>
      <c r="S512" s="190" t="s">
        <v>4030</v>
      </c>
      <c r="T512" s="192" t="s">
        <v>766</v>
      </c>
      <c r="U512" s="190" t="s">
        <v>4772</v>
      </c>
      <c r="V512" s="192" t="s">
        <v>4031</v>
      </c>
      <c r="W512" s="190" t="s">
        <v>4773</v>
      </c>
      <c r="X512" s="192" t="s">
        <v>774</v>
      </c>
      <c r="Y512" s="190" t="s">
        <v>4032</v>
      </c>
      <c r="Z512" s="174" t="str">
        <f t="shared" si="22"/>
        <v>3 Salud y bienestar</v>
      </c>
      <c r="AA512" s="192">
        <v>3.4</v>
      </c>
      <c r="AB512" s="190" t="s">
        <v>4033</v>
      </c>
      <c r="AC512" s="193" t="str">
        <f t="shared" si="23"/>
        <v>3.4 Para 2030, reducir en un tercio la mortalidad prematura por enfermedades no transmisibles mediante la prevencion y el tratamiento y promover la salud mental y el bienestar</v>
      </c>
      <c r="AD512" s="172"/>
      <c r="AE512" s="172"/>
      <c r="AF512" s="172"/>
      <c r="AG512" s="172"/>
      <c r="AH512" s="172"/>
      <c r="AI512" s="172"/>
      <c r="AJ512" s="172"/>
      <c r="AK512" s="172"/>
      <c r="AL512" s="172"/>
      <c r="AM512" s="172"/>
      <c r="AN512" s="172"/>
      <c r="AO512" s="172"/>
      <c r="AP512" s="172"/>
      <c r="AQ512" s="172"/>
      <c r="AR512" s="172"/>
      <c r="AS512" s="172"/>
      <c r="AT512" s="172"/>
      <c r="AU512" s="172"/>
      <c r="AV512" s="172"/>
      <c r="AW512" s="172"/>
      <c r="AX512" s="172"/>
      <c r="AY512" s="172"/>
      <c r="AZ512" s="172"/>
      <c r="BA512" s="172"/>
      <c r="BB512" s="172"/>
      <c r="BC512" s="172"/>
      <c r="BD512" s="172"/>
      <c r="BE512" s="172"/>
      <c r="BF512" s="172"/>
      <c r="BG512" s="172"/>
      <c r="BH512" s="172"/>
      <c r="BI512" s="172"/>
      <c r="BJ512" s="172"/>
      <c r="BK512" s="172"/>
      <c r="BL512" s="172"/>
      <c r="BM512" s="172"/>
      <c r="BN512" s="172"/>
      <c r="BO512" s="172"/>
      <c r="BP512" s="172"/>
      <c r="BQ512" s="172"/>
      <c r="BR512" s="172"/>
      <c r="BS512" s="172"/>
      <c r="BT512" s="172"/>
      <c r="BU512" s="172"/>
      <c r="BV512" s="172"/>
      <c r="BW512" s="172"/>
      <c r="BX512" s="172"/>
    </row>
    <row r="513" spans="1:76" s="167" customFormat="1" ht="15.75" x14ac:dyDescent="0.25">
      <c r="A513" s="180" t="s">
        <v>654</v>
      </c>
      <c r="B513" s="181" t="s">
        <v>5102</v>
      </c>
      <c r="C513" s="181" t="s">
        <v>4343</v>
      </c>
      <c r="D513" s="181" t="s">
        <v>4344</v>
      </c>
      <c r="E513" s="181" t="s">
        <v>4345</v>
      </c>
      <c r="F513" s="181" t="s">
        <v>4346</v>
      </c>
      <c r="G513" s="180" t="s">
        <v>3852</v>
      </c>
      <c r="H513" s="182" t="s">
        <v>5095</v>
      </c>
      <c r="I513" s="169" t="str">
        <f t="shared" si="21"/>
        <v>26PDSPE173</v>
      </c>
      <c r="J513" s="183">
        <v>1</v>
      </c>
      <c r="K513" s="181" t="s">
        <v>4028</v>
      </c>
      <c r="L513" s="183">
        <v>2</v>
      </c>
      <c r="M513" s="181" t="s">
        <v>4029</v>
      </c>
      <c r="N513" s="183" t="s">
        <v>765</v>
      </c>
      <c r="O513" s="181" t="s">
        <v>5092</v>
      </c>
      <c r="P513" s="183">
        <v>2</v>
      </c>
      <c r="Q513" s="181" t="s">
        <v>4765</v>
      </c>
      <c r="R513" s="183" t="s">
        <v>774</v>
      </c>
      <c r="S513" s="181" t="s">
        <v>4030</v>
      </c>
      <c r="T513" s="183" t="s">
        <v>766</v>
      </c>
      <c r="U513" s="181" t="s">
        <v>4772</v>
      </c>
      <c r="V513" s="183" t="s">
        <v>4329</v>
      </c>
      <c r="W513" s="181" t="s">
        <v>4323</v>
      </c>
      <c r="X513" s="183" t="s">
        <v>774</v>
      </c>
      <c r="Y513" s="181" t="s">
        <v>4032</v>
      </c>
      <c r="Z513" s="174" t="str">
        <f t="shared" si="22"/>
        <v>3 Salud y bienestar</v>
      </c>
      <c r="AA513" s="183">
        <v>3.4</v>
      </c>
      <c r="AB513" s="181" t="s">
        <v>4033</v>
      </c>
      <c r="AC513" s="193" t="str">
        <f t="shared" si="23"/>
        <v>3.4 Para 2030, reducir en un tercio la mortalidad prematura por enfermedades no transmisibles mediante la prevencion y el tratamiento y promover la salud mental y el bienestar</v>
      </c>
      <c r="AD513" s="172"/>
      <c r="AE513" s="172"/>
      <c r="AF513" s="172"/>
      <c r="AG513" s="172"/>
      <c r="AH513" s="172"/>
      <c r="AI513" s="172"/>
      <c r="AJ513" s="172"/>
      <c r="AK513" s="172"/>
      <c r="AL513" s="172"/>
      <c r="AM513" s="172"/>
      <c r="AN513" s="172"/>
      <c r="AO513" s="172"/>
      <c r="AP513" s="172"/>
      <c r="AQ513" s="172"/>
      <c r="AR513" s="172"/>
      <c r="AS513" s="172"/>
      <c r="AT513" s="172"/>
      <c r="AU513" s="172"/>
      <c r="AV513" s="172"/>
      <c r="AW513" s="172"/>
      <c r="AX513" s="172"/>
      <c r="AY513" s="172"/>
      <c r="AZ513" s="172"/>
      <c r="BA513" s="172"/>
      <c r="BB513" s="172"/>
      <c r="BC513" s="172"/>
      <c r="BD513" s="172"/>
      <c r="BE513" s="172"/>
      <c r="BF513" s="172"/>
      <c r="BG513" s="172"/>
      <c r="BH513" s="172"/>
      <c r="BI513" s="172"/>
      <c r="BJ513" s="172"/>
      <c r="BK513" s="172"/>
      <c r="BL513" s="172"/>
      <c r="BM513" s="172"/>
      <c r="BN513" s="172"/>
      <c r="BO513" s="172"/>
      <c r="BP513" s="172"/>
      <c r="BQ513" s="172"/>
      <c r="BR513" s="172"/>
      <c r="BS513" s="172"/>
      <c r="BT513" s="172"/>
      <c r="BU513" s="172"/>
      <c r="BV513" s="172"/>
      <c r="BW513" s="172"/>
      <c r="BX513" s="172"/>
    </row>
    <row r="514" spans="1:76" s="167" customFormat="1" ht="15.75" x14ac:dyDescent="0.25">
      <c r="A514" s="180" t="s">
        <v>654</v>
      </c>
      <c r="B514" s="181" t="s">
        <v>5102</v>
      </c>
      <c r="C514" s="181" t="s">
        <v>4343</v>
      </c>
      <c r="D514" s="181" t="s">
        <v>4344</v>
      </c>
      <c r="E514" s="181" t="s">
        <v>4345</v>
      </c>
      <c r="F514" s="181" t="s">
        <v>4346</v>
      </c>
      <c r="G514" s="180" t="s">
        <v>712</v>
      </c>
      <c r="H514" s="182" t="s">
        <v>4725</v>
      </c>
      <c r="I514" s="169" t="str">
        <f t="shared" si="21"/>
        <v>26PDSPM001</v>
      </c>
      <c r="J514" s="183">
        <v>1</v>
      </c>
      <c r="K514" s="181" t="s">
        <v>4028</v>
      </c>
      <c r="L514" s="183">
        <v>2</v>
      </c>
      <c r="M514" s="181" t="s">
        <v>4029</v>
      </c>
      <c r="N514" s="183" t="s">
        <v>765</v>
      </c>
      <c r="O514" s="181" t="s">
        <v>5092</v>
      </c>
      <c r="P514" s="183">
        <v>2</v>
      </c>
      <c r="Q514" s="181" t="s">
        <v>4765</v>
      </c>
      <c r="R514" s="183" t="s">
        <v>774</v>
      </c>
      <c r="S514" s="181" t="s">
        <v>4030</v>
      </c>
      <c r="T514" s="183" t="s">
        <v>766</v>
      </c>
      <c r="U514" s="181" t="s">
        <v>4772</v>
      </c>
      <c r="V514" s="183" t="s">
        <v>3959</v>
      </c>
      <c r="W514" s="181" t="s">
        <v>3960</v>
      </c>
      <c r="X514" s="183" t="s">
        <v>774</v>
      </c>
      <c r="Y514" s="181" t="s">
        <v>4032</v>
      </c>
      <c r="Z514" s="174" t="str">
        <f t="shared" si="22"/>
        <v>3 Salud y bienestar</v>
      </c>
      <c r="AA514" s="183">
        <v>3.4</v>
      </c>
      <c r="AB514" s="181" t="s">
        <v>4033</v>
      </c>
      <c r="AC514" s="193" t="str">
        <f t="shared" si="23"/>
        <v>3.4 Para 2030, reducir en un tercio la mortalidad prematura por enfermedades no transmisibles mediante la prevencion y el tratamiento y promover la salud mental y el bienestar</v>
      </c>
      <c r="AD514" s="172"/>
      <c r="AE514" s="172"/>
      <c r="AF514" s="172"/>
      <c r="AG514" s="172"/>
      <c r="AH514" s="172"/>
      <c r="AI514" s="172"/>
      <c r="AJ514" s="172"/>
      <c r="AK514" s="172"/>
      <c r="AL514" s="172"/>
      <c r="AM514" s="172"/>
      <c r="AN514" s="172"/>
      <c r="AO514" s="172"/>
      <c r="AP514" s="172"/>
      <c r="AQ514" s="172"/>
      <c r="AR514" s="172"/>
      <c r="AS514" s="172"/>
      <c r="AT514" s="172"/>
      <c r="AU514" s="172"/>
      <c r="AV514" s="172"/>
      <c r="AW514" s="172"/>
      <c r="AX514" s="172"/>
      <c r="AY514" s="172"/>
      <c r="AZ514" s="172"/>
      <c r="BA514" s="172"/>
      <c r="BB514" s="172"/>
      <c r="BC514" s="172"/>
      <c r="BD514" s="172"/>
      <c r="BE514" s="172"/>
      <c r="BF514" s="172"/>
      <c r="BG514" s="172"/>
      <c r="BH514" s="172"/>
      <c r="BI514" s="172"/>
      <c r="BJ514" s="172"/>
      <c r="BK514" s="172"/>
      <c r="BL514" s="172"/>
      <c r="BM514" s="172"/>
      <c r="BN514" s="172"/>
      <c r="BO514" s="172"/>
      <c r="BP514" s="172"/>
      <c r="BQ514" s="172"/>
      <c r="BR514" s="172"/>
      <c r="BS514" s="172"/>
      <c r="BT514" s="172"/>
      <c r="BU514" s="172"/>
      <c r="BV514" s="172"/>
      <c r="BW514" s="172"/>
      <c r="BX514" s="172"/>
    </row>
    <row r="515" spans="1:76" s="167" customFormat="1" ht="15.75" x14ac:dyDescent="0.25">
      <c r="A515" s="180" t="s">
        <v>654</v>
      </c>
      <c r="B515" s="181" t="s">
        <v>5102</v>
      </c>
      <c r="C515" s="181" t="s">
        <v>4343</v>
      </c>
      <c r="D515" s="181" t="s">
        <v>4344</v>
      </c>
      <c r="E515" s="181" t="s">
        <v>4345</v>
      </c>
      <c r="F515" s="181" t="s">
        <v>4346</v>
      </c>
      <c r="G515" s="180" t="s">
        <v>3889</v>
      </c>
      <c r="H515" s="182" t="s">
        <v>4729</v>
      </c>
      <c r="I515" s="169" t="str">
        <f t="shared" ref="I515:I578" si="24">A515&amp;G515</f>
        <v>26PDSPM002</v>
      </c>
      <c r="J515" s="183">
        <v>1</v>
      </c>
      <c r="K515" s="181" t="s">
        <v>4028</v>
      </c>
      <c r="L515" s="183">
        <v>2</v>
      </c>
      <c r="M515" s="181" t="s">
        <v>4029</v>
      </c>
      <c r="N515" s="183" t="s">
        <v>765</v>
      </c>
      <c r="O515" s="181" t="s">
        <v>5092</v>
      </c>
      <c r="P515" s="183">
        <v>2</v>
      </c>
      <c r="Q515" s="181" t="s">
        <v>4765</v>
      </c>
      <c r="R515" s="183" t="s">
        <v>774</v>
      </c>
      <c r="S515" s="181" t="s">
        <v>4030</v>
      </c>
      <c r="T515" s="183" t="s">
        <v>766</v>
      </c>
      <c r="U515" s="181" t="s">
        <v>4772</v>
      </c>
      <c r="V515" s="183" t="s">
        <v>3961</v>
      </c>
      <c r="W515" s="181" t="s">
        <v>3962</v>
      </c>
      <c r="X515" s="183" t="s">
        <v>774</v>
      </c>
      <c r="Y515" s="181" t="s">
        <v>4032</v>
      </c>
      <c r="Z515" s="174" t="str">
        <f t="shared" ref="Z515:Z578" si="25">X515&amp;" "&amp;Y515</f>
        <v>3 Salud y bienestar</v>
      </c>
      <c r="AA515" s="183">
        <v>3.4</v>
      </c>
      <c r="AB515" s="181" t="s">
        <v>4033</v>
      </c>
      <c r="AC515" s="193" t="str">
        <f t="shared" ref="AC515:AC578" si="26">AA515&amp;" "&amp;AB515</f>
        <v>3.4 Para 2030, reducir en un tercio la mortalidad prematura por enfermedades no transmisibles mediante la prevencion y el tratamiento y promover la salud mental y el bienestar</v>
      </c>
      <c r="AD515" s="172"/>
      <c r="AE515" s="172"/>
      <c r="AF515" s="172"/>
      <c r="AG515" s="172"/>
      <c r="AH515" s="172"/>
      <c r="AI515" s="172"/>
      <c r="AJ515" s="172"/>
      <c r="AK515" s="172"/>
      <c r="AL515" s="172"/>
      <c r="AM515" s="172"/>
      <c r="AN515" s="172"/>
      <c r="AO515" s="172"/>
      <c r="AP515" s="172"/>
      <c r="AQ515" s="172"/>
      <c r="AR515" s="172"/>
      <c r="AS515" s="172"/>
      <c r="AT515" s="172"/>
      <c r="AU515" s="172"/>
      <c r="AV515" s="172"/>
      <c r="AW515" s="172"/>
      <c r="AX515" s="172"/>
      <c r="AY515" s="172"/>
      <c r="AZ515" s="172"/>
      <c r="BA515" s="172"/>
      <c r="BB515" s="172"/>
      <c r="BC515" s="172"/>
      <c r="BD515" s="172"/>
      <c r="BE515" s="172"/>
      <c r="BF515" s="172"/>
      <c r="BG515" s="172"/>
      <c r="BH515" s="172"/>
      <c r="BI515" s="172"/>
      <c r="BJ515" s="172"/>
      <c r="BK515" s="172"/>
      <c r="BL515" s="172"/>
      <c r="BM515" s="172"/>
      <c r="BN515" s="172"/>
      <c r="BO515" s="172"/>
      <c r="BP515" s="172"/>
      <c r="BQ515" s="172"/>
      <c r="BR515" s="172"/>
      <c r="BS515" s="172"/>
      <c r="BT515" s="172"/>
      <c r="BU515" s="172"/>
      <c r="BV515" s="172"/>
      <c r="BW515" s="172"/>
      <c r="BX515" s="172"/>
    </row>
    <row r="516" spans="1:76" s="167" customFormat="1" ht="15.75" x14ac:dyDescent="0.25">
      <c r="A516" s="180" t="s">
        <v>654</v>
      </c>
      <c r="B516" s="181" t="s">
        <v>5102</v>
      </c>
      <c r="C516" s="181" t="s">
        <v>4343</v>
      </c>
      <c r="D516" s="181" t="s">
        <v>4344</v>
      </c>
      <c r="E516" s="181" t="s">
        <v>4345</v>
      </c>
      <c r="F516" s="181" t="s">
        <v>4346</v>
      </c>
      <c r="G516" s="180" t="s">
        <v>713</v>
      </c>
      <c r="H516" s="182" t="s">
        <v>4730</v>
      </c>
      <c r="I516" s="169" t="str">
        <f t="shared" si="24"/>
        <v>26PDSPN001</v>
      </c>
      <c r="J516" s="183">
        <v>5</v>
      </c>
      <c r="K516" s="181" t="s">
        <v>4731</v>
      </c>
      <c r="L516" s="183">
        <v>3</v>
      </c>
      <c r="M516" s="181" t="s">
        <v>4309</v>
      </c>
      <c r="N516" s="183" t="s">
        <v>774</v>
      </c>
      <c r="O516" s="181" t="s">
        <v>3964</v>
      </c>
      <c r="P516" s="183">
        <v>1</v>
      </c>
      <c r="Q516" s="181" t="s">
        <v>3954</v>
      </c>
      <c r="R516" s="183" t="s">
        <v>785</v>
      </c>
      <c r="S516" s="181" t="s">
        <v>4732</v>
      </c>
      <c r="T516" s="183" t="s">
        <v>766</v>
      </c>
      <c r="U516" s="181" t="s">
        <v>3963</v>
      </c>
      <c r="V516" s="183" t="s">
        <v>3965</v>
      </c>
      <c r="W516" s="181" t="s">
        <v>3966</v>
      </c>
      <c r="X516" s="183" t="s">
        <v>2916</v>
      </c>
      <c r="Y516" s="181" t="s">
        <v>3967</v>
      </c>
      <c r="Z516" s="174" t="str">
        <f t="shared" si="25"/>
        <v>11 Ciudades y comunidades sostenibles</v>
      </c>
      <c r="AA516" s="183">
        <v>11.5</v>
      </c>
      <c r="AB516" s="181" t="s">
        <v>3968</v>
      </c>
      <c r="AC516" s="193" t="str">
        <f t="shared" si="26"/>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516" s="172"/>
      <c r="AE516" s="172"/>
      <c r="AF516" s="172"/>
      <c r="AG516" s="172"/>
      <c r="AH516" s="172"/>
      <c r="AI516" s="172"/>
      <c r="AJ516" s="172"/>
      <c r="AK516" s="172"/>
      <c r="AL516" s="172"/>
      <c r="AM516" s="172"/>
      <c r="AN516" s="172"/>
      <c r="AO516" s="172"/>
      <c r="AP516" s="172"/>
      <c r="AQ516" s="172"/>
      <c r="AR516" s="172"/>
      <c r="AS516" s="172"/>
      <c r="AT516" s="172"/>
      <c r="AU516" s="172"/>
      <c r="AV516" s="172"/>
      <c r="AW516" s="172"/>
      <c r="AX516" s="172"/>
      <c r="AY516" s="172"/>
      <c r="AZ516" s="172"/>
      <c r="BA516" s="172"/>
      <c r="BB516" s="172"/>
      <c r="BC516" s="172"/>
      <c r="BD516" s="172"/>
      <c r="BE516" s="172"/>
      <c r="BF516" s="172"/>
      <c r="BG516" s="172"/>
      <c r="BH516" s="172"/>
      <c r="BI516" s="172"/>
      <c r="BJ516" s="172"/>
      <c r="BK516" s="172"/>
      <c r="BL516" s="172"/>
      <c r="BM516" s="172"/>
      <c r="BN516" s="172"/>
      <c r="BO516" s="172"/>
      <c r="BP516" s="172"/>
      <c r="BQ516" s="172"/>
      <c r="BR516" s="172"/>
      <c r="BS516" s="172"/>
      <c r="BT516" s="172"/>
      <c r="BU516" s="172"/>
      <c r="BV516" s="172"/>
      <c r="BW516" s="172"/>
      <c r="BX516" s="172"/>
    </row>
    <row r="517" spans="1:76" s="167" customFormat="1" ht="15.75" x14ac:dyDescent="0.25">
      <c r="A517" s="180" t="s">
        <v>657</v>
      </c>
      <c r="B517" s="181" t="s">
        <v>5104</v>
      </c>
      <c r="C517" s="181" t="s">
        <v>4239</v>
      </c>
      <c r="D517" s="181" t="s">
        <v>4240</v>
      </c>
      <c r="E517" s="181" t="s">
        <v>4241</v>
      </c>
      <c r="F517" s="181" t="s">
        <v>4242</v>
      </c>
      <c r="G517" s="180" t="s">
        <v>3854</v>
      </c>
      <c r="H517" s="182" t="s">
        <v>5105</v>
      </c>
      <c r="I517" s="169" t="str">
        <f t="shared" si="24"/>
        <v>31C000E175</v>
      </c>
      <c r="J517" s="183">
        <v>4</v>
      </c>
      <c r="K517" s="181" t="s">
        <v>4023</v>
      </c>
      <c r="L517" s="183">
        <v>1</v>
      </c>
      <c r="M517" s="181" t="s">
        <v>4794</v>
      </c>
      <c r="N517" s="183" t="s">
        <v>2465</v>
      </c>
      <c r="O517" s="181" t="s">
        <v>4794</v>
      </c>
      <c r="P517" s="183">
        <v>2</v>
      </c>
      <c r="Q517" s="181" t="s">
        <v>4765</v>
      </c>
      <c r="R517" s="183" t="s">
        <v>767</v>
      </c>
      <c r="S517" s="181" t="s">
        <v>4770</v>
      </c>
      <c r="T517" s="183" t="s">
        <v>766</v>
      </c>
      <c r="U517" s="181" t="s">
        <v>4024</v>
      </c>
      <c r="V517" s="183" t="s">
        <v>4249</v>
      </c>
      <c r="W517" s="181" t="s">
        <v>4243</v>
      </c>
      <c r="X517" s="183" t="s">
        <v>2916</v>
      </c>
      <c r="Y517" s="181" t="s">
        <v>3967</v>
      </c>
      <c r="Z517" s="174" t="str">
        <f t="shared" si="25"/>
        <v>11 Ciudades y comunidades sostenibles</v>
      </c>
      <c r="AA517" s="183">
        <v>11.4</v>
      </c>
      <c r="AB517" s="181" t="s">
        <v>4027</v>
      </c>
      <c r="AC517" s="193" t="str">
        <f t="shared" si="26"/>
        <v>11.4 Redoblar los esfuerzos para proteger y salvaguardar el patrimonio cultural y natural del mundo</v>
      </c>
      <c r="AD517" s="172"/>
      <c r="AE517" s="172"/>
      <c r="AF517" s="172"/>
      <c r="AG517" s="172"/>
      <c r="AH517" s="172"/>
      <c r="AI517" s="172"/>
      <c r="AJ517" s="172"/>
      <c r="AK517" s="172"/>
      <c r="AL517" s="172"/>
      <c r="AM517" s="172"/>
      <c r="AN517" s="172"/>
      <c r="AO517" s="172"/>
      <c r="AP517" s="172"/>
      <c r="AQ517" s="172"/>
      <c r="AR517" s="172"/>
      <c r="AS517" s="172"/>
      <c r="AT517" s="172"/>
      <c r="AU517" s="172"/>
      <c r="AV517" s="172"/>
      <c r="AW517" s="172"/>
      <c r="AX517" s="172"/>
      <c r="AY517" s="172"/>
      <c r="AZ517" s="172"/>
      <c r="BA517" s="172"/>
      <c r="BB517" s="172"/>
      <c r="BC517" s="172"/>
      <c r="BD517" s="172"/>
      <c r="BE517" s="172"/>
      <c r="BF517" s="172"/>
      <c r="BG517" s="172"/>
      <c r="BH517" s="172"/>
      <c r="BI517" s="172"/>
      <c r="BJ517" s="172"/>
      <c r="BK517" s="172"/>
      <c r="BL517" s="172"/>
      <c r="BM517" s="172"/>
      <c r="BN517" s="172"/>
      <c r="BO517" s="172"/>
      <c r="BP517" s="172"/>
      <c r="BQ517" s="172"/>
      <c r="BR517" s="172"/>
      <c r="BS517" s="172"/>
      <c r="BT517" s="172"/>
      <c r="BU517" s="172"/>
      <c r="BV517" s="172"/>
      <c r="BW517" s="172"/>
      <c r="BX517" s="172"/>
    </row>
    <row r="518" spans="1:76" s="167" customFormat="1" ht="15.75" x14ac:dyDescent="0.25">
      <c r="A518" s="180" t="s">
        <v>657</v>
      </c>
      <c r="B518" s="181" t="s">
        <v>5104</v>
      </c>
      <c r="C518" s="181" t="s">
        <v>4239</v>
      </c>
      <c r="D518" s="181" t="s">
        <v>4240</v>
      </c>
      <c r="E518" s="181" t="s">
        <v>4241</v>
      </c>
      <c r="F518" s="181" t="s">
        <v>4242</v>
      </c>
      <c r="G518" s="180" t="s">
        <v>712</v>
      </c>
      <c r="H518" s="182" t="s">
        <v>4725</v>
      </c>
      <c r="I518" s="169" t="str">
        <f t="shared" si="24"/>
        <v>31C000M001</v>
      </c>
      <c r="J518" s="183">
        <v>4</v>
      </c>
      <c r="K518" s="181" t="s">
        <v>4023</v>
      </c>
      <c r="L518" s="183">
        <v>1</v>
      </c>
      <c r="M518" s="181" t="s">
        <v>4794</v>
      </c>
      <c r="N518" s="183" t="s">
        <v>2465</v>
      </c>
      <c r="O518" s="181" t="s">
        <v>4794</v>
      </c>
      <c r="P518" s="183">
        <v>2</v>
      </c>
      <c r="Q518" s="181" t="s">
        <v>4765</v>
      </c>
      <c r="R518" s="183" t="s">
        <v>767</v>
      </c>
      <c r="S518" s="181" t="s">
        <v>4770</v>
      </c>
      <c r="T518" s="183" t="s">
        <v>766</v>
      </c>
      <c r="U518" s="181" t="s">
        <v>4024</v>
      </c>
      <c r="V518" s="183" t="s">
        <v>3959</v>
      </c>
      <c r="W518" s="181" t="s">
        <v>3960</v>
      </c>
      <c r="X518" s="183" t="s">
        <v>2916</v>
      </c>
      <c r="Y518" s="181" t="s">
        <v>3967</v>
      </c>
      <c r="Z518" s="174" t="str">
        <f t="shared" si="25"/>
        <v>11 Ciudades y comunidades sostenibles</v>
      </c>
      <c r="AA518" s="183">
        <v>11.3</v>
      </c>
      <c r="AB518" s="181" t="s">
        <v>4051</v>
      </c>
      <c r="AC518" s="193" t="str">
        <f t="shared" si="26"/>
        <v>11.3 De aqui a 2030, aumentar la urbanizacion inclusiva y sostenible y la capacidad para la planificacion y la gestion participativas, integradas y sostenibles de los asentamientos humanos en todos los paises</v>
      </c>
      <c r="AD518" s="172"/>
      <c r="AE518" s="172"/>
      <c r="AF518" s="172"/>
      <c r="AG518" s="172"/>
      <c r="AH518" s="172"/>
      <c r="AI518" s="172"/>
      <c r="AJ518" s="172"/>
      <c r="AK518" s="172"/>
      <c r="AL518" s="172"/>
      <c r="AM518" s="172"/>
      <c r="AN518" s="172"/>
      <c r="AO518" s="172"/>
      <c r="AP518" s="172"/>
      <c r="AQ518" s="172"/>
      <c r="AR518" s="172"/>
      <c r="AS518" s="172"/>
      <c r="AT518" s="172"/>
      <c r="AU518" s="172"/>
      <c r="AV518" s="172"/>
      <c r="AW518" s="172"/>
      <c r="AX518" s="172"/>
      <c r="AY518" s="172"/>
      <c r="AZ518" s="172"/>
      <c r="BA518" s="172"/>
      <c r="BB518" s="172"/>
      <c r="BC518" s="172"/>
      <c r="BD518" s="172"/>
      <c r="BE518" s="172"/>
      <c r="BF518" s="172"/>
      <c r="BG518" s="172"/>
      <c r="BH518" s="172"/>
      <c r="BI518" s="172"/>
      <c r="BJ518" s="172"/>
      <c r="BK518" s="172"/>
      <c r="BL518" s="172"/>
      <c r="BM518" s="172"/>
      <c r="BN518" s="172"/>
      <c r="BO518" s="172"/>
      <c r="BP518" s="172"/>
      <c r="BQ518" s="172"/>
      <c r="BR518" s="172"/>
      <c r="BS518" s="172"/>
      <c r="BT518" s="172"/>
      <c r="BU518" s="172"/>
      <c r="BV518" s="172"/>
      <c r="BW518" s="172"/>
      <c r="BX518" s="172"/>
    </row>
    <row r="519" spans="1:76" s="167" customFormat="1" ht="15.75" x14ac:dyDescent="0.25">
      <c r="A519" s="180" t="s">
        <v>657</v>
      </c>
      <c r="B519" s="181" t="s">
        <v>5104</v>
      </c>
      <c r="C519" s="181" t="s">
        <v>4239</v>
      </c>
      <c r="D519" s="181" t="s">
        <v>4240</v>
      </c>
      <c r="E519" s="181" t="s">
        <v>4241</v>
      </c>
      <c r="F519" s="181" t="s">
        <v>4242</v>
      </c>
      <c r="G519" s="180" t="s">
        <v>3889</v>
      </c>
      <c r="H519" s="182" t="s">
        <v>4729</v>
      </c>
      <c r="I519" s="169" t="str">
        <f t="shared" si="24"/>
        <v>31C000M002</v>
      </c>
      <c r="J519" s="183">
        <v>4</v>
      </c>
      <c r="K519" s="181" t="s">
        <v>4023</v>
      </c>
      <c r="L519" s="183">
        <v>1</v>
      </c>
      <c r="M519" s="181" t="s">
        <v>4794</v>
      </c>
      <c r="N519" s="183" t="s">
        <v>2465</v>
      </c>
      <c r="O519" s="181" t="s">
        <v>4794</v>
      </c>
      <c r="P519" s="183">
        <v>2</v>
      </c>
      <c r="Q519" s="181" t="s">
        <v>4765</v>
      </c>
      <c r="R519" s="183" t="s">
        <v>767</v>
      </c>
      <c r="S519" s="181" t="s">
        <v>4770</v>
      </c>
      <c r="T519" s="183" t="s">
        <v>766</v>
      </c>
      <c r="U519" s="181" t="s">
        <v>4024</v>
      </c>
      <c r="V519" s="183" t="s">
        <v>3961</v>
      </c>
      <c r="W519" s="181" t="s">
        <v>3962</v>
      </c>
      <c r="X519" s="183" t="s">
        <v>2916</v>
      </c>
      <c r="Y519" s="181" t="s">
        <v>3967</v>
      </c>
      <c r="Z519" s="174" t="str">
        <f t="shared" si="25"/>
        <v>11 Ciudades y comunidades sostenibles</v>
      </c>
      <c r="AA519" s="183">
        <v>11.3</v>
      </c>
      <c r="AB519" s="181" t="s">
        <v>4051</v>
      </c>
      <c r="AC519" s="193" t="str">
        <f t="shared" si="26"/>
        <v>11.3 De aqui a 2030, aumentar la urbanizacion inclusiva y sostenible y la capacidad para la planificacion y la gestion participativas, integradas y sostenibles de los asentamientos humanos en todos los paises</v>
      </c>
      <c r="AD519" s="172"/>
      <c r="AE519" s="172"/>
      <c r="AF519" s="172"/>
      <c r="AG519" s="172"/>
      <c r="AH519" s="172"/>
      <c r="AI519" s="172"/>
      <c r="AJ519" s="172"/>
      <c r="AK519" s="172"/>
      <c r="AL519" s="172"/>
      <c r="AM519" s="172"/>
      <c r="AN519" s="172"/>
      <c r="AO519" s="172"/>
      <c r="AP519" s="172"/>
      <c r="AQ519" s="172"/>
      <c r="AR519" s="172"/>
      <c r="AS519" s="172"/>
      <c r="AT519" s="172"/>
      <c r="AU519" s="172"/>
      <c r="AV519" s="172"/>
      <c r="AW519" s="172"/>
      <c r="AX519" s="172"/>
      <c r="AY519" s="172"/>
      <c r="AZ519" s="172"/>
      <c r="BA519" s="172"/>
      <c r="BB519" s="172"/>
      <c r="BC519" s="172"/>
      <c r="BD519" s="172"/>
      <c r="BE519" s="172"/>
      <c r="BF519" s="172"/>
      <c r="BG519" s="172"/>
      <c r="BH519" s="172"/>
      <c r="BI519" s="172"/>
      <c r="BJ519" s="172"/>
      <c r="BK519" s="172"/>
      <c r="BL519" s="172"/>
      <c r="BM519" s="172"/>
      <c r="BN519" s="172"/>
      <c r="BO519" s="172"/>
      <c r="BP519" s="172"/>
      <c r="BQ519" s="172"/>
      <c r="BR519" s="172"/>
      <c r="BS519" s="172"/>
      <c r="BT519" s="172"/>
      <c r="BU519" s="172"/>
      <c r="BV519" s="172"/>
      <c r="BW519" s="172"/>
      <c r="BX519" s="172"/>
    </row>
    <row r="520" spans="1:76" s="167" customFormat="1" ht="15.75" x14ac:dyDescent="0.25">
      <c r="A520" s="180" t="s">
        <v>657</v>
      </c>
      <c r="B520" s="181" t="s">
        <v>5104</v>
      </c>
      <c r="C520" s="181" t="s">
        <v>4239</v>
      </c>
      <c r="D520" s="181" t="s">
        <v>4240</v>
      </c>
      <c r="E520" s="181" t="s">
        <v>4241</v>
      </c>
      <c r="F520" s="181" t="s">
        <v>4242</v>
      </c>
      <c r="G520" s="180" t="s">
        <v>713</v>
      </c>
      <c r="H520" s="182" t="s">
        <v>4730</v>
      </c>
      <c r="I520" s="169" t="str">
        <f t="shared" si="24"/>
        <v>31C000N001</v>
      </c>
      <c r="J520" s="183">
        <v>5</v>
      </c>
      <c r="K520" s="181" t="s">
        <v>4731</v>
      </c>
      <c r="L520" s="183">
        <v>3</v>
      </c>
      <c r="M520" s="181" t="s">
        <v>4309</v>
      </c>
      <c r="N520" s="183" t="s">
        <v>774</v>
      </c>
      <c r="O520" s="181" t="s">
        <v>3964</v>
      </c>
      <c r="P520" s="183">
        <v>1</v>
      </c>
      <c r="Q520" s="181" t="s">
        <v>3954</v>
      </c>
      <c r="R520" s="183" t="s">
        <v>785</v>
      </c>
      <c r="S520" s="181" t="s">
        <v>4732</v>
      </c>
      <c r="T520" s="183" t="s">
        <v>766</v>
      </c>
      <c r="U520" s="181" t="s">
        <v>3963</v>
      </c>
      <c r="V520" s="183" t="s">
        <v>3965</v>
      </c>
      <c r="W520" s="181" t="s">
        <v>3966</v>
      </c>
      <c r="X520" s="183" t="s">
        <v>2916</v>
      </c>
      <c r="Y520" s="181" t="s">
        <v>3967</v>
      </c>
      <c r="Z520" s="174" t="str">
        <f t="shared" si="25"/>
        <v>11 Ciudades y comunidades sostenibles</v>
      </c>
      <c r="AA520" s="183">
        <v>11.5</v>
      </c>
      <c r="AB520" s="181" t="s">
        <v>3968</v>
      </c>
      <c r="AC520" s="193" t="str">
        <f t="shared" si="26"/>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520" s="172"/>
      <c r="AE520" s="172"/>
      <c r="AF520" s="172"/>
      <c r="AG520" s="172"/>
      <c r="AH520" s="172"/>
      <c r="AI520" s="172"/>
      <c r="AJ520" s="172"/>
      <c r="AK520" s="172"/>
      <c r="AL520" s="172"/>
      <c r="AM520" s="172"/>
      <c r="AN520" s="172"/>
      <c r="AO520" s="172"/>
      <c r="AP520" s="172"/>
      <c r="AQ520" s="172"/>
      <c r="AR520" s="172"/>
      <c r="AS520" s="172"/>
      <c r="AT520" s="172"/>
      <c r="AU520" s="172"/>
      <c r="AV520" s="172"/>
      <c r="AW520" s="172"/>
      <c r="AX520" s="172"/>
      <c r="AY520" s="172"/>
      <c r="AZ520" s="172"/>
      <c r="BA520" s="172"/>
      <c r="BB520" s="172"/>
      <c r="BC520" s="172"/>
      <c r="BD520" s="172"/>
      <c r="BE520" s="172"/>
      <c r="BF520" s="172"/>
      <c r="BG520" s="172"/>
      <c r="BH520" s="172"/>
      <c r="BI520" s="172"/>
      <c r="BJ520" s="172"/>
      <c r="BK520" s="172"/>
      <c r="BL520" s="172"/>
      <c r="BM520" s="172"/>
      <c r="BN520" s="172"/>
      <c r="BO520" s="172"/>
      <c r="BP520" s="172"/>
      <c r="BQ520" s="172"/>
      <c r="BR520" s="172"/>
      <c r="BS520" s="172"/>
      <c r="BT520" s="172"/>
      <c r="BU520" s="172"/>
      <c r="BV520" s="172"/>
      <c r="BW520" s="172"/>
      <c r="BX520" s="172"/>
    </row>
    <row r="521" spans="1:76" s="167" customFormat="1" ht="15.75" x14ac:dyDescent="0.25">
      <c r="A521" s="180" t="s">
        <v>657</v>
      </c>
      <c r="B521" s="181" t="s">
        <v>5104</v>
      </c>
      <c r="C521" s="181" t="s">
        <v>4239</v>
      </c>
      <c r="D521" s="181" t="s">
        <v>4240</v>
      </c>
      <c r="E521" s="181" t="s">
        <v>4241</v>
      </c>
      <c r="F521" s="181" t="s">
        <v>4242</v>
      </c>
      <c r="G521" s="180" t="s">
        <v>727</v>
      </c>
      <c r="H521" s="182" t="s">
        <v>5106</v>
      </c>
      <c r="I521" s="169" t="str">
        <f t="shared" si="24"/>
        <v>31C000S012</v>
      </c>
      <c r="J521" s="183">
        <v>4</v>
      </c>
      <c r="K521" s="181" t="s">
        <v>4023</v>
      </c>
      <c r="L521" s="183">
        <v>1</v>
      </c>
      <c r="M521" s="181" t="s">
        <v>4794</v>
      </c>
      <c r="N521" s="183" t="s">
        <v>2465</v>
      </c>
      <c r="O521" s="181" t="s">
        <v>4794</v>
      </c>
      <c r="P521" s="183">
        <v>2</v>
      </c>
      <c r="Q521" s="181" t="s">
        <v>4765</v>
      </c>
      <c r="R521" s="183" t="s">
        <v>767</v>
      </c>
      <c r="S521" s="181" t="s">
        <v>4770</v>
      </c>
      <c r="T521" s="183" t="s">
        <v>766</v>
      </c>
      <c r="U521" s="181" t="s">
        <v>4024</v>
      </c>
      <c r="V521" s="183" t="s">
        <v>4025</v>
      </c>
      <c r="W521" s="181" t="s">
        <v>4026</v>
      </c>
      <c r="X521" s="183" t="s">
        <v>2916</v>
      </c>
      <c r="Y521" s="181" t="s">
        <v>3967</v>
      </c>
      <c r="Z521" s="174" t="str">
        <f t="shared" si="25"/>
        <v>11 Ciudades y comunidades sostenibles</v>
      </c>
      <c r="AA521" s="183">
        <v>11.4</v>
      </c>
      <c r="AB521" s="181" t="s">
        <v>4027</v>
      </c>
      <c r="AC521" s="193" t="str">
        <f t="shared" si="26"/>
        <v>11.4 Redoblar los esfuerzos para proteger y salvaguardar el patrimonio cultural y natural del mundo</v>
      </c>
      <c r="AD521" s="172"/>
      <c r="AE521" s="172"/>
      <c r="AF521" s="172"/>
      <c r="AG521" s="172"/>
      <c r="AH521" s="172"/>
      <c r="AI521" s="172"/>
      <c r="AJ521" s="172"/>
      <c r="AK521" s="172"/>
      <c r="AL521" s="172"/>
      <c r="AM521" s="172"/>
      <c r="AN521" s="172"/>
      <c r="AO521" s="172"/>
      <c r="AP521" s="172"/>
      <c r="AQ521" s="172"/>
      <c r="AR521" s="172"/>
      <c r="AS521" s="172"/>
      <c r="AT521" s="172"/>
      <c r="AU521" s="172"/>
      <c r="AV521" s="172"/>
      <c r="AW521" s="172"/>
      <c r="AX521" s="172"/>
      <c r="AY521" s="172"/>
      <c r="AZ521" s="172"/>
      <c r="BA521" s="172"/>
      <c r="BB521" s="172"/>
      <c r="BC521" s="172"/>
      <c r="BD521" s="172"/>
      <c r="BE521" s="172"/>
      <c r="BF521" s="172"/>
      <c r="BG521" s="172"/>
      <c r="BH521" s="172"/>
      <c r="BI521" s="172"/>
      <c r="BJ521" s="172"/>
      <c r="BK521" s="172"/>
      <c r="BL521" s="172"/>
      <c r="BM521" s="172"/>
      <c r="BN521" s="172"/>
      <c r="BO521" s="172"/>
      <c r="BP521" s="172"/>
      <c r="BQ521" s="172"/>
      <c r="BR521" s="172"/>
      <c r="BS521" s="172"/>
      <c r="BT521" s="172"/>
      <c r="BU521" s="172"/>
      <c r="BV521" s="172"/>
      <c r="BW521" s="172"/>
      <c r="BX521" s="172"/>
    </row>
    <row r="522" spans="1:76" s="167" customFormat="1" ht="15.75" x14ac:dyDescent="0.25">
      <c r="A522" s="180" t="s">
        <v>657</v>
      </c>
      <c r="B522" s="181" t="s">
        <v>5104</v>
      </c>
      <c r="C522" s="181" t="s">
        <v>4239</v>
      </c>
      <c r="D522" s="181" t="s">
        <v>4240</v>
      </c>
      <c r="E522" s="181" t="s">
        <v>4241</v>
      </c>
      <c r="F522" s="181" t="s">
        <v>4242</v>
      </c>
      <c r="G522" s="180" t="s">
        <v>736</v>
      </c>
      <c r="H522" s="182" t="s">
        <v>5107</v>
      </c>
      <c r="I522" s="169" t="str">
        <f t="shared" si="24"/>
        <v>31C000S051</v>
      </c>
      <c r="J522" s="183">
        <v>4</v>
      </c>
      <c r="K522" s="181" t="s">
        <v>4023</v>
      </c>
      <c r="L522" s="183">
        <v>1</v>
      </c>
      <c r="M522" s="181" t="s">
        <v>4794</v>
      </c>
      <c r="N522" s="183" t="s">
        <v>2465</v>
      </c>
      <c r="O522" s="181" t="s">
        <v>4794</v>
      </c>
      <c r="P522" s="183">
        <v>2</v>
      </c>
      <c r="Q522" s="181" t="s">
        <v>4765</v>
      </c>
      <c r="R522" s="183" t="s">
        <v>767</v>
      </c>
      <c r="S522" s="181" t="s">
        <v>4770</v>
      </c>
      <c r="T522" s="183" t="s">
        <v>766</v>
      </c>
      <c r="U522" s="181" t="s">
        <v>4024</v>
      </c>
      <c r="V522" s="183" t="s">
        <v>4245</v>
      </c>
      <c r="W522" s="181" t="s">
        <v>4246</v>
      </c>
      <c r="X522" s="183" t="s">
        <v>2916</v>
      </c>
      <c r="Y522" s="181" t="s">
        <v>3967</v>
      </c>
      <c r="Z522" s="174" t="str">
        <f t="shared" si="25"/>
        <v>11 Ciudades y comunidades sostenibles</v>
      </c>
      <c r="AA522" s="183">
        <v>11.4</v>
      </c>
      <c r="AB522" s="181" t="s">
        <v>4027</v>
      </c>
      <c r="AC522" s="193" t="str">
        <f t="shared" si="26"/>
        <v>11.4 Redoblar los esfuerzos para proteger y salvaguardar el patrimonio cultural y natural del mundo</v>
      </c>
      <c r="AD522" s="172"/>
      <c r="AE522" s="172"/>
      <c r="AF522" s="172"/>
      <c r="AG522" s="172"/>
      <c r="AH522" s="172"/>
      <c r="AI522" s="172"/>
      <c r="AJ522" s="172"/>
      <c r="AK522" s="172"/>
      <c r="AL522" s="172"/>
      <c r="AM522" s="172"/>
      <c r="AN522" s="172"/>
      <c r="AO522" s="172"/>
      <c r="AP522" s="172"/>
      <c r="AQ522" s="172"/>
      <c r="AR522" s="172"/>
      <c r="AS522" s="172"/>
      <c r="AT522" s="172"/>
      <c r="AU522" s="172"/>
      <c r="AV522" s="172"/>
      <c r="AW522" s="172"/>
      <c r="AX522" s="172"/>
      <c r="AY522" s="172"/>
      <c r="AZ522" s="172"/>
      <c r="BA522" s="172"/>
      <c r="BB522" s="172"/>
      <c r="BC522" s="172"/>
      <c r="BD522" s="172"/>
      <c r="BE522" s="172"/>
      <c r="BF522" s="172"/>
      <c r="BG522" s="172"/>
      <c r="BH522" s="172"/>
      <c r="BI522" s="172"/>
      <c r="BJ522" s="172"/>
      <c r="BK522" s="172"/>
      <c r="BL522" s="172"/>
      <c r="BM522" s="172"/>
      <c r="BN522" s="172"/>
      <c r="BO522" s="172"/>
      <c r="BP522" s="172"/>
      <c r="BQ522" s="172"/>
      <c r="BR522" s="172"/>
      <c r="BS522" s="172"/>
      <c r="BT522" s="172"/>
      <c r="BU522" s="172"/>
      <c r="BV522" s="172"/>
      <c r="BW522" s="172"/>
      <c r="BX522" s="172"/>
    </row>
    <row r="523" spans="1:76" s="167" customFormat="1" ht="15.75" x14ac:dyDescent="0.25">
      <c r="A523" s="180" t="s">
        <v>657</v>
      </c>
      <c r="B523" s="181" t="s">
        <v>5104</v>
      </c>
      <c r="C523" s="181" t="s">
        <v>4239</v>
      </c>
      <c r="D523" s="181" t="s">
        <v>4240</v>
      </c>
      <c r="E523" s="181" t="s">
        <v>4241</v>
      </c>
      <c r="F523" s="181" t="s">
        <v>4242</v>
      </c>
      <c r="G523" s="180" t="s">
        <v>740</v>
      </c>
      <c r="H523" s="182" t="s">
        <v>5108</v>
      </c>
      <c r="I523" s="169" t="str">
        <f t="shared" si="24"/>
        <v>31C000S057</v>
      </c>
      <c r="J523" s="183">
        <v>4</v>
      </c>
      <c r="K523" s="181" t="s">
        <v>4023</v>
      </c>
      <c r="L523" s="183">
        <v>1</v>
      </c>
      <c r="M523" s="181" t="s">
        <v>4794</v>
      </c>
      <c r="N523" s="183" t="s">
        <v>2465</v>
      </c>
      <c r="O523" s="181" t="s">
        <v>4794</v>
      </c>
      <c r="P523" s="183">
        <v>2</v>
      </c>
      <c r="Q523" s="181" t="s">
        <v>4765</v>
      </c>
      <c r="R523" s="183" t="s">
        <v>767</v>
      </c>
      <c r="S523" s="181" t="s">
        <v>4770</v>
      </c>
      <c r="T523" s="183" t="s">
        <v>766</v>
      </c>
      <c r="U523" s="181" t="s">
        <v>4024</v>
      </c>
      <c r="V523" s="183" t="s">
        <v>4247</v>
      </c>
      <c r="W523" s="181" t="s">
        <v>4248</v>
      </c>
      <c r="X523" s="183" t="s">
        <v>2916</v>
      </c>
      <c r="Y523" s="181" t="s">
        <v>3967</v>
      </c>
      <c r="Z523" s="174" t="str">
        <f t="shared" si="25"/>
        <v>11 Ciudades y comunidades sostenibles</v>
      </c>
      <c r="AA523" s="183">
        <v>11.4</v>
      </c>
      <c r="AB523" s="181" t="s">
        <v>4027</v>
      </c>
      <c r="AC523" s="193" t="str">
        <f t="shared" si="26"/>
        <v>11.4 Redoblar los esfuerzos para proteger y salvaguardar el patrimonio cultural y natural del mundo</v>
      </c>
      <c r="AD523" s="172"/>
      <c r="AE523" s="172"/>
      <c r="AF523" s="172"/>
      <c r="AG523" s="172"/>
      <c r="AH523" s="172"/>
      <c r="AI523" s="172"/>
      <c r="AJ523" s="172"/>
      <c r="AK523" s="172"/>
      <c r="AL523" s="172"/>
      <c r="AM523" s="172"/>
      <c r="AN523" s="172"/>
      <c r="AO523" s="172"/>
      <c r="AP523" s="172"/>
      <c r="AQ523" s="172"/>
      <c r="AR523" s="172"/>
      <c r="AS523" s="172"/>
      <c r="AT523" s="172"/>
      <c r="AU523" s="172"/>
      <c r="AV523" s="172"/>
      <c r="AW523" s="172"/>
      <c r="AX523" s="172"/>
      <c r="AY523" s="172"/>
      <c r="AZ523" s="172"/>
      <c r="BA523" s="172"/>
      <c r="BB523" s="172"/>
      <c r="BC523" s="172"/>
      <c r="BD523" s="172"/>
      <c r="BE523" s="172"/>
      <c r="BF523" s="172"/>
      <c r="BG523" s="172"/>
      <c r="BH523" s="172"/>
      <c r="BI523" s="172"/>
      <c r="BJ523" s="172"/>
      <c r="BK523" s="172"/>
      <c r="BL523" s="172"/>
      <c r="BM523" s="172"/>
      <c r="BN523" s="172"/>
      <c r="BO523" s="172"/>
      <c r="BP523" s="172"/>
      <c r="BQ523" s="172"/>
      <c r="BR523" s="172"/>
      <c r="BS523" s="172"/>
      <c r="BT523" s="172"/>
      <c r="BU523" s="172"/>
      <c r="BV523" s="172"/>
      <c r="BW523" s="172"/>
      <c r="BX523" s="172"/>
    </row>
    <row r="524" spans="1:76" s="167" customFormat="1" ht="15.75" x14ac:dyDescent="0.25">
      <c r="A524" s="180" t="s">
        <v>657</v>
      </c>
      <c r="B524" s="181" t="s">
        <v>5104</v>
      </c>
      <c r="C524" s="181" t="s">
        <v>4239</v>
      </c>
      <c r="D524" s="181" t="s">
        <v>4240</v>
      </c>
      <c r="E524" s="181" t="s">
        <v>4241</v>
      </c>
      <c r="F524" s="181" t="s">
        <v>4242</v>
      </c>
      <c r="G524" s="180" t="s">
        <v>745</v>
      </c>
      <c r="H524" s="182" t="s">
        <v>5109</v>
      </c>
      <c r="I524" s="169" t="str">
        <f t="shared" si="24"/>
        <v>31C000U014</v>
      </c>
      <c r="J524" s="183">
        <v>4</v>
      </c>
      <c r="K524" s="181" t="s">
        <v>4023</v>
      </c>
      <c r="L524" s="183">
        <v>1</v>
      </c>
      <c r="M524" s="181" t="s">
        <v>4794</v>
      </c>
      <c r="N524" s="183" t="s">
        <v>2465</v>
      </c>
      <c r="O524" s="181" t="s">
        <v>4794</v>
      </c>
      <c r="P524" s="183">
        <v>2</v>
      </c>
      <c r="Q524" s="181" t="s">
        <v>4765</v>
      </c>
      <c r="R524" s="183" t="s">
        <v>767</v>
      </c>
      <c r="S524" s="181" t="s">
        <v>4770</v>
      </c>
      <c r="T524" s="183" t="s">
        <v>766</v>
      </c>
      <c r="U524" s="181" t="s">
        <v>4024</v>
      </c>
      <c r="V524" s="183" t="s">
        <v>4249</v>
      </c>
      <c r="W524" s="181" t="s">
        <v>4243</v>
      </c>
      <c r="X524" s="183" t="s">
        <v>2916</v>
      </c>
      <c r="Y524" s="181" t="s">
        <v>3967</v>
      </c>
      <c r="Z524" s="174" t="str">
        <f t="shared" si="25"/>
        <v>11 Ciudades y comunidades sostenibles</v>
      </c>
      <c r="AA524" s="183">
        <v>11.4</v>
      </c>
      <c r="AB524" s="181" t="s">
        <v>4027</v>
      </c>
      <c r="AC524" s="193" t="str">
        <f t="shared" si="26"/>
        <v>11.4 Redoblar los esfuerzos para proteger y salvaguardar el patrimonio cultural y natural del mundo</v>
      </c>
      <c r="AD524" s="172"/>
      <c r="AE524" s="172"/>
      <c r="AF524" s="172"/>
      <c r="AG524" s="172"/>
      <c r="AH524" s="172"/>
      <c r="AI524" s="172"/>
      <c r="AJ524" s="172"/>
      <c r="AK524" s="172"/>
      <c r="AL524" s="172"/>
      <c r="AM524" s="172"/>
      <c r="AN524" s="172"/>
      <c r="AO524" s="172"/>
      <c r="AP524" s="172"/>
      <c r="AQ524" s="172"/>
      <c r="AR524" s="172"/>
      <c r="AS524" s="172"/>
      <c r="AT524" s="172"/>
      <c r="AU524" s="172"/>
      <c r="AV524" s="172"/>
      <c r="AW524" s="172"/>
      <c r="AX524" s="172"/>
      <c r="AY524" s="172"/>
      <c r="AZ524" s="172"/>
      <c r="BA524" s="172"/>
      <c r="BB524" s="172"/>
      <c r="BC524" s="172"/>
      <c r="BD524" s="172"/>
      <c r="BE524" s="172"/>
      <c r="BF524" s="172"/>
      <c r="BG524" s="172"/>
      <c r="BH524" s="172"/>
      <c r="BI524" s="172"/>
      <c r="BJ524" s="172"/>
      <c r="BK524" s="172"/>
      <c r="BL524" s="172"/>
      <c r="BM524" s="172"/>
      <c r="BN524" s="172"/>
      <c r="BO524" s="172"/>
      <c r="BP524" s="172"/>
      <c r="BQ524" s="172"/>
      <c r="BR524" s="172"/>
      <c r="BS524" s="172"/>
      <c r="BT524" s="172"/>
      <c r="BU524" s="172"/>
      <c r="BV524" s="172"/>
      <c r="BW524" s="172"/>
      <c r="BX524" s="172"/>
    </row>
    <row r="525" spans="1:76" s="167" customFormat="1" ht="15.75" x14ac:dyDescent="0.25">
      <c r="A525" s="180" t="s">
        <v>3834</v>
      </c>
      <c r="B525" s="181" t="s">
        <v>5110</v>
      </c>
      <c r="C525" s="181" t="s">
        <v>4250</v>
      </c>
      <c r="D525" s="181" t="s">
        <v>4251</v>
      </c>
      <c r="E525" s="181" t="s">
        <v>4252</v>
      </c>
      <c r="F525" s="181" t="s">
        <v>5111</v>
      </c>
      <c r="G525" s="180" t="s">
        <v>686</v>
      </c>
      <c r="H525" s="182" t="s">
        <v>5112</v>
      </c>
      <c r="I525" s="169" t="str">
        <f t="shared" si="24"/>
        <v>31PDMPE048</v>
      </c>
      <c r="J525" s="183">
        <v>4</v>
      </c>
      <c r="K525" s="181" t="s">
        <v>4023</v>
      </c>
      <c r="L525" s="183">
        <v>5</v>
      </c>
      <c r="M525" s="181" t="s">
        <v>5113</v>
      </c>
      <c r="N525" s="183">
        <v>0</v>
      </c>
      <c r="O525" s="181" t="s">
        <v>5113</v>
      </c>
      <c r="P525" s="183">
        <v>1</v>
      </c>
      <c r="Q525" s="181" t="s">
        <v>3954</v>
      </c>
      <c r="R525" s="183" t="s">
        <v>793</v>
      </c>
      <c r="S525" s="181" t="s">
        <v>4749</v>
      </c>
      <c r="T525" s="183" t="s">
        <v>774</v>
      </c>
      <c r="U525" s="181" t="s">
        <v>4997</v>
      </c>
      <c r="V525" s="183" t="s">
        <v>5114</v>
      </c>
      <c r="W525" s="181" t="s">
        <v>4253</v>
      </c>
      <c r="X525" s="183" t="s">
        <v>2916</v>
      </c>
      <c r="Y525" s="181" t="s">
        <v>3967</v>
      </c>
      <c r="Z525" s="174" t="str">
        <f t="shared" si="25"/>
        <v>11 Ciudades y comunidades sostenibles</v>
      </c>
      <c r="AA525" s="183">
        <v>11.3</v>
      </c>
      <c r="AB525" s="181" t="s">
        <v>4051</v>
      </c>
      <c r="AC525" s="193" t="str">
        <f t="shared" si="26"/>
        <v>11.3 De aqui a 2030, aumentar la urbanizacion inclusiva y sostenible y la capacidad para la planificacion y la gestion participativas, integradas y sostenibles de los asentamientos humanos en todos los paises</v>
      </c>
      <c r="AD525" s="172"/>
      <c r="AE525" s="172"/>
      <c r="AF525" s="172"/>
      <c r="AG525" s="172"/>
      <c r="AH525" s="172"/>
      <c r="AI525" s="172"/>
      <c r="AJ525" s="172"/>
      <c r="AK525" s="172"/>
      <c r="AL525" s="172"/>
      <c r="AM525" s="172"/>
      <c r="AN525" s="172"/>
      <c r="AO525" s="172"/>
      <c r="AP525" s="172"/>
      <c r="AQ525" s="172"/>
      <c r="AR525" s="172"/>
      <c r="AS525" s="172"/>
      <c r="AT525" s="172"/>
      <c r="AU525" s="172"/>
      <c r="AV525" s="172"/>
      <c r="AW525" s="172"/>
      <c r="AX525" s="172"/>
      <c r="AY525" s="172"/>
      <c r="AZ525" s="172"/>
      <c r="BA525" s="172"/>
      <c r="BB525" s="172"/>
      <c r="BC525" s="172"/>
      <c r="BD525" s="172"/>
      <c r="BE525" s="172"/>
      <c r="BF525" s="172"/>
      <c r="BG525" s="172"/>
      <c r="BH525" s="172"/>
      <c r="BI525" s="172"/>
      <c r="BJ525" s="172"/>
      <c r="BK525" s="172"/>
      <c r="BL525" s="172"/>
      <c r="BM525" s="172"/>
      <c r="BN525" s="172"/>
      <c r="BO525" s="172"/>
      <c r="BP525" s="172"/>
      <c r="BQ525" s="172"/>
      <c r="BR525" s="172"/>
      <c r="BS525" s="172"/>
      <c r="BT525" s="172"/>
      <c r="BU525" s="172"/>
      <c r="BV525" s="172"/>
      <c r="BW525" s="172"/>
      <c r="BX525" s="172"/>
    </row>
    <row r="526" spans="1:76" s="167" customFormat="1" ht="15.75" x14ac:dyDescent="0.25">
      <c r="A526" s="180" t="s">
        <v>3834</v>
      </c>
      <c r="B526" s="181" t="s">
        <v>5110</v>
      </c>
      <c r="C526" s="181" t="s">
        <v>4250</v>
      </c>
      <c r="D526" s="181" t="s">
        <v>4251</v>
      </c>
      <c r="E526" s="181" t="s">
        <v>4252</v>
      </c>
      <c r="F526" s="181" t="s">
        <v>5111</v>
      </c>
      <c r="G526" s="180" t="s">
        <v>712</v>
      </c>
      <c r="H526" s="182" t="s">
        <v>4725</v>
      </c>
      <c r="I526" s="169" t="str">
        <f t="shared" si="24"/>
        <v>31PDMPM001</v>
      </c>
      <c r="J526" s="183">
        <v>4</v>
      </c>
      <c r="K526" s="181" t="s">
        <v>4023</v>
      </c>
      <c r="L526" s="183">
        <v>5</v>
      </c>
      <c r="M526" s="181" t="s">
        <v>5113</v>
      </c>
      <c r="N526" s="183">
        <v>0</v>
      </c>
      <c r="O526" s="181" t="s">
        <v>5113</v>
      </c>
      <c r="P526" s="183">
        <v>1</v>
      </c>
      <c r="Q526" s="181" t="s">
        <v>3954</v>
      </c>
      <c r="R526" s="183" t="s">
        <v>793</v>
      </c>
      <c r="S526" s="181" t="s">
        <v>4749</v>
      </c>
      <c r="T526" s="183" t="s">
        <v>774</v>
      </c>
      <c r="U526" s="181" t="s">
        <v>4997</v>
      </c>
      <c r="V526" s="183" t="s">
        <v>3959</v>
      </c>
      <c r="W526" s="181" t="s">
        <v>3960</v>
      </c>
      <c r="X526" s="183" t="s">
        <v>2916</v>
      </c>
      <c r="Y526" s="181" t="s">
        <v>3967</v>
      </c>
      <c r="Z526" s="174" t="str">
        <f t="shared" si="25"/>
        <v>11 Ciudades y comunidades sostenibles</v>
      </c>
      <c r="AA526" s="183">
        <v>11.3</v>
      </c>
      <c r="AB526" s="181" t="s">
        <v>4051</v>
      </c>
      <c r="AC526" s="193" t="str">
        <f t="shared" si="26"/>
        <v>11.3 De aqui a 2030, aumentar la urbanizacion inclusiva y sostenible y la capacidad para la planificacion y la gestion participativas, integradas y sostenibles de los asentamientos humanos en todos los paises</v>
      </c>
      <c r="AD526" s="172"/>
      <c r="AE526" s="172"/>
      <c r="AF526" s="172"/>
      <c r="AG526" s="172"/>
      <c r="AH526" s="172"/>
      <c r="AI526" s="172"/>
      <c r="AJ526" s="172"/>
      <c r="AK526" s="172"/>
      <c r="AL526" s="172"/>
      <c r="AM526" s="172"/>
      <c r="AN526" s="172"/>
      <c r="AO526" s="172"/>
      <c r="AP526" s="172"/>
      <c r="AQ526" s="172"/>
      <c r="AR526" s="172"/>
      <c r="AS526" s="172"/>
      <c r="AT526" s="172"/>
      <c r="AU526" s="172"/>
      <c r="AV526" s="172"/>
      <c r="AW526" s="172"/>
      <c r="AX526" s="172"/>
      <c r="AY526" s="172"/>
      <c r="AZ526" s="172"/>
      <c r="BA526" s="172"/>
      <c r="BB526" s="172"/>
      <c r="BC526" s="172"/>
      <c r="BD526" s="172"/>
      <c r="BE526" s="172"/>
      <c r="BF526" s="172"/>
      <c r="BG526" s="172"/>
      <c r="BH526" s="172"/>
      <c r="BI526" s="172"/>
      <c r="BJ526" s="172"/>
      <c r="BK526" s="172"/>
      <c r="BL526" s="172"/>
      <c r="BM526" s="172"/>
      <c r="BN526" s="172"/>
      <c r="BO526" s="172"/>
      <c r="BP526" s="172"/>
      <c r="BQ526" s="172"/>
      <c r="BR526" s="172"/>
      <c r="BS526" s="172"/>
      <c r="BT526" s="172"/>
      <c r="BU526" s="172"/>
      <c r="BV526" s="172"/>
      <c r="BW526" s="172"/>
      <c r="BX526" s="172"/>
    </row>
    <row r="527" spans="1:76" s="167" customFormat="1" ht="15.75" x14ac:dyDescent="0.25">
      <c r="A527" s="180" t="s">
        <v>3834</v>
      </c>
      <c r="B527" s="181" t="s">
        <v>5110</v>
      </c>
      <c r="C527" s="181" t="s">
        <v>4250</v>
      </c>
      <c r="D527" s="181" t="s">
        <v>4251</v>
      </c>
      <c r="E527" s="181" t="s">
        <v>4252</v>
      </c>
      <c r="F527" s="181" t="s">
        <v>5111</v>
      </c>
      <c r="G527" s="180" t="s">
        <v>3889</v>
      </c>
      <c r="H527" s="182" t="s">
        <v>4729</v>
      </c>
      <c r="I527" s="169" t="str">
        <f t="shared" si="24"/>
        <v>31PDMPM002</v>
      </c>
      <c r="J527" s="183">
        <v>4</v>
      </c>
      <c r="K527" s="181" t="s">
        <v>4023</v>
      </c>
      <c r="L527" s="183">
        <v>5</v>
      </c>
      <c r="M527" s="181" t="s">
        <v>5113</v>
      </c>
      <c r="N527" s="183">
        <v>0</v>
      </c>
      <c r="O527" s="181" t="s">
        <v>5113</v>
      </c>
      <c r="P527" s="183">
        <v>1</v>
      </c>
      <c r="Q527" s="181" t="s">
        <v>3954</v>
      </c>
      <c r="R527" s="183" t="s">
        <v>793</v>
      </c>
      <c r="S527" s="181" t="s">
        <v>4749</v>
      </c>
      <c r="T527" s="183" t="s">
        <v>774</v>
      </c>
      <c r="U527" s="181" t="s">
        <v>4997</v>
      </c>
      <c r="V527" s="183" t="s">
        <v>3961</v>
      </c>
      <c r="W527" s="181" t="s">
        <v>3962</v>
      </c>
      <c r="X527" s="183" t="s">
        <v>2916</v>
      </c>
      <c r="Y527" s="181" t="s">
        <v>3967</v>
      </c>
      <c r="Z527" s="174" t="str">
        <f t="shared" si="25"/>
        <v>11 Ciudades y comunidades sostenibles</v>
      </c>
      <c r="AA527" s="183">
        <v>11.3</v>
      </c>
      <c r="AB527" s="181" t="s">
        <v>4051</v>
      </c>
      <c r="AC527" s="193" t="str">
        <f t="shared" si="26"/>
        <v>11.3 De aqui a 2030, aumentar la urbanizacion inclusiva y sostenible y la capacidad para la planificacion y la gestion participativas, integradas y sostenibles de los asentamientos humanos en todos los paises</v>
      </c>
      <c r="AD527" s="172"/>
      <c r="AE527" s="172"/>
      <c r="AF527" s="172"/>
      <c r="AG527" s="172"/>
      <c r="AH527" s="172"/>
      <c r="AI527" s="172"/>
      <c r="AJ527" s="172"/>
      <c r="AK527" s="172"/>
      <c r="AL527" s="172"/>
      <c r="AM527" s="172"/>
      <c r="AN527" s="172"/>
      <c r="AO527" s="172"/>
      <c r="AP527" s="172"/>
      <c r="AQ527" s="172"/>
      <c r="AR527" s="172"/>
      <c r="AS527" s="172"/>
      <c r="AT527" s="172"/>
      <c r="AU527" s="172"/>
      <c r="AV527" s="172"/>
      <c r="AW527" s="172"/>
      <c r="AX527" s="172"/>
      <c r="AY527" s="172"/>
      <c r="AZ527" s="172"/>
      <c r="BA527" s="172"/>
      <c r="BB527" s="172"/>
      <c r="BC527" s="172"/>
      <c r="BD527" s="172"/>
      <c r="BE527" s="172"/>
      <c r="BF527" s="172"/>
      <c r="BG527" s="172"/>
      <c r="BH527" s="172"/>
      <c r="BI527" s="172"/>
      <c r="BJ527" s="172"/>
      <c r="BK527" s="172"/>
      <c r="BL527" s="172"/>
      <c r="BM527" s="172"/>
      <c r="BN527" s="172"/>
      <c r="BO527" s="172"/>
      <c r="BP527" s="172"/>
      <c r="BQ527" s="172"/>
      <c r="BR527" s="172"/>
      <c r="BS527" s="172"/>
      <c r="BT527" s="172"/>
      <c r="BU527" s="172"/>
      <c r="BV527" s="172"/>
      <c r="BW527" s="172"/>
      <c r="BX527" s="172"/>
    </row>
    <row r="528" spans="1:76" s="167" customFormat="1" ht="15.75" x14ac:dyDescent="0.25">
      <c r="A528" s="180" t="s">
        <v>3834</v>
      </c>
      <c r="B528" s="181" t="s">
        <v>5110</v>
      </c>
      <c r="C528" s="181" t="s">
        <v>4250</v>
      </c>
      <c r="D528" s="181" t="s">
        <v>4251</v>
      </c>
      <c r="E528" s="181" t="s">
        <v>4252</v>
      </c>
      <c r="F528" s="181" t="s">
        <v>5111</v>
      </c>
      <c r="G528" s="180" t="s">
        <v>713</v>
      </c>
      <c r="H528" s="182" t="s">
        <v>4730</v>
      </c>
      <c r="I528" s="169" t="str">
        <f t="shared" si="24"/>
        <v>31PDMPN001</v>
      </c>
      <c r="J528" s="183">
        <v>5</v>
      </c>
      <c r="K528" s="181" t="s">
        <v>4731</v>
      </c>
      <c r="L528" s="183">
        <v>3</v>
      </c>
      <c r="M528" s="181" t="s">
        <v>4309</v>
      </c>
      <c r="N528" s="183">
        <v>3</v>
      </c>
      <c r="O528" s="181" t="s">
        <v>3964</v>
      </c>
      <c r="P528" s="183">
        <v>1</v>
      </c>
      <c r="Q528" s="181" t="s">
        <v>3954</v>
      </c>
      <c r="R528" s="183" t="s">
        <v>785</v>
      </c>
      <c r="S528" s="181" t="s">
        <v>4732</v>
      </c>
      <c r="T528" s="183" t="s">
        <v>766</v>
      </c>
      <c r="U528" s="181" t="s">
        <v>3963</v>
      </c>
      <c r="V528" s="183" t="s">
        <v>3965</v>
      </c>
      <c r="W528" s="181" t="s">
        <v>3966</v>
      </c>
      <c r="X528" s="183" t="s">
        <v>2916</v>
      </c>
      <c r="Y528" s="181" t="s">
        <v>3967</v>
      </c>
      <c r="Z528" s="174" t="str">
        <f t="shared" si="25"/>
        <v>11 Ciudades y comunidades sostenibles</v>
      </c>
      <c r="AA528" s="183">
        <v>11.5</v>
      </c>
      <c r="AB528" s="181" t="s">
        <v>3968</v>
      </c>
      <c r="AC528" s="193" t="str">
        <f t="shared" si="26"/>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528" s="172"/>
      <c r="AE528" s="172"/>
      <c r="AF528" s="172"/>
      <c r="AG528" s="172"/>
      <c r="AH528" s="172"/>
      <c r="AI528" s="172"/>
      <c r="AJ528" s="172"/>
      <c r="AK528" s="172"/>
      <c r="AL528" s="172"/>
      <c r="AM528" s="172"/>
      <c r="AN528" s="172"/>
      <c r="AO528" s="172"/>
      <c r="AP528" s="172"/>
      <c r="AQ528" s="172"/>
      <c r="AR528" s="172"/>
      <c r="AS528" s="172"/>
      <c r="AT528" s="172"/>
      <c r="AU528" s="172"/>
      <c r="AV528" s="172"/>
      <c r="AW528" s="172"/>
      <c r="AX528" s="172"/>
      <c r="AY528" s="172"/>
      <c r="AZ528" s="172"/>
      <c r="BA528" s="172"/>
      <c r="BB528" s="172"/>
      <c r="BC528" s="172"/>
      <c r="BD528" s="172"/>
      <c r="BE528" s="172"/>
      <c r="BF528" s="172"/>
      <c r="BG528" s="172"/>
      <c r="BH528" s="172"/>
      <c r="BI528" s="172"/>
      <c r="BJ528" s="172"/>
      <c r="BK528" s="172"/>
      <c r="BL528" s="172"/>
      <c r="BM528" s="172"/>
      <c r="BN528" s="172"/>
      <c r="BO528" s="172"/>
      <c r="BP528" s="172"/>
      <c r="BQ528" s="172"/>
      <c r="BR528" s="172"/>
      <c r="BS528" s="172"/>
      <c r="BT528" s="172"/>
      <c r="BU528" s="172"/>
      <c r="BV528" s="172"/>
      <c r="BW528" s="172"/>
      <c r="BX528" s="172"/>
    </row>
    <row r="529" spans="1:76" s="167" customFormat="1" ht="15.75" x14ac:dyDescent="0.25">
      <c r="A529" s="180" t="s">
        <v>658</v>
      </c>
      <c r="B529" s="181" t="s">
        <v>5115</v>
      </c>
      <c r="C529" s="181" t="s">
        <v>4254</v>
      </c>
      <c r="D529" s="181" t="s">
        <v>4255</v>
      </c>
      <c r="E529" s="181" t="s">
        <v>4256</v>
      </c>
      <c r="F529" s="181" t="s">
        <v>4257</v>
      </c>
      <c r="G529" s="180" t="s">
        <v>3855</v>
      </c>
      <c r="H529" s="182" t="s">
        <v>5116</v>
      </c>
      <c r="I529" s="169" t="str">
        <f t="shared" si="24"/>
        <v>31PFMAE177</v>
      </c>
      <c r="J529" s="183">
        <v>4</v>
      </c>
      <c r="K529" s="181" t="s">
        <v>4023</v>
      </c>
      <c r="L529" s="183">
        <v>2</v>
      </c>
      <c r="M529" s="181" t="s">
        <v>5117</v>
      </c>
      <c r="N529" s="183" t="s">
        <v>2465</v>
      </c>
      <c r="O529" s="181" t="s">
        <v>5117</v>
      </c>
      <c r="P529" s="183">
        <v>2</v>
      </c>
      <c r="Q529" s="181" t="s">
        <v>4765</v>
      </c>
      <c r="R529" s="183" t="s">
        <v>767</v>
      </c>
      <c r="S529" s="181" t="s">
        <v>4770</v>
      </c>
      <c r="T529" s="183" t="s">
        <v>766</v>
      </c>
      <c r="U529" s="181" t="s">
        <v>4024</v>
      </c>
      <c r="V529" s="183" t="s">
        <v>5118</v>
      </c>
      <c r="W529" s="181" t="s">
        <v>4258</v>
      </c>
      <c r="X529" s="183" t="s">
        <v>2916</v>
      </c>
      <c r="Y529" s="181" t="s">
        <v>3967</v>
      </c>
      <c r="Z529" s="174" t="str">
        <f t="shared" si="25"/>
        <v>11 Ciudades y comunidades sostenibles</v>
      </c>
      <c r="AA529" s="183">
        <v>11.3</v>
      </c>
      <c r="AB529" s="181" t="s">
        <v>4051</v>
      </c>
      <c r="AC529" s="193" t="str">
        <f t="shared" si="26"/>
        <v>11.3 De aqui a 2030, aumentar la urbanizacion inclusiva y sostenible y la capacidad para la planificacion y la gestion participativas, integradas y sostenibles de los asentamientos humanos en todos los paises</v>
      </c>
      <c r="AD529" s="172"/>
      <c r="AE529" s="172"/>
      <c r="AF529" s="172"/>
      <c r="AG529" s="172"/>
      <c r="AH529" s="172"/>
      <c r="AI529" s="172"/>
      <c r="AJ529" s="172"/>
      <c r="AK529" s="172"/>
      <c r="AL529" s="172"/>
      <c r="AM529" s="172"/>
      <c r="AN529" s="172"/>
      <c r="AO529" s="172"/>
      <c r="AP529" s="172"/>
      <c r="AQ529" s="172"/>
      <c r="AR529" s="172"/>
      <c r="AS529" s="172"/>
      <c r="AT529" s="172"/>
      <c r="AU529" s="172"/>
      <c r="AV529" s="172"/>
      <c r="AW529" s="172"/>
      <c r="AX529" s="172"/>
      <c r="AY529" s="172"/>
      <c r="AZ529" s="172"/>
      <c r="BA529" s="172"/>
      <c r="BB529" s="172"/>
      <c r="BC529" s="172"/>
      <c r="BD529" s="172"/>
      <c r="BE529" s="172"/>
      <c r="BF529" s="172"/>
      <c r="BG529" s="172"/>
      <c r="BH529" s="172"/>
      <c r="BI529" s="172"/>
      <c r="BJ529" s="172"/>
      <c r="BK529" s="172"/>
      <c r="BL529" s="172"/>
      <c r="BM529" s="172"/>
      <c r="BN529" s="172"/>
      <c r="BO529" s="172"/>
      <c r="BP529" s="172"/>
      <c r="BQ529" s="172"/>
      <c r="BR529" s="172"/>
      <c r="BS529" s="172"/>
      <c r="BT529" s="172"/>
      <c r="BU529" s="172"/>
      <c r="BV529" s="172"/>
      <c r="BW529" s="172"/>
      <c r="BX529" s="172"/>
    </row>
    <row r="530" spans="1:76" s="167" customFormat="1" ht="15.75" x14ac:dyDescent="0.25">
      <c r="A530" s="180" t="s">
        <v>658</v>
      </c>
      <c r="B530" s="181" t="s">
        <v>5115</v>
      </c>
      <c r="C530" s="181" t="s">
        <v>4254</v>
      </c>
      <c r="D530" s="181" t="s">
        <v>4255</v>
      </c>
      <c r="E530" s="181" t="s">
        <v>4256</v>
      </c>
      <c r="F530" s="181" t="s">
        <v>4257</v>
      </c>
      <c r="G530" s="180" t="s">
        <v>712</v>
      </c>
      <c r="H530" s="182" t="s">
        <v>4725</v>
      </c>
      <c r="I530" s="169" t="str">
        <f t="shared" si="24"/>
        <v>31PFMAM001</v>
      </c>
      <c r="J530" s="183">
        <v>4</v>
      </c>
      <c r="K530" s="181" t="s">
        <v>4023</v>
      </c>
      <c r="L530" s="183">
        <v>2</v>
      </c>
      <c r="M530" s="181" t="s">
        <v>5117</v>
      </c>
      <c r="N530" s="183" t="s">
        <v>2465</v>
      </c>
      <c r="O530" s="181" t="s">
        <v>5117</v>
      </c>
      <c r="P530" s="183">
        <v>2</v>
      </c>
      <c r="Q530" s="181" t="s">
        <v>4765</v>
      </c>
      <c r="R530" s="183" t="s">
        <v>767</v>
      </c>
      <c r="S530" s="181" t="s">
        <v>4770</v>
      </c>
      <c r="T530" s="183" t="s">
        <v>766</v>
      </c>
      <c r="U530" s="181" t="s">
        <v>4024</v>
      </c>
      <c r="V530" s="183" t="s">
        <v>3959</v>
      </c>
      <c r="W530" s="181" t="s">
        <v>3960</v>
      </c>
      <c r="X530" s="183" t="s">
        <v>2916</v>
      </c>
      <c r="Y530" s="181" t="s">
        <v>3967</v>
      </c>
      <c r="Z530" s="174" t="str">
        <f t="shared" si="25"/>
        <v>11 Ciudades y comunidades sostenibles</v>
      </c>
      <c r="AA530" s="183">
        <v>11.3</v>
      </c>
      <c r="AB530" s="181" t="s">
        <v>4051</v>
      </c>
      <c r="AC530" s="193" t="str">
        <f t="shared" si="26"/>
        <v>11.3 De aqui a 2030, aumentar la urbanizacion inclusiva y sostenible y la capacidad para la planificacion y la gestion participativas, integradas y sostenibles de los asentamientos humanos en todos los paises</v>
      </c>
      <c r="AD530" s="172"/>
      <c r="AE530" s="172"/>
      <c r="AF530" s="172"/>
      <c r="AG530" s="172"/>
      <c r="AH530" s="172"/>
      <c r="AI530" s="172"/>
      <c r="AJ530" s="172"/>
      <c r="AK530" s="172"/>
      <c r="AL530" s="172"/>
      <c r="AM530" s="172"/>
      <c r="AN530" s="172"/>
      <c r="AO530" s="172"/>
      <c r="AP530" s="172"/>
      <c r="AQ530" s="172"/>
      <c r="AR530" s="172"/>
      <c r="AS530" s="172"/>
      <c r="AT530" s="172"/>
      <c r="AU530" s="172"/>
      <c r="AV530" s="172"/>
      <c r="AW530" s="172"/>
      <c r="AX530" s="172"/>
      <c r="AY530" s="172"/>
      <c r="AZ530" s="172"/>
      <c r="BA530" s="172"/>
      <c r="BB530" s="172"/>
      <c r="BC530" s="172"/>
      <c r="BD530" s="172"/>
      <c r="BE530" s="172"/>
      <c r="BF530" s="172"/>
      <c r="BG530" s="172"/>
      <c r="BH530" s="172"/>
      <c r="BI530" s="172"/>
      <c r="BJ530" s="172"/>
      <c r="BK530" s="172"/>
      <c r="BL530" s="172"/>
      <c r="BM530" s="172"/>
      <c r="BN530" s="172"/>
      <c r="BO530" s="172"/>
      <c r="BP530" s="172"/>
      <c r="BQ530" s="172"/>
      <c r="BR530" s="172"/>
      <c r="BS530" s="172"/>
      <c r="BT530" s="172"/>
      <c r="BU530" s="172"/>
      <c r="BV530" s="172"/>
      <c r="BW530" s="172"/>
      <c r="BX530" s="172"/>
    </row>
    <row r="531" spans="1:76" s="167" customFormat="1" ht="15.75" x14ac:dyDescent="0.25">
      <c r="A531" s="180" t="s">
        <v>658</v>
      </c>
      <c r="B531" s="181" t="s">
        <v>5115</v>
      </c>
      <c r="C531" s="181" t="s">
        <v>4254</v>
      </c>
      <c r="D531" s="181" t="s">
        <v>4255</v>
      </c>
      <c r="E531" s="181" t="s">
        <v>4256</v>
      </c>
      <c r="F531" s="181" t="s">
        <v>4257</v>
      </c>
      <c r="G531" s="180" t="s">
        <v>3889</v>
      </c>
      <c r="H531" s="182" t="s">
        <v>4729</v>
      </c>
      <c r="I531" s="169" t="str">
        <f t="shared" si="24"/>
        <v>31PFMAM002</v>
      </c>
      <c r="J531" s="183">
        <v>4</v>
      </c>
      <c r="K531" s="181" t="s">
        <v>4023</v>
      </c>
      <c r="L531" s="183">
        <v>2</v>
      </c>
      <c r="M531" s="181" t="s">
        <v>5117</v>
      </c>
      <c r="N531" s="183" t="s">
        <v>2465</v>
      </c>
      <c r="O531" s="181" t="s">
        <v>5117</v>
      </c>
      <c r="P531" s="183">
        <v>2</v>
      </c>
      <c r="Q531" s="181" t="s">
        <v>4765</v>
      </c>
      <c r="R531" s="183" t="s">
        <v>767</v>
      </c>
      <c r="S531" s="181" t="s">
        <v>4770</v>
      </c>
      <c r="T531" s="183" t="s">
        <v>766</v>
      </c>
      <c r="U531" s="181" t="s">
        <v>4024</v>
      </c>
      <c r="V531" s="183" t="s">
        <v>3961</v>
      </c>
      <c r="W531" s="181" t="s">
        <v>3962</v>
      </c>
      <c r="X531" s="183" t="s">
        <v>2916</v>
      </c>
      <c r="Y531" s="181" t="s">
        <v>3967</v>
      </c>
      <c r="Z531" s="174" t="str">
        <f t="shared" si="25"/>
        <v>11 Ciudades y comunidades sostenibles</v>
      </c>
      <c r="AA531" s="183">
        <v>11.3</v>
      </c>
      <c r="AB531" s="181" t="s">
        <v>4051</v>
      </c>
      <c r="AC531" s="193" t="str">
        <f t="shared" si="26"/>
        <v>11.3 De aqui a 2030, aumentar la urbanizacion inclusiva y sostenible y la capacidad para la planificacion y la gestion participativas, integradas y sostenibles de los asentamientos humanos en todos los paises</v>
      </c>
      <c r="AD531" s="172"/>
      <c r="AE531" s="172"/>
      <c r="AF531" s="172"/>
      <c r="AG531" s="172"/>
      <c r="AH531" s="172"/>
      <c r="AI531" s="172"/>
      <c r="AJ531" s="172"/>
      <c r="AK531" s="172"/>
      <c r="AL531" s="172"/>
      <c r="AM531" s="172"/>
      <c r="AN531" s="172"/>
      <c r="AO531" s="172"/>
      <c r="AP531" s="172"/>
      <c r="AQ531" s="172"/>
      <c r="AR531" s="172"/>
      <c r="AS531" s="172"/>
      <c r="AT531" s="172"/>
      <c r="AU531" s="172"/>
      <c r="AV531" s="172"/>
      <c r="AW531" s="172"/>
      <c r="AX531" s="172"/>
      <c r="AY531" s="172"/>
      <c r="AZ531" s="172"/>
      <c r="BA531" s="172"/>
      <c r="BB531" s="172"/>
      <c r="BC531" s="172"/>
      <c r="BD531" s="172"/>
      <c r="BE531" s="172"/>
      <c r="BF531" s="172"/>
      <c r="BG531" s="172"/>
      <c r="BH531" s="172"/>
      <c r="BI531" s="172"/>
      <c r="BJ531" s="172"/>
      <c r="BK531" s="172"/>
      <c r="BL531" s="172"/>
      <c r="BM531" s="172"/>
      <c r="BN531" s="172"/>
      <c r="BO531" s="172"/>
      <c r="BP531" s="172"/>
      <c r="BQ531" s="172"/>
      <c r="BR531" s="172"/>
      <c r="BS531" s="172"/>
      <c r="BT531" s="172"/>
      <c r="BU531" s="172"/>
      <c r="BV531" s="172"/>
      <c r="BW531" s="172"/>
      <c r="BX531" s="172"/>
    </row>
    <row r="532" spans="1:76" s="167" customFormat="1" ht="15.75" x14ac:dyDescent="0.25">
      <c r="A532" s="180" t="s">
        <v>658</v>
      </c>
      <c r="B532" s="181" t="s">
        <v>5115</v>
      </c>
      <c r="C532" s="181" t="s">
        <v>4254</v>
      </c>
      <c r="D532" s="181" t="s">
        <v>4255</v>
      </c>
      <c r="E532" s="181" t="s">
        <v>4256</v>
      </c>
      <c r="F532" s="181" t="s">
        <v>4257</v>
      </c>
      <c r="G532" s="180" t="s">
        <v>713</v>
      </c>
      <c r="H532" s="182" t="s">
        <v>4730</v>
      </c>
      <c r="I532" s="169" t="str">
        <f t="shared" si="24"/>
        <v>31PFMAN001</v>
      </c>
      <c r="J532" s="183">
        <v>5</v>
      </c>
      <c r="K532" s="181" t="s">
        <v>4731</v>
      </c>
      <c r="L532" s="183">
        <v>3</v>
      </c>
      <c r="M532" s="181" t="s">
        <v>4309</v>
      </c>
      <c r="N532" s="183" t="s">
        <v>774</v>
      </c>
      <c r="O532" s="181" t="s">
        <v>3964</v>
      </c>
      <c r="P532" s="183">
        <v>1</v>
      </c>
      <c r="Q532" s="181" t="s">
        <v>3954</v>
      </c>
      <c r="R532" s="183" t="s">
        <v>785</v>
      </c>
      <c r="S532" s="181" t="s">
        <v>4732</v>
      </c>
      <c r="T532" s="183" t="s">
        <v>766</v>
      </c>
      <c r="U532" s="181" t="s">
        <v>3963</v>
      </c>
      <c r="V532" s="183" t="s">
        <v>3965</v>
      </c>
      <c r="W532" s="181" t="s">
        <v>3966</v>
      </c>
      <c r="X532" s="183" t="s">
        <v>2916</v>
      </c>
      <c r="Y532" s="181" t="s">
        <v>3967</v>
      </c>
      <c r="Z532" s="174" t="str">
        <f t="shared" si="25"/>
        <v>11 Ciudades y comunidades sostenibles</v>
      </c>
      <c r="AA532" s="183">
        <v>11.5</v>
      </c>
      <c r="AB532" s="181" t="s">
        <v>3968</v>
      </c>
      <c r="AC532" s="193" t="str">
        <f t="shared" si="26"/>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532" s="172"/>
      <c r="AE532" s="172"/>
      <c r="AF532" s="172"/>
      <c r="AG532" s="172"/>
      <c r="AH532" s="172"/>
      <c r="AI532" s="172"/>
      <c r="AJ532" s="172"/>
      <c r="AK532" s="172"/>
      <c r="AL532" s="172"/>
      <c r="AM532" s="172"/>
      <c r="AN532" s="172"/>
      <c r="AO532" s="172"/>
      <c r="AP532" s="172"/>
      <c r="AQ532" s="172"/>
      <c r="AR532" s="172"/>
      <c r="AS532" s="172"/>
      <c r="AT532" s="172"/>
      <c r="AU532" s="172"/>
      <c r="AV532" s="172"/>
      <c r="AW532" s="172"/>
      <c r="AX532" s="172"/>
      <c r="AY532" s="172"/>
      <c r="AZ532" s="172"/>
      <c r="BA532" s="172"/>
      <c r="BB532" s="172"/>
      <c r="BC532" s="172"/>
      <c r="BD532" s="172"/>
      <c r="BE532" s="172"/>
      <c r="BF532" s="172"/>
      <c r="BG532" s="172"/>
      <c r="BH532" s="172"/>
      <c r="BI532" s="172"/>
      <c r="BJ532" s="172"/>
      <c r="BK532" s="172"/>
      <c r="BL532" s="172"/>
      <c r="BM532" s="172"/>
      <c r="BN532" s="172"/>
      <c r="BO532" s="172"/>
      <c r="BP532" s="172"/>
      <c r="BQ532" s="172"/>
      <c r="BR532" s="172"/>
      <c r="BS532" s="172"/>
      <c r="BT532" s="172"/>
      <c r="BU532" s="172"/>
      <c r="BV532" s="172"/>
      <c r="BW532" s="172"/>
      <c r="BX532" s="172"/>
    </row>
    <row r="533" spans="1:76" s="167" customFormat="1" ht="15.75" x14ac:dyDescent="0.25">
      <c r="A533" s="180" t="s">
        <v>659</v>
      </c>
      <c r="B533" s="181" t="s">
        <v>5119</v>
      </c>
      <c r="C533" s="181" t="s">
        <v>4259</v>
      </c>
      <c r="D533" s="181" t="s">
        <v>4260</v>
      </c>
      <c r="E533" s="181" t="s">
        <v>4261</v>
      </c>
      <c r="F533" s="181" t="s">
        <v>4262</v>
      </c>
      <c r="G533" s="180" t="s">
        <v>3855</v>
      </c>
      <c r="H533" s="182" t="s">
        <v>5116</v>
      </c>
      <c r="I533" s="169" t="str">
        <f t="shared" si="24"/>
        <v>31PFMEE177</v>
      </c>
      <c r="J533" s="183">
        <v>4</v>
      </c>
      <c r="K533" s="181" t="s">
        <v>4023</v>
      </c>
      <c r="L533" s="183">
        <v>2</v>
      </c>
      <c r="M533" s="181" t="s">
        <v>5117</v>
      </c>
      <c r="N533" s="183" t="s">
        <v>2465</v>
      </c>
      <c r="O533" s="181" t="s">
        <v>5117</v>
      </c>
      <c r="P533" s="183">
        <v>2</v>
      </c>
      <c r="Q533" s="181" t="s">
        <v>4765</v>
      </c>
      <c r="R533" s="183" t="s">
        <v>767</v>
      </c>
      <c r="S533" s="181" t="s">
        <v>4770</v>
      </c>
      <c r="T533" s="183" t="s">
        <v>766</v>
      </c>
      <c r="U533" s="181" t="s">
        <v>4024</v>
      </c>
      <c r="V533" s="183" t="s">
        <v>5118</v>
      </c>
      <c r="W533" s="181" t="s">
        <v>4258</v>
      </c>
      <c r="X533" s="183" t="s">
        <v>2916</v>
      </c>
      <c r="Y533" s="181" t="s">
        <v>3967</v>
      </c>
      <c r="Z533" s="174" t="str">
        <f t="shared" si="25"/>
        <v>11 Ciudades y comunidades sostenibles</v>
      </c>
      <c r="AA533" s="183">
        <v>11.3</v>
      </c>
      <c r="AB533" s="181" t="s">
        <v>4051</v>
      </c>
      <c r="AC533" s="193" t="str">
        <f t="shared" si="26"/>
        <v>11.3 De aqui a 2030, aumentar la urbanizacion inclusiva y sostenible y la capacidad para la planificacion y la gestion participativas, integradas y sostenibles de los asentamientos humanos en todos los paises</v>
      </c>
      <c r="AD533" s="172"/>
      <c r="AE533" s="172"/>
      <c r="AF533" s="172"/>
      <c r="AG533" s="172"/>
      <c r="AH533" s="172"/>
      <c r="AI533" s="172"/>
      <c r="AJ533" s="172"/>
      <c r="AK533" s="172"/>
      <c r="AL533" s="172"/>
      <c r="AM533" s="172"/>
      <c r="AN533" s="172"/>
      <c r="AO533" s="172"/>
      <c r="AP533" s="172"/>
      <c r="AQ533" s="172"/>
      <c r="AR533" s="172"/>
      <c r="AS533" s="172"/>
      <c r="AT533" s="172"/>
      <c r="AU533" s="172"/>
      <c r="AV533" s="172"/>
      <c r="AW533" s="172"/>
      <c r="AX533" s="172"/>
      <c r="AY533" s="172"/>
      <c r="AZ533" s="172"/>
      <c r="BA533" s="172"/>
      <c r="BB533" s="172"/>
      <c r="BC533" s="172"/>
      <c r="BD533" s="172"/>
      <c r="BE533" s="172"/>
      <c r="BF533" s="172"/>
      <c r="BG533" s="172"/>
      <c r="BH533" s="172"/>
      <c r="BI533" s="172"/>
      <c r="BJ533" s="172"/>
      <c r="BK533" s="172"/>
      <c r="BL533" s="172"/>
      <c r="BM533" s="172"/>
      <c r="BN533" s="172"/>
      <c r="BO533" s="172"/>
      <c r="BP533" s="172"/>
      <c r="BQ533" s="172"/>
      <c r="BR533" s="172"/>
      <c r="BS533" s="172"/>
      <c r="BT533" s="172"/>
      <c r="BU533" s="172"/>
      <c r="BV533" s="172"/>
      <c r="BW533" s="172"/>
      <c r="BX533" s="172"/>
    </row>
    <row r="534" spans="1:76" s="167" customFormat="1" ht="15.75" x14ac:dyDescent="0.25">
      <c r="A534" s="180" t="s">
        <v>659</v>
      </c>
      <c r="B534" s="181" t="s">
        <v>5119</v>
      </c>
      <c r="C534" s="181" t="s">
        <v>4259</v>
      </c>
      <c r="D534" s="181" t="s">
        <v>4260</v>
      </c>
      <c r="E534" s="181" t="s">
        <v>4261</v>
      </c>
      <c r="F534" s="181" t="s">
        <v>4262</v>
      </c>
      <c r="G534" s="180" t="s">
        <v>712</v>
      </c>
      <c r="H534" s="182" t="s">
        <v>4725</v>
      </c>
      <c r="I534" s="169" t="str">
        <f t="shared" si="24"/>
        <v>31PFMEM001</v>
      </c>
      <c r="J534" s="183">
        <v>4</v>
      </c>
      <c r="K534" s="181" t="s">
        <v>4023</v>
      </c>
      <c r="L534" s="183">
        <v>2</v>
      </c>
      <c r="M534" s="181" t="s">
        <v>5117</v>
      </c>
      <c r="N534" s="183" t="s">
        <v>2465</v>
      </c>
      <c r="O534" s="181" t="s">
        <v>5117</v>
      </c>
      <c r="P534" s="183">
        <v>2</v>
      </c>
      <c r="Q534" s="181" t="s">
        <v>4765</v>
      </c>
      <c r="R534" s="183" t="s">
        <v>767</v>
      </c>
      <c r="S534" s="181" t="s">
        <v>4770</v>
      </c>
      <c r="T534" s="183" t="s">
        <v>766</v>
      </c>
      <c r="U534" s="181" t="s">
        <v>4024</v>
      </c>
      <c r="V534" s="183" t="s">
        <v>3959</v>
      </c>
      <c r="W534" s="181" t="s">
        <v>3960</v>
      </c>
      <c r="X534" s="183" t="s">
        <v>2916</v>
      </c>
      <c r="Y534" s="181" t="s">
        <v>3967</v>
      </c>
      <c r="Z534" s="174" t="str">
        <f t="shared" si="25"/>
        <v>11 Ciudades y comunidades sostenibles</v>
      </c>
      <c r="AA534" s="183">
        <v>11.3</v>
      </c>
      <c r="AB534" s="181" t="s">
        <v>4051</v>
      </c>
      <c r="AC534" s="193" t="str">
        <f t="shared" si="26"/>
        <v>11.3 De aqui a 2030, aumentar la urbanizacion inclusiva y sostenible y la capacidad para la planificacion y la gestion participativas, integradas y sostenibles de los asentamientos humanos en todos los paises</v>
      </c>
      <c r="AD534" s="172"/>
      <c r="AE534" s="172"/>
      <c r="AF534" s="172"/>
      <c r="AG534" s="172"/>
      <c r="AH534" s="172"/>
      <c r="AI534" s="172"/>
      <c r="AJ534" s="172"/>
      <c r="AK534" s="172"/>
      <c r="AL534" s="172"/>
      <c r="AM534" s="172"/>
      <c r="AN534" s="172"/>
      <c r="AO534" s="172"/>
      <c r="AP534" s="172"/>
      <c r="AQ534" s="172"/>
      <c r="AR534" s="172"/>
      <c r="AS534" s="172"/>
      <c r="AT534" s="172"/>
      <c r="AU534" s="172"/>
      <c r="AV534" s="172"/>
      <c r="AW534" s="172"/>
      <c r="AX534" s="172"/>
      <c r="AY534" s="172"/>
      <c r="AZ534" s="172"/>
      <c r="BA534" s="172"/>
      <c r="BB534" s="172"/>
      <c r="BC534" s="172"/>
      <c r="BD534" s="172"/>
      <c r="BE534" s="172"/>
      <c r="BF534" s="172"/>
      <c r="BG534" s="172"/>
      <c r="BH534" s="172"/>
      <c r="BI534" s="172"/>
      <c r="BJ534" s="172"/>
      <c r="BK534" s="172"/>
      <c r="BL534" s="172"/>
      <c r="BM534" s="172"/>
      <c r="BN534" s="172"/>
      <c r="BO534" s="172"/>
      <c r="BP534" s="172"/>
      <c r="BQ534" s="172"/>
      <c r="BR534" s="172"/>
      <c r="BS534" s="172"/>
      <c r="BT534" s="172"/>
      <c r="BU534" s="172"/>
      <c r="BV534" s="172"/>
      <c r="BW534" s="172"/>
      <c r="BX534" s="172"/>
    </row>
    <row r="535" spans="1:76" s="167" customFormat="1" ht="15.75" x14ac:dyDescent="0.25">
      <c r="A535" s="180" t="s">
        <v>659</v>
      </c>
      <c r="B535" s="181" t="s">
        <v>5119</v>
      </c>
      <c r="C535" s="181" t="s">
        <v>4259</v>
      </c>
      <c r="D535" s="181" t="s">
        <v>4260</v>
      </c>
      <c r="E535" s="181" t="s">
        <v>4261</v>
      </c>
      <c r="F535" s="181" t="s">
        <v>4262</v>
      </c>
      <c r="G535" s="180" t="s">
        <v>3889</v>
      </c>
      <c r="H535" s="182" t="s">
        <v>4729</v>
      </c>
      <c r="I535" s="169" t="str">
        <f t="shared" si="24"/>
        <v>31PFMEM002</v>
      </c>
      <c r="J535" s="183">
        <v>4</v>
      </c>
      <c r="K535" s="181" t="s">
        <v>4023</v>
      </c>
      <c r="L535" s="183">
        <v>2</v>
      </c>
      <c r="M535" s="181" t="s">
        <v>5117</v>
      </c>
      <c r="N535" s="183" t="s">
        <v>2465</v>
      </c>
      <c r="O535" s="181" t="s">
        <v>5117</v>
      </c>
      <c r="P535" s="183">
        <v>2</v>
      </c>
      <c r="Q535" s="181" t="s">
        <v>4765</v>
      </c>
      <c r="R535" s="183" t="s">
        <v>767</v>
      </c>
      <c r="S535" s="181" t="s">
        <v>4770</v>
      </c>
      <c r="T535" s="183" t="s">
        <v>766</v>
      </c>
      <c r="U535" s="181" t="s">
        <v>4024</v>
      </c>
      <c r="V535" s="183" t="s">
        <v>3961</v>
      </c>
      <c r="W535" s="181" t="s">
        <v>3962</v>
      </c>
      <c r="X535" s="183" t="s">
        <v>2916</v>
      </c>
      <c r="Y535" s="181" t="s">
        <v>3967</v>
      </c>
      <c r="Z535" s="174" t="str">
        <f t="shared" si="25"/>
        <v>11 Ciudades y comunidades sostenibles</v>
      </c>
      <c r="AA535" s="183">
        <v>11.3</v>
      </c>
      <c r="AB535" s="181" t="s">
        <v>4051</v>
      </c>
      <c r="AC535" s="193" t="str">
        <f t="shared" si="26"/>
        <v>11.3 De aqui a 2030, aumentar la urbanizacion inclusiva y sostenible y la capacidad para la planificacion y la gestion participativas, integradas y sostenibles de los asentamientos humanos en todos los paises</v>
      </c>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2"/>
      <c r="AY535" s="172"/>
      <c r="AZ535" s="172"/>
      <c r="BA535" s="172"/>
      <c r="BB535" s="172"/>
      <c r="BC535" s="172"/>
      <c r="BD535" s="172"/>
      <c r="BE535" s="172"/>
      <c r="BF535" s="172"/>
      <c r="BG535" s="172"/>
      <c r="BH535" s="172"/>
      <c r="BI535" s="172"/>
      <c r="BJ535" s="172"/>
      <c r="BK535" s="172"/>
      <c r="BL535" s="172"/>
      <c r="BM535" s="172"/>
      <c r="BN535" s="172"/>
      <c r="BO535" s="172"/>
      <c r="BP535" s="172"/>
      <c r="BQ535" s="172"/>
      <c r="BR535" s="172"/>
      <c r="BS535" s="172"/>
      <c r="BT535" s="172"/>
      <c r="BU535" s="172"/>
      <c r="BV535" s="172"/>
      <c r="BW535" s="172"/>
      <c r="BX535" s="172"/>
    </row>
    <row r="536" spans="1:76" s="167" customFormat="1" ht="15.75" x14ac:dyDescent="0.25">
      <c r="A536" s="180" t="s">
        <v>659</v>
      </c>
      <c r="B536" s="181" t="s">
        <v>5119</v>
      </c>
      <c r="C536" s="181" t="s">
        <v>4259</v>
      </c>
      <c r="D536" s="181" t="s">
        <v>4260</v>
      </c>
      <c r="E536" s="181" t="s">
        <v>4261</v>
      </c>
      <c r="F536" s="181" t="s">
        <v>4262</v>
      </c>
      <c r="G536" s="180" t="s">
        <v>713</v>
      </c>
      <c r="H536" s="182" t="s">
        <v>4730</v>
      </c>
      <c r="I536" s="169" t="str">
        <f t="shared" si="24"/>
        <v>31PFMEN001</v>
      </c>
      <c r="J536" s="183">
        <v>5</v>
      </c>
      <c r="K536" s="181" t="s">
        <v>4731</v>
      </c>
      <c r="L536" s="183">
        <v>3</v>
      </c>
      <c r="M536" s="181" t="s">
        <v>4309</v>
      </c>
      <c r="N536" s="183" t="s">
        <v>774</v>
      </c>
      <c r="O536" s="181" t="s">
        <v>3964</v>
      </c>
      <c r="P536" s="183">
        <v>1</v>
      </c>
      <c r="Q536" s="181" t="s">
        <v>3954</v>
      </c>
      <c r="R536" s="183" t="s">
        <v>785</v>
      </c>
      <c r="S536" s="181" t="s">
        <v>4732</v>
      </c>
      <c r="T536" s="183" t="s">
        <v>766</v>
      </c>
      <c r="U536" s="181" t="s">
        <v>3963</v>
      </c>
      <c r="V536" s="183" t="s">
        <v>3965</v>
      </c>
      <c r="W536" s="181" t="s">
        <v>3966</v>
      </c>
      <c r="X536" s="183" t="s">
        <v>2916</v>
      </c>
      <c r="Y536" s="181" t="s">
        <v>3967</v>
      </c>
      <c r="Z536" s="174" t="str">
        <f t="shared" si="25"/>
        <v>11 Ciudades y comunidades sostenibles</v>
      </c>
      <c r="AA536" s="183">
        <v>11.5</v>
      </c>
      <c r="AB536" s="181" t="s">
        <v>3968</v>
      </c>
      <c r="AC536" s="193" t="str">
        <f t="shared" si="26"/>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536" s="172"/>
      <c r="AE536" s="172"/>
      <c r="AF536" s="172"/>
      <c r="AG536" s="172"/>
      <c r="AH536" s="172"/>
      <c r="AI536" s="172"/>
      <c r="AJ536" s="172"/>
      <c r="AK536" s="172"/>
      <c r="AL536" s="172"/>
      <c r="AM536" s="172"/>
      <c r="AN536" s="172"/>
      <c r="AO536" s="172"/>
      <c r="AP536" s="172"/>
      <c r="AQ536" s="172"/>
      <c r="AR536" s="172"/>
      <c r="AS536" s="172"/>
      <c r="AT536" s="172"/>
      <c r="AU536" s="172"/>
      <c r="AV536" s="172"/>
      <c r="AW536" s="172"/>
      <c r="AX536" s="172"/>
      <c r="AY536" s="172"/>
      <c r="AZ536" s="172"/>
      <c r="BA536" s="172"/>
      <c r="BB536" s="172"/>
      <c r="BC536" s="172"/>
      <c r="BD536" s="172"/>
      <c r="BE536" s="172"/>
      <c r="BF536" s="172"/>
      <c r="BG536" s="172"/>
      <c r="BH536" s="172"/>
      <c r="BI536" s="172"/>
      <c r="BJ536" s="172"/>
      <c r="BK536" s="172"/>
      <c r="BL536" s="172"/>
      <c r="BM536" s="172"/>
      <c r="BN536" s="172"/>
      <c r="BO536" s="172"/>
      <c r="BP536" s="172"/>
      <c r="BQ536" s="172"/>
      <c r="BR536" s="172"/>
      <c r="BS536" s="172"/>
      <c r="BT536" s="172"/>
      <c r="BU536" s="172"/>
      <c r="BV536" s="172"/>
      <c r="BW536" s="172"/>
      <c r="BX536" s="172"/>
    </row>
    <row r="537" spans="1:76" s="167" customFormat="1" ht="15.75" x14ac:dyDescent="0.25">
      <c r="A537" s="180" t="s">
        <v>660</v>
      </c>
      <c r="B537" s="181" t="s">
        <v>5120</v>
      </c>
      <c r="C537" s="181" t="s">
        <v>4263</v>
      </c>
      <c r="D537" s="181" t="s">
        <v>4264</v>
      </c>
      <c r="E537" s="181" t="s">
        <v>4265</v>
      </c>
      <c r="F537" s="181" t="s">
        <v>4266</v>
      </c>
      <c r="G537" s="180" t="s">
        <v>712</v>
      </c>
      <c r="H537" s="182" t="s">
        <v>4725</v>
      </c>
      <c r="I537" s="169" t="str">
        <f t="shared" si="24"/>
        <v>31PFPCM001</v>
      </c>
      <c r="J537" s="183">
        <v>4</v>
      </c>
      <c r="K537" s="181" t="s">
        <v>4023</v>
      </c>
      <c r="L537" s="183">
        <v>5</v>
      </c>
      <c r="M537" s="181" t="s">
        <v>5113</v>
      </c>
      <c r="N537" s="183" t="s">
        <v>2465</v>
      </c>
      <c r="O537" s="181" t="s">
        <v>5113</v>
      </c>
      <c r="P537" s="183">
        <v>2</v>
      </c>
      <c r="Q537" s="181" t="s">
        <v>4765</v>
      </c>
      <c r="R537" s="183" t="s">
        <v>767</v>
      </c>
      <c r="S537" s="181" t="s">
        <v>4770</v>
      </c>
      <c r="T537" s="183" t="s">
        <v>766</v>
      </c>
      <c r="U537" s="181" t="s">
        <v>4024</v>
      </c>
      <c r="V537" s="183" t="s">
        <v>3959</v>
      </c>
      <c r="W537" s="181" t="s">
        <v>3960</v>
      </c>
      <c r="X537" s="183" t="s">
        <v>2916</v>
      </c>
      <c r="Y537" s="181" t="s">
        <v>3967</v>
      </c>
      <c r="Z537" s="174" t="str">
        <f t="shared" si="25"/>
        <v>11 Ciudades y comunidades sostenibles</v>
      </c>
      <c r="AA537" s="183">
        <v>11.3</v>
      </c>
      <c r="AB537" s="181" t="s">
        <v>4051</v>
      </c>
      <c r="AC537" s="193" t="str">
        <f t="shared" si="26"/>
        <v>11.3 De aqui a 2030, aumentar la urbanizacion inclusiva y sostenible y la capacidad para la planificacion y la gestion participativas, integradas y sostenibles de los asentamientos humanos en todos los paises</v>
      </c>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2"/>
      <c r="AY537" s="172"/>
      <c r="AZ537" s="172"/>
      <c r="BA537" s="172"/>
      <c r="BB537" s="172"/>
      <c r="BC537" s="172"/>
      <c r="BD537" s="172"/>
      <c r="BE537" s="172"/>
      <c r="BF537" s="172"/>
      <c r="BG537" s="172"/>
      <c r="BH537" s="172"/>
      <c r="BI537" s="172"/>
      <c r="BJ537" s="172"/>
      <c r="BK537" s="172"/>
      <c r="BL537" s="172"/>
      <c r="BM537" s="172"/>
      <c r="BN537" s="172"/>
      <c r="BO537" s="172"/>
      <c r="BP537" s="172"/>
      <c r="BQ537" s="172"/>
      <c r="BR537" s="172"/>
      <c r="BS537" s="172"/>
      <c r="BT537" s="172"/>
      <c r="BU537" s="172"/>
      <c r="BV537" s="172"/>
      <c r="BW537" s="172"/>
      <c r="BX537" s="172"/>
    </row>
    <row r="538" spans="1:76" s="167" customFormat="1" ht="15.75" x14ac:dyDescent="0.25">
      <c r="A538" s="180" t="s">
        <v>660</v>
      </c>
      <c r="B538" s="181" t="s">
        <v>5120</v>
      </c>
      <c r="C538" s="181" t="s">
        <v>4263</v>
      </c>
      <c r="D538" s="181" t="s">
        <v>4264</v>
      </c>
      <c r="E538" s="181" t="s">
        <v>4265</v>
      </c>
      <c r="F538" s="181" t="s">
        <v>4266</v>
      </c>
      <c r="G538" s="180" t="s">
        <v>3889</v>
      </c>
      <c r="H538" s="182" t="s">
        <v>4729</v>
      </c>
      <c r="I538" s="169" t="str">
        <f t="shared" si="24"/>
        <v>31PFPCM002</v>
      </c>
      <c r="J538" s="183">
        <v>4</v>
      </c>
      <c r="K538" s="181" t="s">
        <v>4023</v>
      </c>
      <c r="L538" s="183">
        <v>5</v>
      </c>
      <c r="M538" s="181" t="s">
        <v>5113</v>
      </c>
      <c r="N538" s="183" t="s">
        <v>2465</v>
      </c>
      <c r="O538" s="181" t="s">
        <v>5113</v>
      </c>
      <c r="P538" s="183">
        <v>2</v>
      </c>
      <c r="Q538" s="181" t="s">
        <v>4765</v>
      </c>
      <c r="R538" s="183" t="s">
        <v>767</v>
      </c>
      <c r="S538" s="181" t="s">
        <v>4770</v>
      </c>
      <c r="T538" s="183" t="s">
        <v>766</v>
      </c>
      <c r="U538" s="181" t="s">
        <v>4024</v>
      </c>
      <c r="V538" s="183" t="s">
        <v>3961</v>
      </c>
      <c r="W538" s="181" t="s">
        <v>3962</v>
      </c>
      <c r="X538" s="183" t="s">
        <v>2916</v>
      </c>
      <c r="Y538" s="181" t="s">
        <v>3967</v>
      </c>
      <c r="Z538" s="174" t="str">
        <f t="shared" si="25"/>
        <v>11 Ciudades y comunidades sostenibles</v>
      </c>
      <c r="AA538" s="183">
        <v>11.3</v>
      </c>
      <c r="AB538" s="181" t="s">
        <v>4051</v>
      </c>
      <c r="AC538" s="193" t="str">
        <f t="shared" si="26"/>
        <v>11.3 De aqui a 2030, aumentar la urbanizacion inclusiva y sostenible y la capacidad para la planificacion y la gestion participativas, integradas y sostenibles de los asentamientos humanos en todos los paises</v>
      </c>
      <c r="AD538" s="172"/>
      <c r="AE538" s="172"/>
      <c r="AF538" s="172"/>
      <c r="AG538" s="172"/>
      <c r="AH538" s="172"/>
      <c r="AI538" s="172"/>
      <c r="AJ538" s="172"/>
      <c r="AK538" s="172"/>
      <c r="AL538" s="172"/>
      <c r="AM538" s="172"/>
      <c r="AN538" s="172"/>
      <c r="AO538" s="172"/>
      <c r="AP538" s="172"/>
      <c r="AQ538" s="172"/>
      <c r="AR538" s="172"/>
      <c r="AS538" s="172"/>
      <c r="AT538" s="172"/>
      <c r="AU538" s="172"/>
      <c r="AV538" s="172"/>
      <c r="AW538" s="172"/>
      <c r="AX538" s="172"/>
      <c r="AY538" s="172"/>
      <c r="AZ538" s="172"/>
      <c r="BA538" s="172"/>
      <c r="BB538" s="172"/>
      <c r="BC538" s="172"/>
      <c r="BD538" s="172"/>
      <c r="BE538" s="172"/>
      <c r="BF538" s="172"/>
      <c r="BG538" s="172"/>
      <c r="BH538" s="172"/>
      <c r="BI538" s="172"/>
      <c r="BJ538" s="172"/>
      <c r="BK538" s="172"/>
      <c r="BL538" s="172"/>
      <c r="BM538" s="172"/>
      <c r="BN538" s="172"/>
      <c r="BO538" s="172"/>
      <c r="BP538" s="172"/>
      <c r="BQ538" s="172"/>
      <c r="BR538" s="172"/>
      <c r="BS538" s="172"/>
      <c r="BT538" s="172"/>
      <c r="BU538" s="172"/>
      <c r="BV538" s="172"/>
      <c r="BW538" s="172"/>
      <c r="BX538" s="172"/>
    </row>
    <row r="539" spans="1:76" s="167" customFormat="1" ht="15.75" x14ac:dyDescent="0.25">
      <c r="A539" s="180" t="s">
        <v>660</v>
      </c>
      <c r="B539" s="181" t="s">
        <v>5120</v>
      </c>
      <c r="C539" s="181" t="s">
        <v>4263</v>
      </c>
      <c r="D539" s="181" t="s">
        <v>4264</v>
      </c>
      <c r="E539" s="181" t="s">
        <v>4265</v>
      </c>
      <c r="F539" s="181" t="s">
        <v>4266</v>
      </c>
      <c r="G539" s="180" t="s">
        <v>713</v>
      </c>
      <c r="H539" s="182" t="s">
        <v>4730</v>
      </c>
      <c r="I539" s="169" t="str">
        <f t="shared" si="24"/>
        <v>31PFPCN001</v>
      </c>
      <c r="J539" s="183">
        <v>5</v>
      </c>
      <c r="K539" s="181" t="s">
        <v>4731</v>
      </c>
      <c r="L539" s="183">
        <v>3</v>
      </c>
      <c r="M539" s="181" t="s">
        <v>4309</v>
      </c>
      <c r="N539" s="183" t="s">
        <v>774</v>
      </c>
      <c r="O539" s="181" t="s">
        <v>3964</v>
      </c>
      <c r="P539" s="183">
        <v>1</v>
      </c>
      <c r="Q539" s="181" t="s">
        <v>3954</v>
      </c>
      <c r="R539" s="183" t="s">
        <v>785</v>
      </c>
      <c r="S539" s="181" t="s">
        <v>4732</v>
      </c>
      <c r="T539" s="183" t="s">
        <v>766</v>
      </c>
      <c r="U539" s="181" t="s">
        <v>3963</v>
      </c>
      <c r="V539" s="183" t="s">
        <v>3965</v>
      </c>
      <c r="W539" s="181" t="s">
        <v>3966</v>
      </c>
      <c r="X539" s="183" t="s">
        <v>2916</v>
      </c>
      <c r="Y539" s="181" t="s">
        <v>3967</v>
      </c>
      <c r="Z539" s="174" t="str">
        <f t="shared" si="25"/>
        <v>11 Ciudades y comunidades sostenibles</v>
      </c>
      <c r="AA539" s="183">
        <v>11.5</v>
      </c>
      <c r="AB539" s="181" t="s">
        <v>3968</v>
      </c>
      <c r="AC539" s="193" t="str">
        <f t="shared" si="26"/>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539" s="172"/>
      <c r="AE539" s="172"/>
      <c r="AF539" s="172"/>
      <c r="AG539" s="172"/>
      <c r="AH539" s="172"/>
      <c r="AI539" s="172"/>
      <c r="AJ539" s="172"/>
      <c r="AK539" s="172"/>
      <c r="AL539" s="172"/>
      <c r="AM539" s="172"/>
      <c r="AN539" s="172"/>
      <c r="AO539" s="172"/>
      <c r="AP539" s="172"/>
      <c r="AQ539" s="172"/>
      <c r="AR539" s="172"/>
      <c r="AS539" s="172"/>
      <c r="AT539" s="172"/>
      <c r="AU539" s="172"/>
      <c r="AV539" s="172"/>
      <c r="AW539" s="172"/>
      <c r="AX539" s="172"/>
      <c r="AY539" s="172"/>
      <c r="AZ539" s="172"/>
      <c r="BA539" s="172"/>
      <c r="BB539" s="172"/>
      <c r="BC539" s="172"/>
      <c r="BD539" s="172"/>
      <c r="BE539" s="172"/>
      <c r="BF539" s="172"/>
      <c r="BG539" s="172"/>
      <c r="BH539" s="172"/>
      <c r="BI539" s="172"/>
      <c r="BJ539" s="172"/>
      <c r="BK539" s="172"/>
      <c r="BL539" s="172"/>
      <c r="BM539" s="172"/>
      <c r="BN539" s="172"/>
      <c r="BO539" s="172"/>
      <c r="BP539" s="172"/>
      <c r="BQ539" s="172"/>
      <c r="BR539" s="172"/>
      <c r="BS539" s="172"/>
      <c r="BT539" s="172"/>
      <c r="BU539" s="172"/>
      <c r="BV539" s="172"/>
      <c r="BW539" s="172"/>
      <c r="BX539" s="172"/>
    </row>
    <row r="540" spans="1:76" s="167" customFormat="1" ht="15.75" x14ac:dyDescent="0.25">
      <c r="A540" s="180" t="s">
        <v>660</v>
      </c>
      <c r="B540" s="181" t="s">
        <v>5120</v>
      </c>
      <c r="C540" s="181" t="s">
        <v>4263</v>
      </c>
      <c r="D540" s="181" t="s">
        <v>4264</v>
      </c>
      <c r="E540" s="181" t="s">
        <v>4265</v>
      </c>
      <c r="F540" s="181" t="s">
        <v>4266</v>
      </c>
      <c r="G540" s="180" t="s">
        <v>3915</v>
      </c>
      <c r="H540" s="182" t="s">
        <v>5121</v>
      </c>
      <c r="I540" s="169" t="str">
        <f t="shared" si="24"/>
        <v>31PFPCU036</v>
      </c>
      <c r="J540" s="183">
        <v>4</v>
      </c>
      <c r="K540" s="181" t="s">
        <v>4023</v>
      </c>
      <c r="L540" s="183">
        <v>5</v>
      </c>
      <c r="M540" s="181" t="s">
        <v>5113</v>
      </c>
      <c r="N540" s="183" t="s">
        <v>2465</v>
      </c>
      <c r="O540" s="181" t="s">
        <v>5113</v>
      </c>
      <c r="P540" s="183">
        <v>2</v>
      </c>
      <c r="Q540" s="181" t="s">
        <v>4765</v>
      </c>
      <c r="R540" s="183" t="s">
        <v>767</v>
      </c>
      <c r="S540" s="181" t="s">
        <v>4770</v>
      </c>
      <c r="T540" s="183" t="s">
        <v>766</v>
      </c>
      <c r="U540" s="181" t="s">
        <v>4024</v>
      </c>
      <c r="V540" s="183" t="s">
        <v>5114</v>
      </c>
      <c r="W540" s="181" t="s">
        <v>4253</v>
      </c>
      <c r="X540" s="183" t="s">
        <v>2916</v>
      </c>
      <c r="Y540" s="181" t="s">
        <v>3967</v>
      </c>
      <c r="Z540" s="174" t="str">
        <f t="shared" si="25"/>
        <v>11 Ciudades y comunidades sostenibles</v>
      </c>
      <c r="AA540" s="183">
        <v>11.4</v>
      </c>
      <c r="AB540" s="181" t="s">
        <v>4027</v>
      </c>
      <c r="AC540" s="193" t="str">
        <f t="shared" si="26"/>
        <v>11.4 Redoblar los esfuerzos para proteger y salvaguardar el patrimonio cultural y natural del mundo</v>
      </c>
      <c r="AD540" s="172"/>
      <c r="AE540" s="172"/>
      <c r="AF540" s="172"/>
      <c r="AG540" s="172"/>
      <c r="AH540" s="172"/>
      <c r="AI540" s="172"/>
      <c r="AJ540" s="172"/>
      <c r="AK540" s="172"/>
      <c r="AL540" s="172"/>
      <c r="AM540" s="172"/>
      <c r="AN540" s="172"/>
      <c r="AO540" s="172"/>
      <c r="AP540" s="172"/>
      <c r="AQ540" s="172"/>
      <c r="AR540" s="172"/>
      <c r="AS540" s="172"/>
      <c r="AT540" s="172"/>
      <c r="AU540" s="172"/>
      <c r="AV540" s="172"/>
      <c r="AW540" s="172"/>
      <c r="AX540" s="172"/>
      <c r="AY540" s="172"/>
      <c r="AZ540" s="172"/>
      <c r="BA540" s="172"/>
      <c r="BB540" s="172"/>
      <c r="BC540" s="172"/>
      <c r="BD540" s="172"/>
      <c r="BE540" s="172"/>
      <c r="BF540" s="172"/>
      <c r="BG540" s="172"/>
      <c r="BH540" s="172"/>
      <c r="BI540" s="172"/>
      <c r="BJ540" s="172"/>
      <c r="BK540" s="172"/>
      <c r="BL540" s="172"/>
      <c r="BM540" s="172"/>
      <c r="BN540" s="172"/>
      <c r="BO540" s="172"/>
      <c r="BP540" s="172"/>
      <c r="BQ540" s="172"/>
      <c r="BR540" s="172"/>
      <c r="BS540" s="172"/>
      <c r="BT540" s="172"/>
      <c r="BU540" s="172"/>
      <c r="BV540" s="172"/>
      <c r="BW540" s="172"/>
      <c r="BX540" s="172"/>
    </row>
    <row r="541" spans="1:76" s="167" customFormat="1" ht="15.75" x14ac:dyDescent="0.25">
      <c r="A541" s="180" t="s">
        <v>662</v>
      </c>
      <c r="B541" s="181" t="s">
        <v>5122</v>
      </c>
      <c r="C541" s="181" t="s">
        <v>5123</v>
      </c>
      <c r="D541" s="181" t="s">
        <v>5124</v>
      </c>
      <c r="E541" s="181" t="s">
        <v>4272</v>
      </c>
      <c r="F541" s="181" t="s">
        <v>4267</v>
      </c>
      <c r="G541" s="180" t="s">
        <v>3856</v>
      </c>
      <c r="H541" s="182" t="s">
        <v>5125</v>
      </c>
      <c r="I541" s="169" t="str">
        <f t="shared" si="24"/>
        <v>33C001E178</v>
      </c>
      <c r="J541" s="183">
        <v>2</v>
      </c>
      <c r="K541" s="181" t="s">
        <v>3992</v>
      </c>
      <c r="L541" s="183">
        <v>1</v>
      </c>
      <c r="M541" s="181" t="s">
        <v>3993</v>
      </c>
      <c r="N541" s="183">
        <v>7</v>
      </c>
      <c r="O541" s="181" t="s">
        <v>4268</v>
      </c>
      <c r="P541" s="183">
        <v>3</v>
      </c>
      <c r="Q541" s="181" t="s">
        <v>4746</v>
      </c>
      <c r="R541" s="183" t="s">
        <v>765</v>
      </c>
      <c r="S541" s="181" t="s">
        <v>4751</v>
      </c>
      <c r="T541" s="183" t="s">
        <v>766</v>
      </c>
      <c r="U541" s="181" t="s">
        <v>5126</v>
      </c>
      <c r="V541" s="183" t="s">
        <v>4269</v>
      </c>
      <c r="W541" s="181" t="s">
        <v>4270</v>
      </c>
      <c r="X541" s="183" t="s">
        <v>793</v>
      </c>
      <c r="Y541" s="181" t="s">
        <v>3996</v>
      </c>
      <c r="Z541" s="174" t="str">
        <f t="shared" si="25"/>
        <v>8 Trabajo decente y crecimiento economico</v>
      </c>
      <c r="AA541" s="183">
        <v>8.8000000000000007</v>
      </c>
      <c r="AB541" s="181" t="s">
        <v>4271</v>
      </c>
      <c r="AC541" s="193" t="str">
        <f t="shared" si="26"/>
        <v>8.8 Proteger los derechos laborales y promover un entorno de trabajo seguro y sin riesgos para todos los trabajadores, incluidos los trabajadores migrantes, en particular las mujeres migrantes y las personas con empleos precarios</v>
      </c>
      <c r="AD541" s="172"/>
      <c r="AE541" s="172"/>
      <c r="AF541" s="172"/>
      <c r="AG541" s="172"/>
      <c r="AH541" s="172"/>
      <c r="AI541" s="172"/>
      <c r="AJ541" s="172"/>
      <c r="AK541" s="172"/>
      <c r="AL541" s="172"/>
      <c r="AM541" s="172"/>
      <c r="AN541" s="172"/>
      <c r="AO541" s="172"/>
      <c r="AP541" s="172"/>
      <c r="AQ541" s="172"/>
      <c r="AR541" s="172"/>
      <c r="AS541" s="172"/>
      <c r="AT541" s="172"/>
      <c r="AU541" s="172"/>
      <c r="AV541" s="172"/>
      <c r="AW541" s="172"/>
      <c r="AX541" s="172"/>
      <c r="AY541" s="172"/>
      <c r="AZ541" s="172"/>
      <c r="BA541" s="172"/>
      <c r="BB541" s="172"/>
      <c r="BC541" s="172"/>
      <c r="BD541" s="172"/>
      <c r="BE541" s="172"/>
      <c r="BF541" s="172"/>
      <c r="BG541" s="172"/>
      <c r="BH541" s="172"/>
      <c r="BI541" s="172"/>
      <c r="BJ541" s="172"/>
      <c r="BK541" s="172"/>
      <c r="BL541" s="172"/>
      <c r="BM541" s="172"/>
      <c r="BN541" s="172"/>
      <c r="BO541" s="172"/>
      <c r="BP541" s="172"/>
      <c r="BQ541" s="172"/>
      <c r="BR541" s="172"/>
      <c r="BS541" s="172"/>
      <c r="BT541" s="172"/>
      <c r="BU541" s="172"/>
      <c r="BV541" s="172"/>
      <c r="BW541" s="172"/>
      <c r="BX541" s="172"/>
    </row>
    <row r="542" spans="1:76" s="167" customFormat="1" ht="15.75" x14ac:dyDescent="0.25">
      <c r="A542" s="180" t="s">
        <v>662</v>
      </c>
      <c r="B542" s="181" t="s">
        <v>5122</v>
      </c>
      <c r="C542" s="181" t="s">
        <v>5123</v>
      </c>
      <c r="D542" s="181" t="s">
        <v>5124</v>
      </c>
      <c r="E542" s="181" t="s">
        <v>4272</v>
      </c>
      <c r="F542" s="181" t="s">
        <v>4267</v>
      </c>
      <c r="G542" s="180" t="s">
        <v>712</v>
      </c>
      <c r="H542" s="182" t="s">
        <v>4725</v>
      </c>
      <c r="I542" s="169" t="str">
        <f t="shared" si="24"/>
        <v>33C001M001</v>
      </c>
      <c r="J542" s="183">
        <v>2</v>
      </c>
      <c r="K542" s="181" t="s">
        <v>3992</v>
      </c>
      <c r="L542" s="183">
        <v>1</v>
      </c>
      <c r="M542" s="181" t="s">
        <v>3993</v>
      </c>
      <c r="N542" s="183" t="s">
        <v>785</v>
      </c>
      <c r="O542" s="181" t="s">
        <v>4268</v>
      </c>
      <c r="P542" s="183">
        <v>3</v>
      </c>
      <c r="Q542" s="181" t="s">
        <v>4746</v>
      </c>
      <c r="R542" s="183" t="s">
        <v>765</v>
      </c>
      <c r="S542" s="181" t="s">
        <v>4751</v>
      </c>
      <c r="T542" s="183" t="s">
        <v>766</v>
      </c>
      <c r="U542" s="181" t="s">
        <v>5126</v>
      </c>
      <c r="V542" s="183" t="s">
        <v>3959</v>
      </c>
      <c r="W542" s="181" t="s">
        <v>3960</v>
      </c>
      <c r="X542" s="183" t="s">
        <v>793</v>
      </c>
      <c r="Y542" s="181" t="s">
        <v>3996</v>
      </c>
      <c r="Z542" s="174" t="str">
        <f t="shared" si="25"/>
        <v>8 Trabajo decente y crecimiento economico</v>
      </c>
      <c r="AA542" s="183">
        <v>8.8000000000000007</v>
      </c>
      <c r="AB542" s="181" t="s">
        <v>4271</v>
      </c>
      <c r="AC542" s="193" t="str">
        <f t="shared" si="26"/>
        <v>8.8 Proteger los derechos laborales y promover un entorno de trabajo seguro y sin riesgos para todos los trabajadores, incluidos los trabajadores migrantes, en particular las mujeres migrantes y las personas con empleos precarios</v>
      </c>
      <c r="AD542" s="172"/>
      <c r="AE542" s="172"/>
      <c r="AF542" s="172"/>
      <c r="AG542" s="172"/>
      <c r="AH542" s="172"/>
      <c r="AI542" s="172"/>
      <c r="AJ542" s="172"/>
      <c r="AK542" s="172"/>
      <c r="AL542" s="172"/>
      <c r="AM542" s="172"/>
      <c r="AN542" s="172"/>
      <c r="AO542" s="172"/>
      <c r="AP542" s="172"/>
      <c r="AQ542" s="172"/>
      <c r="AR542" s="172"/>
      <c r="AS542" s="172"/>
      <c r="AT542" s="172"/>
      <c r="AU542" s="172"/>
      <c r="AV542" s="172"/>
      <c r="AW542" s="172"/>
      <c r="AX542" s="172"/>
      <c r="AY542" s="172"/>
      <c r="AZ542" s="172"/>
      <c r="BA542" s="172"/>
      <c r="BB542" s="172"/>
      <c r="BC542" s="172"/>
      <c r="BD542" s="172"/>
      <c r="BE542" s="172"/>
      <c r="BF542" s="172"/>
      <c r="BG542" s="172"/>
      <c r="BH542" s="172"/>
      <c r="BI542" s="172"/>
      <c r="BJ542" s="172"/>
      <c r="BK542" s="172"/>
      <c r="BL542" s="172"/>
      <c r="BM542" s="172"/>
      <c r="BN542" s="172"/>
      <c r="BO542" s="172"/>
      <c r="BP542" s="172"/>
      <c r="BQ542" s="172"/>
      <c r="BR542" s="172"/>
      <c r="BS542" s="172"/>
      <c r="BT542" s="172"/>
      <c r="BU542" s="172"/>
      <c r="BV542" s="172"/>
      <c r="BW542" s="172"/>
      <c r="BX542" s="172"/>
    </row>
    <row r="543" spans="1:76" s="167" customFormat="1" ht="15.75" x14ac:dyDescent="0.25">
      <c r="A543" s="180" t="s">
        <v>662</v>
      </c>
      <c r="B543" s="181" t="s">
        <v>5122</v>
      </c>
      <c r="C543" s="181" t="s">
        <v>5123</v>
      </c>
      <c r="D543" s="181" t="s">
        <v>5124</v>
      </c>
      <c r="E543" s="181" t="s">
        <v>4272</v>
      </c>
      <c r="F543" s="181" t="s">
        <v>4267</v>
      </c>
      <c r="G543" s="180" t="s">
        <v>3889</v>
      </c>
      <c r="H543" s="182" t="s">
        <v>4729</v>
      </c>
      <c r="I543" s="169" t="str">
        <f t="shared" si="24"/>
        <v>33C001M002</v>
      </c>
      <c r="J543" s="183">
        <v>2</v>
      </c>
      <c r="K543" s="181" t="s">
        <v>3992</v>
      </c>
      <c r="L543" s="183">
        <v>1</v>
      </c>
      <c r="M543" s="181" t="s">
        <v>3993</v>
      </c>
      <c r="N543" s="183" t="s">
        <v>785</v>
      </c>
      <c r="O543" s="181" t="s">
        <v>4268</v>
      </c>
      <c r="P543" s="183">
        <v>3</v>
      </c>
      <c r="Q543" s="181" t="s">
        <v>4746</v>
      </c>
      <c r="R543" s="183" t="s">
        <v>765</v>
      </c>
      <c r="S543" s="181" t="s">
        <v>4751</v>
      </c>
      <c r="T543" s="183" t="s">
        <v>766</v>
      </c>
      <c r="U543" s="181" t="s">
        <v>5126</v>
      </c>
      <c r="V543" s="183" t="s">
        <v>3961</v>
      </c>
      <c r="W543" s="181" t="s">
        <v>3962</v>
      </c>
      <c r="X543" s="183" t="s">
        <v>793</v>
      </c>
      <c r="Y543" s="181" t="s">
        <v>3996</v>
      </c>
      <c r="Z543" s="174" t="str">
        <f t="shared" si="25"/>
        <v>8 Trabajo decente y crecimiento economico</v>
      </c>
      <c r="AA543" s="183">
        <v>8.8000000000000007</v>
      </c>
      <c r="AB543" s="181" t="s">
        <v>4271</v>
      </c>
      <c r="AC543" s="193" t="str">
        <f t="shared" si="26"/>
        <v>8.8 Proteger los derechos laborales y promover un entorno de trabajo seguro y sin riesgos para todos los trabajadores, incluidos los trabajadores migrantes, en particular las mujeres migrantes y las personas con empleos precarios</v>
      </c>
      <c r="AD543" s="172"/>
      <c r="AE543" s="172"/>
      <c r="AF543" s="172"/>
      <c r="AG543" s="172"/>
      <c r="AH543" s="172"/>
      <c r="AI543" s="172"/>
      <c r="AJ543" s="172"/>
      <c r="AK543" s="172"/>
      <c r="AL543" s="172"/>
      <c r="AM543" s="172"/>
      <c r="AN543" s="172"/>
      <c r="AO543" s="172"/>
      <c r="AP543" s="172"/>
      <c r="AQ543" s="172"/>
      <c r="AR543" s="172"/>
      <c r="AS543" s="172"/>
      <c r="AT543" s="172"/>
      <c r="AU543" s="172"/>
      <c r="AV543" s="172"/>
      <c r="AW543" s="172"/>
      <c r="AX543" s="172"/>
      <c r="AY543" s="172"/>
      <c r="AZ543" s="172"/>
      <c r="BA543" s="172"/>
      <c r="BB543" s="172"/>
      <c r="BC543" s="172"/>
      <c r="BD543" s="172"/>
      <c r="BE543" s="172"/>
      <c r="BF543" s="172"/>
      <c r="BG543" s="172"/>
      <c r="BH543" s="172"/>
      <c r="BI543" s="172"/>
      <c r="BJ543" s="172"/>
      <c r="BK543" s="172"/>
      <c r="BL543" s="172"/>
      <c r="BM543" s="172"/>
      <c r="BN543" s="172"/>
      <c r="BO543" s="172"/>
      <c r="BP543" s="172"/>
      <c r="BQ543" s="172"/>
      <c r="BR543" s="172"/>
      <c r="BS543" s="172"/>
      <c r="BT543" s="172"/>
      <c r="BU543" s="172"/>
      <c r="BV543" s="172"/>
      <c r="BW543" s="172"/>
      <c r="BX543" s="172"/>
    </row>
    <row r="544" spans="1:76" s="167" customFormat="1" ht="15.75" x14ac:dyDescent="0.25">
      <c r="A544" s="180" t="s">
        <v>662</v>
      </c>
      <c r="B544" s="181" t="s">
        <v>5122</v>
      </c>
      <c r="C544" s="181" t="s">
        <v>5123</v>
      </c>
      <c r="D544" s="181" t="s">
        <v>5124</v>
      </c>
      <c r="E544" s="181" t="s">
        <v>4272</v>
      </c>
      <c r="F544" s="181" t="s">
        <v>4267</v>
      </c>
      <c r="G544" s="180" t="s">
        <v>713</v>
      </c>
      <c r="H544" s="182" t="s">
        <v>4730</v>
      </c>
      <c r="I544" s="169" t="str">
        <f t="shared" si="24"/>
        <v>33C001N001</v>
      </c>
      <c r="J544" s="183">
        <v>5</v>
      </c>
      <c r="K544" s="181" t="s">
        <v>4731</v>
      </c>
      <c r="L544" s="183">
        <v>3</v>
      </c>
      <c r="M544" s="181" t="s">
        <v>4309</v>
      </c>
      <c r="N544" s="183" t="s">
        <v>774</v>
      </c>
      <c r="O544" s="181" t="s">
        <v>3964</v>
      </c>
      <c r="P544" s="183">
        <v>1</v>
      </c>
      <c r="Q544" s="181" t="s">
        <v>3954</v>
      </c>
      <c r="R544" s="183" t="s">
        <v>785</v>
      </c>
      <c r="S544" s="181" t="s">
        <v>4732</v>
      </c>
      <c r="T544" s="183" t="s">
        <v>766</v>
      </c>
      <c r="U544" s="181" t="s">
        <v>3963</v>
      </c>
      <c r="V544" s="183" t="s">
        <v>3965</v>
      </c>
      <c r="W544" s="181" t="s">
        <v>3966</v>
      </c>
      <c r="X544" s="183" t="s">
        <v>793</v>
      </c>
      <c r="Y544" s="181" t="s">
        <v>3996</v>
      </c>
      <c r="Z544" s="174" t="str">
        <f t="shared" si="25"/>
        <v>8 Trabajo decente y crecimiento economico</v>
      </c>
      <c r="AA544" s="183">
        <v>8.8000000000000007</v>
      </c>
      <c r="AB544" s="181" t="s">
        <v>4271</v>
      </c>
      <c r="AC544" s="193" t="str">
        <f t="shared" si="26"/>
        <v>8.8 Proteger los derechos laborales y promover un entorno de trabajo seguro y sin riesgos para todos los trabajadores, incluidos los trabajadores migrantes, en particular las mujeres migrantes y las personas con empleos precarios</v>
      </c>
      <c r="AD544" s="172"/>
      <c r="AE544" s="172"/>
      <c r="AF544" s="172"/>
      <c r="AG544" s="172"/>
      <c r="AH544" s="172"/>
      <c r="AI544" s="172"/>
      <c r="AJ544" s="172"/>
      <c r="AK544" s="172"/>
      <c r="AL544" s="172"/>
      <c r="AM544" s="172"/>
      <c r="AN544" s="172"/>
      <c r="AO544" s="172"/>
      <c r="AP544" s="172"/>
      <c r="AQ544" s="172"/>
      <c r="AR544" s="172"/>
      <c r="AS544" s="172"/>
      <c r="AT544" s="172"/>
      <c r="AU544" s="172"/>
      <c r="AV544" s="172"/>
      <c r="AW544" s="172"/>
      <c r="AX544" s="172"/>
      <c r="AY544" s="172"/>
      <c r="AZ544" s="172"/>
      <c r="BA544" s="172"/>
      <c r="BB544" s="172"/>
      <c r="BC544" s="172"/>
      <c r="BD544" s="172"/>
      <c r="BE544" s="172"/>
      <c r="BF544" s="172"/>
      <c r="BG544" s="172"/>
      <c r="BH544" s="172"/>
      <c r="BI544" s="172"/>
      <c r="BJ544" s="172"/>
      <c r="BK544" s="172"/>
      <c r="BL544" s="172"/>
      <c r="BM544" s="172"/>
      <c r="BN544" s="172"/>
      <c r="BO544" s="172"/>
      <c r="BP544" s="172"/>
      <c r="BQ544" s="172"/>
      <c r="BR544" s="172"/>
      <c r="BS544" s="172"/>
      <c r="BT544" s="172"/>
      <c r="BU544" s="172"/>
      <c r="BV544" s="172"/>
      <c r="BW544" s="172"/>
      <c r="BX544" s="172"/>
    </row>
    <row r="545" spans="1:76" s="167" customFormat="1" ht="15.75" x14ac:dyDescent="0.25">
      <c r="A545" s="180" t="s">
        <v>662</v>
      </c>
      <c r="B545" s="181" t="s">
        <v>5122</v>
      </c>
      <c r="C545" s="181" t="s">
        <v>5123</v>
      </c>
      <c r="D545" s="181" t="s">
        <v>5124</v>
      </c>
      <c r="E545" s="181" t="s">
        <v>4272</v>
      </c>
      <c r="F545" s="181" t="s">
        <v>4267</v>
      </c>
      <c r="G545" s="180" t="s">
        <v>728</v>
      </c>
      <c r="H545" s="182" t="s">
        <v>5127</v>
      </c>
      <c r="I545" s="169" t="str">
        <f t="shared" si="24"/>
        <v>33C001S022</v>
      </c>
      <c r="J545" s="183">
        <v>2</v>
      </c>
      <c r="K545" s="181" t="s">
        <v>3992</v>
      </c>
      <c r="L545" s="183">
        <v>1</v>
      </c>
      <c r="M545" s="181" t="s">
        <v>3993</v>
      </c>
      <c r="N545" s="183" t="s">
        <v>792</v>
      </c>
      <c r="O545" s="181" t="s">
        <v>4273</v>
      </c>
      <c r="P545" s="183">
        <v>2</v>
      </c>
      <c r="Q545" s="181" t="s">
        <v>4765</v>
      </c>
      <c r="R545" s="183" t="s">
        <v>792</v>
      </c>
      <c r="S545" s="181" t="s">
        <v>4779</v>
      </c>
      <c r="T545" s="183" t="s">
        <v>767</v>
      </c>
      <c r="U545" s="181" t="s">
        <v>4274</v>
      </c>
      <c r="V545" s="183" t="s">
        <v>4275</v>
      </c>
      <c r="W545" s="181" t="s">
        <v>4276</v>
      </c>
      <c r="X545" s="183" t="s">
        <v>793</v>
      </c>
      <c r="Y545" s="181" t="s">
        <v>3996</v>
      </c>
      <c r="Z545" s="174" t="str">
        <f t="shared" si="25"/>
        <v>8 Trabajo decente y crecimiento economico</v>
      </c>
      <c r="AA545" s="183">
        <v>8.5</v>
      </c>
      <c r="AB545" s="181" t="s">
        <v>4277</v>
      </c>
      <c r="AC545" s="193" t="str">
        <f t="shared" si="26"/>
        <v>8.5 De aqui a 2030, lograr el empleo pleno y productivo y el trabajo decente para todas las mujeres y los hombres, incluidos los jovenes y las personas con discapacidad, asi como la igualdad de remuneracion por trabajo de igual valor</v>
      </c>
      <c r="AD545" s="172"/>
      <c r="AE545" s="172"/>
      <c r="AF545" s="172"/>
      <c r="AG545" s="172"/>
      <c r="AH545" s="172"/>
      <c r="AI545" s="172"/>
      <c r="AJ545" s="172"/>
      <c r="AK545" s="172"/>
      <c r="AL545" s="172"/>
      <c r="AM545" s="172"/>
      <c r="AN545" s="172"/>
      <c r="AO545" s="172"/>
      <c r="AP545" s="172"/>
      <c r="AQ545" s="172"/>
      <c r="AR545" s="172"/>
      <c r="AS545" s="172"/>
      <c r="AT545" s="172"/>
      <c r="AU545" s="172"/>
      <c r="AV545" s="172"/>
      <c r="AW545" s="172"/>
      <c r="AX545" s="172"/>
      <c r="AY545" s="172"/>
      <c r="AZ545" s="172"/>
      <c r="BA545" s="172"/>
      <c r="BB545" s="172"/>
      <c r="BC545" s="172"/>
      <c r="BD545" s="172"/>
      <c r="BE545" s="172"/>
      <c r="BF545" s="172"/>
      <c r="BG545" s="172"/>
      <c r="BH545" s="172"/>
      <c r="BI545" s="172"/>
      <c r="BJ545" s="172"/>
      <c r="BK545" s="172"/>
      <c r="BL545" s="172"/>
      <c r="BM545" s="172"/>
      <c r="BN545" s="172"/>
      <c r="BO545" s="172"/>
      <c r="BP545" s="172"/>
      <c r="BQ545" s="172"/>
      <c r="BR545" s="172"/>
      <c r="BS545" s="172"/>
      <c r="BT545" s="172"/>
      <c r="BU545" s="172"/>
      <c r="BV545" s="172"/>
      <c r="BW545" s="172"/>
      <c r="BX545" s="172"/>
    </row>
    <row r="546" spans="1:76" s="167" customFormat="1" ht="15.75" x14ac:dyDescent="0.25">
      <c r="A546" s="180" t="s">
        <v>662</v>
      </c>
      <c r="B546" s="181" t="s">
        <v>5122</v>
      </c>
      <c r="C546" s="181" t="s">
        <v>5123</v>
      </c>
      <c r="D546" s="181" t="s">
        <v>5124</v>
      </c>
      <c r="E546" s="181" t="s">
        <v>4272</v>
      </c>
      <c r="F546" s="181" t="s">
        <v>4267</v>
      </c>
      <c r="G546" s="180" t="s">
        <v>729</v>
      </c>
      <c r="H546" s="182" t="s">
        <v>5128</v>
      </c>
      <c r="I546" s="169" t="str">
        <f t="shared" si="24"/>
        <v>33C001S023</v>
      </c>
      <c r="J546" s="183">
        <v>2</v>
      </c>
      <c r="K546" s="181" t="s">
        <v>3992</v>
      </c>
      <c r="L546" s="183">
        <v>1</v>
      </c>
      <c r="M546" s="181" t="s">
        <v>3993</v>
      </c>
      <c r="N546" s="183">
        <v>6</v>
      </c>
      <c r="O546" s="181" t="s">
        <v>4273</v>
      </c>
      <c r="P546" s="183">
        <v>2</v>
      </c>
      <c r="Q546" s="181" t="s">
        <v>4765</v>
      </c>
      <c r="R546" s="183" t="s">
        <v>792</v>
      </c>
      <c r="S546" s="181" t="s">
        <v>4779</v>
      </c>
      <c r="T546" s="183" t="s">
        <v>767</v>
      </c>
      <c r="U546" s="181" t="s">
        <v>4274</v>
      </c>
      <c r="V546" s="183" t="s">
        <v>4275</v>
      </c>
      <c r="W546" s="181" t="s">
        <v>4276</v>
      </c>
      <c r="X546" s="183" t="s">
        <v>793</v>
      </c>
      <c r="Y546" s="181" t="s">
        <v>3996</v>
      </c>
      <c r="Z546" s="174" t="str">
        <f t="shared" si="25"/>
        <v>8 Trabajo decente y crecimiento economico</v>
      </c>
      <c r="AA546" s="183">
        <v>8.5</v>
      </c>
      <c r="AB546" s="181" t="s">
        <v>4277</v>
      </c>
      <c r="AC546" s="193" t="str">
        <f t="shared" si="26"/>
        <v>8.5 De aqui a 2030, lograr el empleo pleno y productivo y el trabajo decente para todas las mujeres y los hombres, incluidos los jovenes y las personas con discapacidad, asi como la igualdad de remuneracion por trabajo de igual valor</v>
      </c>
      <c r="AD546" s="172"/>
      <c r="AE546" s="172"/>
      <c r="AF546" s="172"/>
      <c r="AG546" s="172"/>
      <c r="AH546" s="172"/>
      <c r="AI546" s="172"/>
      <c r="AJ546" s="172"/>
      <c r="AK546" s="172"/>
      <c r="AL546" s="172"/>
      <c r="AM546" s="172"/>
      <c r="AN546" s="172"/>
      <c r="AO546" s="172"/>
      <c r="AP546" s="172"/>
      <c r="AQ546" s="172"/>
      <c r="AR546" s="172"/>
      <c r="AS546" s="172"/>
      <c r="AT546" s="172"/>
      <c r="AU546" s="172"/>
      <c r="AV546" s="172"/>
      <c r="AW546" s="172"/>
      <c r="AX546" s="172"/>
      <c r="AY546" s="172"/>
      <c r="AZ546" s="172"/>
      <c r="BA546" s="172"/>
      <c r="BB546" s="172"/>
      <c r="BC546" s="172"/>
      <c r="BD546" s="172"/>
      <c r="BE546" s="172"/>
      <c r="BF546" s="172"/>
      <c r="BG546" s="172"/>
      <c r="BH546" s="172"/>
      <c r="BI546" s="172"/>
      <c r="BJ546" s="172"/>
      <c r="BK546" s="172"/>
      <c r="BL546" s="172"/>
      <c r="BM546" s="172"/>
      <c r="BN546" s="172"/>
      <c r="BO546" s="172"/>
      <c r="BP546" s="172"/>
      <c r="BQ546" s="172"/>
      <c r="BR546" s="172"/>
      <c r="BS546" s="172"/>
      <c r="BT546" s="172"/>
      <c r="BU546" s="172"/>
      <c r="BV546" s="172"/>
      <c r="BW546" s="172"/>
      <c r="BX546" s="172"/>
    </row>
    <row r="547" spans="1:76" s="167" customFormat="1" ht="15.75" x14ac:dyDescent="0.25">
      <c r="A547" s="180" t="s">
        <v>662</v>
      </c>
      <c r="B547" s="181" t="s">
        <v>5122</v>
      </c>
      <c r="C547" s="181" t="s">
        <v>5123</v>
      </c>
      <c r="D547" s="181" t="s">
        <v>5124</v>
      </c>
      <c r="E547" s="181" t="s">
        <v>4272</v>
      </c>
      <c r="F547" s="181" t="s">
        <v>4267</v>
      </c>
      <c r="G547" s="180" t="s">
        <v>738</v>
      </c>
      <c r="H547" s="182" t="s">
        <v>5129</v>
      </c>
      <c r="I547" s="169" t="str">
        <f t="shared" si="24"/>
        <v>33C001S054</v>
      </c>
      <c r="J547" s="183">
        <v>2</v>
      </c>
      <c r="K547" s="181" t="s">
        <v>3992</v>
      </c>
      <c r="L547" s="183">
        <v>1</v>
      </c>
      <c r="M547" s="181" t="s">
        <v>3993</v>
      </c>
      <c r="N547" s="183" t="s">
        <v>792</v>
      </c>
      <c r="O547" s="181" t="s">
        <v>4273</v>
      </c>
      <c r="P547" s="183">
        <v>2</v>
      </c>
      <c r="Q547" s="181" t="s">
        <v>4765</v>
      </c>
      <c r="R547" s="183" t="s">
        <v>792</v>
      </c>
      <c r="S547" s="181" t="s">
        <v>4779</v>
      </c>
      <c r="T547" s="183" t="s">
        <v>767</v>
      </c>
      <c r="U547" s="181" t="s">
        <v>4274</v>
      </c>
      <c r="V547" s="183" t="s">
        <v>4278</v>
      </c>
      <c r="W547" s="181" t="s">
        <v>4279</v>
      </c>
      <c r="X547" s="183" t="s">
        <v>793</v>
      </c>
      <c r="Y547" s="181" t="s">
        <v>3996</v>
      </c>
      <c r="Z547" s="174" t="str">
        <f t="shared" si="25"/>
        <v>8 Trabajo decente y crecimiento economico</v>
      </c>
      <c r="AA547" s="183">
        <v>8.5</v>
      </c>
      <c r="AB547" s="181" t="s">
        <v>4277</v>
      </c>
      <c r="AC547" s="193" t="str">
        <f t="shared" si="26"/>
        <v>8.5 De aqui a 2030, lograr el empleo pleno y productivo y el trabajo decente para todas las mujeres y los hombres, incluidos los jovenes y las personas con discapacidad, asi como la igualdad de remuneracion por trabajo de igual valor</v>
      </c>
      <c r="AD547" s="172"/>
      <c r="AE547" s="172"/>
      <c r="AF547" s="172"/>
      <c r="AG547" s="172"/>
      <c r="AH547" s="172"/>
      <c r="AI547" s="172"/>
      <c r="AJ547" s="172"/>
      <c r="AK547" s="172"/>
      <c r="AL547" s="172"/>
      <c r="AM547" s="172"/>
      <c r="AN547" s="172"/>
      <c r="AO547" s="172"/>
      <c r="AP547" s="172"/>
      <c r="AQ547" s="172"/>
      <c r="AR547" s="172"/>
      <c r="AS547" s="172"/>
      <c r="AT547" s="172"/>
      <c r="AU547" s="172"/>
      <c r="AV547" s="172"/>
      <c r="AW547" s="172"/>
      <c r="AX547" s="172"/>
      <c r="AY547" s="172"/>
      <c r="AZ547" s="172"/>
      <c r="BA547" s="172"/>
      <c r="BB547" s="172"/>
      <c r="BC547" s="172"/>
      <c r="BD547" s="172"/>
      <c r="BE547" s="172"/>
      <c r="BF547" s="172"/>
      <c r="BG547" s="172"/>
      <c r="BH547" s="172"/>
      <c r="BI547" s="172"/>
      <c r="BJ547" s="172"/>
      <c r="BK547" s="172"/>
      <c r="BL547" s="172"/>
      <c r="BM547" s="172"/>
      <c r="BN547" s="172"/>
      <c r="BO547" s="172"/>
      <c r="BP547" s="172"/>
      <c r="BQ547" s="172"/>
      <c r="BR547" s="172"/>
      <c r="BS547" s="172"/>
      <c r="BT547" s="172"/>
      <c r="BU547" s="172"/>
      <c r="BV547" s="172"/>
      <c r="BW547" s="172"/>
      <c r="BX547" s="172"/>
    </row>
    <row r="548" spans="1:76" s="167" customFormat="1" ht="15.75" x14ac:dyDescent="0.25">
      <c r="A548" s="180" t="s">
        <v>3835</v>
      </c>
      <c r="B548" s="181" t="s">
        <v>5130</v>
      </c>
      <c r="C548" s="181" t="s">
        <v>4280</v>
      </c>
      <c r="D548" s="181" t="s">
        <v>4281</v>
      </c>
      <c r="E548" s="181" t="s">
        <v>5131</v>
      </c>
      <c r="F548" s="181" t="s">
        <v>5132</v>
      </c>
      <c r="G548" s="180" t="s">
        <v>3875</v>
      </c>
      <c r="H548" s="182" t="s">
        <v>5133</v>
      </c>
      <c r="I548" s="169" t="str">
        <f t="shared" si="24"/>
        <v>33PDCLE199</v>
      </c>
      <c r="J548" s="183">
        <v>2</v>
      </c>
      <c r="K548" s="181" t="s">
        <v>3992</v>
      </c>
      <c r="L548" s="183">
        <v>1</v>
      </c>
      <c r="M548" s="181" t="s">
        <v>3993</v>
      </c>
      <c r="N548" s="183" t="s">
        <v>785</v>
      </c>
      <c r="O548" s="181" t="s">
        <v>4268</v>
      </c>
      <c r="P548" s="183">
        <v>3</v>
      </c>
      <c r="Q548" s="181" t="s">
        <v>4746</v>
      </c>
      <c r="R548" s="183" t="s">
        <v>765</v>
      </c>
      <c r="S548" s="181" t="s">
        <v>4751</v>
      </c>
      <c r="T548" s="183" t="s">
        <v>766</v>
      </c>
      <c r="U548" s="181" t="s">
        <v>5126</v>
      </c>
      <c r="V548" s="183" t="s">
        <v>4269</v>
      </c>
      <c r="W548" s="181" t="s">
        <v>4270</v>
      </c>
      <c r="X548" s="183" t="s">
        <v>793</v>
      </c>
      <c r="Y548" s="181" t="s">
        <v>3996</v>
      </c>
      <c r="Z548" s="174" t="str">
        <f t="shared" si="25"/>
        <v>8 Trabajo decente y crecimiento economico</v>
      </c>
      <c r="AA548" s="183">
        <v>8.8000000000000007</v>
      </c>
      <c r="AB548" s="181" t="s">
        <v>4271</v>
      </c>
      <c r="AC548" s="193" t="str">
        <f t="shared" si="26"/>
        <v>8.8 Proteger los derechos laborales y promover un entorno de trabajo seguro y sin riesgos para todos los trabajadores, incluidos los trabajadores migrantes, en particular las mujeres migrantes y las personas con empleos precarios</v>
      </c>
      <c r="AD548" s="172"/>
      <c r="AE548" s="172"/>
      <c r="AF548" s="172"/>
      <c r="AG548" s="172"/>
      <c r="AH548" s="172"/>
      <c r="AI548" s="172"/>
      <c r="AJ548" s="172"/>
      <c r="AK548" s="172"/>
      <c r="AL548" s="172"/>
      <c r="AM548" s="172"/>
      <c r="AN548" s="172"/>
      <c r="AO548" s="172"/>
      <c r="AP548" s="172"/>
      <c r="AQ548" s="172"/>
      <c r="AR548" s="172"/>
      <c r="AS548" s="172"/>
      <c r="AT548" s="172"/>
      <c r="AU548" s="172"/>
      <c r="AV548" s="172"/>
      <c r="AW548" s="172"/>
      <c r="AX548" s="172"/>
      <c r="AY548" s="172"/>
      <c r="AZ548" s="172"/>
      <c r="BA548" s="172"/>
      <c r="BB548" s="172"/>
      <c r="BC548" s="172"/>
      <c r="BD548" s="172"/>
      <c r="BE548" s="172"/>
      <c r="BF548" s="172"/>
      <c r="BG548" s="172"/>
      <c r="BH548" s="172"/>
      <c r="BI548" s="172"/>
      <c r="BJ548" s="172"/>
      <c r="BK548" s="172"/>
      <c r="BL548" s="172"/>
      <c r="BM548" s="172"/>
      <c r="BN548" s="172"/>
      <c r="BO548" s="172"/>
      <c r="BP548" s="172"/>
      <c r="BQ548" s="172"/>
      <c r="BR548" s="172"/>
      <c r="BS548" s="172"/>
      <c r="BT548" s="172"/>
      <c r="BU548" s="172"/>
      <c r="BV548" s="172"/>
      <c r="BW548" s="172"/>
      <c r="BX548" s="172"/>
    </row>
    <row r="549" spans="1:76" s="167" customFormat="1" ht="15.75" x14ac:dyDescent="0.25">
      <c r="A549" s="180" t="s">
        <v>3835</v>
      </c>
      <c r="B549" s="181" t="s">
        <v>5130</v>
      </c>
      <c r="C549" s="181" t="s">
        <v>4280</v>
      </c>
      <c r="D549" s="181" t="s">
        <v>4281</v>
      </c>
      <c r="E549" s="181" t="s">
        <v>5131</v>
      </c>
      <c r="F549" s="181" t="s">
        <v>5132</v>
      </c>
      <c r="G549" s="180" t="s">
        <v>3889</v>
      </c>
      <c r="H549" s="182" t="s">
        <v>4729</v>
      </c>
      <c r="I549" s="169" t="str">
        <f t="shared" si="24"/>
        <v>33PDCLM002</v>
      </c>
      <c r="J549" s="183">
        <v>2</v>
      </c>
      <c r="K549" s="181" t="s">
        <v>3992</v>
      </c>
      <c r="L549" s="183">
        <v>1</v>
      </c>
      <c r="M549" s="181" t="s">
        <v>3993</v>
      </c>
      <c r="N549" s="183" t="s">
        <v>785</v>
      </c>
      <c r="O549" s="181" t="s">
        <v>4268</v>
      </c>
      <c r="P549" s="183">
        <v>3</v>
      </c>
      <c r="Q549" s="181" t="s">
        <v>4746</v>
      </c>
      <c r="R549" s="183" t="s">
        <v>765</v>
      </c>
      <c r="S549" s="181" t="s">
        <v>4751</v>
      </c>
      <c r="T549" s="183" t="s">
        <v>766</v>
      </c>
      <c r="U549" s="181" t="s">
        <v>5126</v>
      </c>
      <c r="V549" s="183" t="s">
        <v>3961</v>
      </c>
      <c r="W549" s="181" t="s">
        <v>3962</v>
      </c>
      <c r="X549" s="183" t="s">
        <v>793</v>
      </c>
      <c r="Y549" s="181" t="s">
        <v>3996</v>
      </c>
      <c r="Z549" s="174" t="str">
        <f t="shared" si="25"/>
        <v>8 Trabajo decente y crecimiento economico</v>
      </c>
      <c r="AA549" s="183">
        <v>8.8000000000000007</v>
      </c>
      <c r="AB549" s="181" t="s">
        <v>4271</v>
      </c>
      <c r="AC549" s="193" t="str">
        <f t="shared" si="26"/>
        <v>8.8 Proteger los derechos laborales y promover un entorno de trabajo seguro y sin riesgos para todos los trabajadores, incluidos los trabajadores migrantes, en particular las mujeres migrantes y las personas con empleos precarios</v>
      </c>
      <c r="AD549" s="172"/>
      <c r="AE549" s="172"/>
      <c r="AF549" s="172"/>
      <c r="AG549" s="172"/>
      <c r="AH549" s="172"/>
      <c r="AI549" s="172"/>
      <c r="AJ549" s="172"/>
      <c r="AK549" s="172"/>
      <c r="AL549" s="172"/>
      <c r="AM549" s="172"/>
      <c r="AN549" s="172"/>
      <c r="AO549" s="172"/>
      <c r="AP549" s="172"/>
      <c r="AQ549" s="172"/>
      <c r="AR549" s="172"/>
      <c r="AS549" s="172"/>
      <c r="AT549" s="172"/>
      <c r="AU549" s="172"/>
      <c r="AV549" s="172"/>
      <c r="AW549" s="172"/>
      <c r="AX549" s="172"/>
      <c r="AY549" s="172"/>
      <c r="AZ549" s="172"/>
      <c r="BA549" s="172"/>
      <c r="BB549" s="172"/>
      <c r="BC549" s="172"/>
      <c r="BD549" s="172"/>
      <c r="BE549" s="172"/>
      <c r="BF549" s="172"/>
      <c r="BG549" s="172"/>
      <c r="BH549" s="172"/>
      <c r="BI549" s="172"/>
      <c r="BJ549" s="172"/>
      <c r="BK549" s="172"/>
      <c r="BL549" s="172"/>
      <c r="BM549" s="172"/>
      <c r="BN549" s="172"/>
      <c r="BO549" s="172"/>
      <c r="BP549" s="172"/>
      <c r="BQ549" s="172"/>
      <c r="BR549" s="172"/>
      <c r="BS549" s="172"/>
      <c r="BT549" s="172"/>
      <c r="BU549" s="172"/>
      <c r="BV549" s="172"/>
      <c r="BW549" s="172"/>
      <c r="BX549" s="172"/>
    </row>
    <row r="550" spans="1:76" s="167" customFormat="1" ht="15.75" x14ac:dyDescent="0.25">
      <c r="A550" s="180" t="s">
        <v>663</v>
      </c>
      <c r="B550" s="181" t="s">
        <v>5134</v>
      </c>
      <c r="C550" s="181" t="s">
        <v>4282</v>
      </c>
      <c r="D550" s="181" t="s">
        <v>4283</v>
      </c>
      <c r="E550" s="181" t="s">
        <v>4284</v>
      </c>
      <c r="F550" s="181" t="s">
        <v>4285</v>
      </c>
      <c r="G550" s="180" t="s">
        <v>696</v>
      </c>
      <c r="H550" s="182" t="s">
        <v>5135</v>
      </c>
      <c r="I550" s="169" t="str">
        <f t="shared" si="24"/>
        <v>33PDITE100</v>
      </c>
      <c r="J550" s="183">
        <v>2</v>
      </c>
      <c r="K550" s="181" t="s">
        <v>3992</v>
      </c>
      <c r="L550" s="183">
        <v>1</v>
      </c>
      <c r="M550" s="181" t="s">
        <v>3993</v>
      </c>
      <c r="N550" s="183" t="s">
        <v>792</v>
      </c>
      <c r="O550" s="181" t="s">
        <v>4273</v>
      </c>
      <c r="P550" s="183">
        <v>3</v>
      </c>
      <c r="Q550" s="181" t="s">
        <v>4746</v>
      </c>
      <c r="R550" s="183" t="s">
        <v>765</v>
      </c>
      <c r="S550" s="181" t="s">
        <v>4751</v>
      </c>
      <c r="T550" s="183" t="s">
        <v>766</v>
      </c>
      <c r="U550" s="181" t="s">
        <v>5126</v>
      </c>
      <c r="V550" s="183" t="s">
        <v>4275</v>
      </c>
      <c r="W550" s="181" t="s">
        <v>4276</v>
      </c>
      <c r="X550" s="183" t="s">
        <v>793</v>
      </c>
      <c r="Y550" s="181" t="s">
        <v>3996</v>
      </c>
      <c r="Z550" s="174" t="str">
        <f t="shared" si="25"/>
        <v>8 Trabajo decente y crecimiento economico</v>
      </c>
      <c r="AA550" s="183">
        <v>8.3000000000000007</v>
      </c>
      <c r="AB550" s="181" t="s">
        <v>3997</v>
      </c>
      <c r="AC550" s="193" t="str">
        <f t="shared" si="26"/>
        <v>8.3 Promover politicas orientadas al desarrollo que apoyen las actividades productivas, la creacion de puestos de trabajo decentes, el emprendimiento, la creatividad y la innovacion, y fomentar la formalizacion y el crecimiento de las microempresas y las pequeñas y medianas empresas, incluso mediante el acceso a servicios financieros</v>
      </c>
      <c r="AD550" s="172"/>
      <c r="AE550" s="172"/>
      <c r="AF550" s="172"/>
      <c r="AG550" s="172"/>
      <c r="AH550" s="172"/>
      <c r="AI550" s="172"/>
      <c r="AJ550" s="172"/>
      <c r="AK550" s="172"/>
      <c r="AL550" s="172"/>
      <c r="AM550" s="172"/>
      <c r="AN550" s="172"/>
      <c r="AO550" s="172"/>
      <c r="AP550" s="172"/>
      <c r="AQ550" s="172"/>
      <c r="AR550" s="172"/>
      <c r="AS550" s="172"/>
      <c r="AT550" s="172"/>
      <c r="AU550" s="172"/>
      <c r="AV550" s="172"/>
      <c r="AW550" s="172"/>
      <c r="AX550" s="172"/>
      <c r="AY550" s="172"/>
      <c r="AZ550" s="172"/>
      <c r="BA550" s="172"/>
      <c r="BB550" s="172"/>
      <c r="BC550" s="172"/>
      <c r="BD550" s="172"/>
      <c r="BE550" s="172"/>
      <c r="BF550" s="172"/>
      <c r="BG550" s="172"/>
      <c r="BH550" s="172"/>
      <c r="BI550" s="172"/>
      <c r="BJ550" s="172"/>
      <c r="BK550" s="172"/>
      <c r="BL550" s="172"/>
      <c r="BM550" s="172"/>
      <c r="BN550" s="172"/>
      <c r="BO550" s="172"/>
      <c r="BP550" s="172"/>
      <c r="BQ550" s="172"/>
      <c r="BR550" s="172"/>
      <c r="BS550" s="172"/>
      <c r="BT550" s="172"/>
      <c r="BU550" s="172"/>
      <c r="BV550" s="172"/>
      <c r="BW550" s="172"/>
      <c r="BX550" s="172"/>
    </row>
    <row r="551" spans="1:76" s="167" customFormat="1" ht="15.75" x14ac:dyDescent="0.25">
      <c r="A551" s="180" t="s">
        <v>663</v>
      </c>
      <c r="B551" s="181" t="s">
        <v>5134</v>
      </c>
      <c r="C551" s="181" t="s">
        <v>4282</v>
      </c>
      <c r="D551" s="181" t="s">
        <v>4283</v>
      </c>
      <c r="E551" s="181" t="s">
        <v>4284</v>
      </c>
      <c r="F551" s="181" t="s">
        <v>4285</v>
      </c>
      <c r="G551" s="180" t="s">
        <v>712</v>
      </c>
      <c r="H551" s="182" t="s">
        <v>4725</v>
      </c>
      <c r="I551" s="169" t="str">
        <f t="shared" si="24"/>
        <v>33PDITM001</v>
      </c>
      <c r="J551" s="183">
        <v>2</v>
      </c>
      <c r="K551" s="181" t="s">
        <v>3992</v>
      </c>
      <c r="L551" s="183">
        <v>1</v>
      </c>
      <c r="M551" s="181" t="s">
        <v>3993</v>
      </c>
      <c r="N551" s="183" t="s">
        <v>792</v>
      </c>
      <c r="O551" s="181" t="s">
        <v>4273</v>
      </c>
      <c r="P551" s="183">
        <v>3</v>
      </c>
      <c r="Q551" s="181" t="s">
        <v>4746</v>
      </c>
      <c r="R551" s="183" t="s">
        <v>765</v>
      </c>
      <c r="S551" s="181" t="s">
        <v>4751</v>
      </c>
      <c r="T551" s="183" t="s">
        <v>766</v>
      </c>
      <c r="U551" s="181" t="s">
        <v>5126</v>
      </c>
      <c r="V551" s="183" t="s">
        <v>3959</v>
      </c>
      <c r="W551" s="181" t="s">
        <v>3960</v>
      </c>
      <c r="X551" s="183" t="s">
        <v>793</v>
      </c>
      <c r="Y551" s="181" t="s">
        <v>3996</v>
      </c>
      <c r="Z551" s="174" t="str">
        <f t="shared" si="25"/>
        <v>8 Trabajo decente y crecimiento economico</v>
      </c>
      <c r="AA551" s="183">
        <v>8.3000000000000007</v>
      </c>
      <c r="AB551" s="181" t="s">
        <v>3997</v>
      </c>
      <c r="AC551" s="193" t="str">
        <f t="shared" si="26"/>
        <v>8.3 Promover politicas orientadas al desarrollo que apoyen las actividades productivas, la creacion de puestos de trabajo decentes, el emprendimiento, la creatividad y la innovacion, y fomentar la formalizacion y el crecimiento de las microempresas y las pequeñas y medianas empresas, incluso mediante el acceso a servicios financieros</v>
      </c>
      <c r="AD551" s="172"/>
      <c r="AE551" s="172"/>
      <c r="AF551" s="172"/>
      <c r="AG551" s="172"/>
      <c r="AH551" s="172"/>
      <c r="AI551" s="172"/>
      <c r="AJ551" s="172"/>
      <c r="AK551" s="172"/>
      <c r="AL551" s="172"/>
      <c r="AM551" s="172"/>
      <c r="AN551" s="172"/>
      <c r="AO551" s="172"/>
      <c r="AP551" s="172"/>
      <c r="AQ551" s="172"/>
      <c r="AR551" s="172"/>
      <c r="AS551" s="172"/>
      <c r="AT551" s="172"/>
      <c r="AU551" s="172"/>
      <c r="AV551" s="172"/>
      <c r="AW551" s="172"/>
      <c r="AX551" s="172"/>
      <c r="AY551" s="172"/>
      <c r="AZ551" s="172"/>
      <c r="BA551" s="172"/>
      <c r="BB551" s="172"/>
      <c r="BC551" s="172"/>
      <c r="BD551" s="172"/>
      <c r="BE551" s="172"/>
      <c r="BF551" s="172"/>
      <c r="BG551" s="172"/>
      <c r="BH551" s="172"/>
      <c r="BI551" s="172"/>
      <c r="BJ551" s="172"/>
      <c r="BK551" s="172"/>
      <c r="BL551" s="172"/>
      <c r="BM551" s="172"/>
      <c r="BN551" s="172"/>
      <c r="BO551" s="172"/>
      <c r="BP551" s="172"/>
      <c r="BQ551" s="172"/>
      <c r="BR551" s="172"/>
      <c r="BS551" s="172"/>
      <c r="BT551" s="172"/>
      <c r="BU551" s="172"/>
      <c r="BV551" s="172"/>
      <c r="BW551" s="172"/>
      <c r="BX551" s="172"/>
    </row>
    <row r="552" spans="1:76" s="167" customFormat="1" ht="15.75" x14ac:dyDescent="0.25">
      <c r="A552" s="180" t="s">
        <v>663</v>
      </c>
      <c r="B552" s="181" t="s">
        <v>5134</v>
      </c>
      <c r="C552" s="181" t="s">
        <v>4282</v>
      </c>
      <c r="D552" s="181" t="s">
        <v>4283</v>
      </c>
      <c r="E552" s="181" t="s">
        <v>4284</v>
      </c>
      <c r="F552" s="181" t="s">
        <v>4285</v>
      </c>
      <c r="G552" s="180" t="s">
        <v>3889</v>
      </c>
      <c r="H552" s="182" t="s">
        <v>4729</v>
      </c>
      <c r="I552" s="169" t="str">
        <f t="shared" si="24"/>
        <v>33PDITM002</v>
      </c>
      <c r="J552" s="183">
        <v>2</v>
      </c>
      <c r="K552" s="181" t="s">
        <v>3992</v>
      </c>
      <c r="L552" s="183">
        <v>1</v>
      </c>
      <c r="M552" s="181" t="s">
        <v>3993</v>
      </c>
      <c r="N552" s="183" t="s">
        <v>792</v>
      </c>
      <c r="O552" s="181" t="s">
        <v>4273</v>
      </c>
      <c r="P552" s="183">
        <v>3</v>
      </c>
      <c r="Q552" s="181" t="s">
        <v>4746</v>
      </c>
      <c r="R552" s="183" t="s">
        <v>765</v>
      </c>
      <c r="S552" s="181" t="s">
        <v>4751</v>
      </c>
      <c r="T552" s="183" t="s">
        <v>766</v>
      </c>
      <c r="U552" s="181" t="s">
        <v>5126</v>
      </c>
      <c r="V552" s="183" t="s">
        <v>3961</v>
      </c>
      <c r="W552" s="181" t="s">
        <v>3962</v>
      </c>
      <c r="X552" s="183" t="s">
        <v>793</v>
      </c>
      <c r="Y552" s="181" t="s">
        <v>3996</v>
      </c>
      <c r="Z552" s="174" t="str">
        <f t="shared" si="25"/>
        <v>8 Trabajo decente y crecimiento economico</v>
      </c>
      <c r="AA552" s="183">
        <v>8.3000000000000007</v>
      </c>
      <c r="AB552" s="181" t="s">
        <v>3997</v>
      </c>
      <c r="AC552" s="193" t="str">
        <f t="shared" si="26"/>
        <v>8.3 Promover politicas orientadas al desarrollo que apoyen las actividades productivas, la creacion de puestos de trabajo decentes, el emprendimiento, la creatividad y la innovacion, y fomentar la formalizacion y el crecimiento de las microempresas y las pequeñas y medianas empresas, incluso mediante el acceso a servicios financieros</v>
      </c>
      <c r="AD552" s="172"/>
      <c r="AE552" s="172"/>
      <c r="AF552" s="172"/>
      <c r="AG552" s="172"/>
      <c r="AH552" s="172"/>
      <c r="AI552" s="172"/>
      <c r="AJ552" s="172"/>
      <c r="AK552" s="172"/>
      <c r="AL552" s="172"/>
      <c r="AM552" s="172"/>
      <c r="AN552" s="172"/>
      <c r="AO552" s="172"/>
      <c r="AP552" s="172"/>
      <c r="AQ552" s="172"/>
      <c r="AR552" s="172"/>
      <c r="AS552" s="172"/>
      <c r="AT552" s="172"/>
      <c r="AU552" s="172"/>
      <c r="AV552" s="172"/>
      <c r="AW552" s="172"/>
      <c r="AX552" s="172"/>
      <c r="AY552" s="172"/>
      <c r="AZ552" s="172"/>
      <c r="BA552" s="172"/>
      <c r="BB552" s="172"/>
      <c r="BC552" s="172"/>
      <c r="BD552" s="172"/>
      <c r="BE552" s="172"/>
      <c r="BF552" s="172"/>
      <c r="BG552" s="172"/>
      <c r="BH552" s="172"/>
      <c r="BI552" s="172"/>
      <c r="BJ552" s="172"/>
      <c r="BK552" s="172"/>
      <c r="BL552" s="172"/>
      <c r="BM552" s="172"/>
      <c r="BN552" s="172"/>
      <c r="BO552" s="172"/>
      <c r="BP552" s="172"/>
      <c r="BQ552" s="172"/>
      <c r="BR552" s="172"/>
      <c r="BS552" s="172"/>
      <c r="BT552" s="172"/>
      <c r="BU552" s="172"/>
      <c r="BV552" s="172"/>
      <c r="BW552" s="172"/>
      <c r="BX552" s="172"/>
    </row>
    <row r="553" spans="1:76" s="167" customFormat="1" ht="15.75" x14ac:dyDescent="0.25">
      <c r="A553" s="180" t="s">
        <v>663</v>
      </c>
      <c r="B553" s="181" t="s">
        <v>5134</v>
      </c>
      <c r="C553" s="181" t="s">
        <v>4282</v>
      </c>
      <c r="D553" s="181" t="s">
        <v>4283</v>
      </c>
      <c r="E553" s="181" t="s">
        <v>4284</v>
      </c>
      <c r="F553" s="181" t="s">
        <v>4285</v>
      </c>
      <c r="G553" s="180" t="s">
        <v>713</v>
      </c>
      <c r="H553" s="182" t="s">
        <v>4730</v>
      </c>
      <c r="I553" s="169" t="str">
        <f t="shared" si="24"/>
        <v>33PDITN001</v>
      </c>
      <c r="J553" s="183">
        <v>5</v>
      </c>
      <c r="K553" s="181" t="s">
        <v>4731</v>
      </c>
      <c r="L553" s="183">
        <v>3</v>
      </c>
      <c r="M553" s="181" t="s">
        <v>4309</v>
      </c>
      <c r="N553" s="183" t="s">
        <v>774</v>
      </c>
      <c r="O553" s="181" t="s">
        <v>3964</v>
      </c>
      <c r="P553" s="183">
        <v>1</v>
      </c>
      <c r="Q553" s="181" t="s">
        <v>3954</v>
      </c>
      <c r="R553" s="183" t="s">
        <v>785</v>
      </c>
      <c r="S553" s="181" t="s">
        <v>4732</v>
      </c>
      <c r="T553" s="183" t="s">
        <v>766</v>
      </c>
      <c r="U553" s="181" t="s">
        <v>3963</v>
      </c>
      <c r="V553" s="183" t="s">
        <v>3965</v>
      </c>
      <c r="W553" s="181" t="s">
        <v>3966</v>
      </c>
      <c r="X553" s="183" t="s">
        <v>793</v>
      </c>
      <c r="Y553" s="181" t="s">
        <v>3996</v>
      </c>
      <c r="Z553" s="174" t="str">
        <f t="shared" si="25"/>
        <v>8 Trabajo decente y crecimiento economico</v>
      </c>
      <c r="AA553" s="183">
        <v>8.8000000000000007</v>
      </c>
      <c r="AB553" s="181" t="s">
        <v>4271</v>
      </c>
      <c r="AC553" s="193" t="str">
        <f t="shared" si="26"/>
        <v>8.8 Proteger los derechos laborales y promover un entorno de trabajo seguro y sin riesgos para todos los trabajadores, incluidos los trabajadores migrantes, en particular las mujeres migrantes y las personas con empleos precarios</v>
      </c>
      <c r="AD553" s="172"/>
      <c r="AE553" s="172"/>
      <c r="AF553" s="172"/>
      <c r="AG553" s="172"/>
      <c r="AH553" s="172"/>
      <c r="AI553" s="172"/>
      <c r="AJ553" s="172"/>
      <c r="AK553" s="172"/>
      <c r="AL553" s="172"/>
      <c r="AM553" s="172"/>
      <c r="AN553" s="172"/>
      <c r="AO553" s="172"/>
      <c r="AP553" s="172"/>
      <c r="AQ553" s="172"/>
      <c r="AR553" s="172"/>
      <c r="AS553" s="172"/>
      <c r="AT553" s="172"/>
      <c r="AU553" s="172"/>
      <c r="AV553" s="172"/>
      <c r="AW553" s="172"/>
      <c r="AX553" s="172"/>
      <c r="AY553" s="172"/>
      <c r="AZ553" s="172"/>
      <c r="BA553" s="172"/>
      <c r="BB553" s="172"/>
      <c r="BC553" s="172"/>
      <c r="BD553" s="172"/>
      <c r="BE553" s="172"/>
      <c r="BF553" s="172"/>
      <c r="BG553" s="172"/>
      <c r="BH553" s="172"/>
      <c r="BI553" s="172"/>
      <c r="BJ553" s="172"/>
      <c r="BK553" s="172"/>
      <c r="BL553" s="172"/>
      <c r="BM553" s="172"/>
      <c r="BN553" s="172"/>
      <c r="BO553" s="172"/>
      <c r="BP553" s="172"/>
      <c r="BQ553" s="172"/>
      <c r="BR553" s="172"/>
      <c r="BS553" s="172"/>
      <c r="BT553" s="172"/>
      <c r="BU553" s="172"/>
      <c r="BV553" s="172"/>
      <c r="BW553" s="172"/>
      <c r="BX553" s="172"/>
    </row>
    <row r="554" spans="1:76" s="167" customFormat="1" ht="15.75" x14ac:dyDescent="0.25">
      <c r="A554" s="180" t="s">
        <v>664</v>
      </c>
      <c r="B554" s="181" t="s">
        <v>5136</v>
      </c>
      <c r="C554" s="181" t="s">
        <v>4286</v>
      </c>
      <c r="D554" s="181" t="s">
        <v>5137</v>
      </c>
      <c r="E554" s="181" t="s">
        <v>4287</v>
      </c>
      <c r="F554" s="181" t="s">
        <v>4288</v>
      </c>
      <c r="G554" s="180" t="s">
        <v>712</v>
      </c>
      <c r="H554" s="182" t="s">
        <v>4725</v>
      </c>
      <c r="I554" s="169" t="str">
        <f t="shared" si="24"/>
        <v>34C001M001</v>
      </c>
      <c r="J554" s="183">
        <v>5</v>
      </c>
      <c r="K554" s="181" t="s">
        <v>4731</v>
      </c>
      <c r="L554" s="183">
        <v>3</v>
      </c>
      <c r="M554" s="181" t="s">
        <v>4309</v>
      </c>
      <c r="N554" s="183" t="s">
        <v>765</v>
      </c>
      <c r="O554" s="181" t="s">
        <v>4289</v>
      </c>
      <c r="P554" s="183">
        <v>1</v>
      </c>
      <c r="Q554" s="181" t="s">
        <v>3954</v>
      </c>
      <c r="R554" s="183" t="s">
        <v>785</v>
      </c>
      <c r="S554" s="181" t="s">
        <v>4732</v>
      </c>
      <c r="T554" s="183" t="s">
        <v>766</v>
      </c>
      <c r="U554" s="181" t="s">
        <v>3963</v>
      </c>
      <c r="V554" s="183">
        <v>313</v>
      </c>
      <c r="W554" s="181" t="s">
        <v>3960</v>
      </c>
      <c r="X554" s="183">
        <v>11</v>
      </c>
      <c r="Y554" s="181" t="s">
        <v>3967</v>
      </c>
      <c r="Z554" s="174" t="str">
        <f t="shared" si="25"/>
        <v>11 Ciudades y comunidades sostenibles</v>
      </c>
      <c r="AA554" s="183">
        <v>11.5</v>
      </c>
      <c r="AB554" s="181" t="s">
        <v>3968</v>
      </c>
      <c r="AC554" s="193" t="str">
        <f t="shared" si="26"/>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554" s="172"/>
      <c r="AE554" s="172"/>
      <c r="AF554" s="172"/>
      <c r="AG554" s="172"/>
      <c r="AH554" s="172"/>
      <c r="AI554" s="172"/>
      <c r="AJ554" s="172"/>
      <c r="AK554" s="172"/>
      <c r="AL554" s="172"/>
      <c r="AM554" s="172"/>
      <c r="AN554" s="172"/>
      <c r="AO554" s="172"/>
      <c r="AP554" s="172"/>
      <c r="AQ554" s="172"/>
      <c r="AR554" s="172"/>
      <c r="AS554" s="172"/>
      <c r="AT554" s="172"/>
      <c r="AU554" s="172"/>
      <c r="AV554" s="172"/>
      <c r="AW554" s="172"/>
      <c r="AX554" s="172"/>
      <c r="AY554" s="172"/>
      <c r="AZ554" s="172"/>
      <c r="BA554" s="172"/>
      <c r="BB554" s="172"/>
      <c r="BC554" s="172"/>
      <c r="BD554" s="172"/>
      <c r="BE554" s="172"/>
      <c r="BF554" s="172"/>
      <c r="BG554" s="172"/>
      <c r="BH554" s="172"/>
      <c r="BI554" s="172"/>
      <c r="BJ554" s="172"/>
      <c r="BK554" s="172"/>
      <c r="BL554" s="172"/>
      <c r="BM554" s="172"/>
      <c r="BN554" s="172"/>
      <c r="BO554" s="172"/>
      <c r="BP554" s="172"/>
      <c r="BQ554" s="172"/>
      <c r="BR554" s="172"/>
      <c r="BS554" s="172"/>
      <c r="BT554" s="172"/>
      <c r="BU554" s="172"/>
      <c r="BV554" s="172"/>
      <c r="BW554" s="172"/>
      <c r="BX554" s="172"/>
    </row>
    <row r="555" spans="1:76" s="167" customFormat="1" ht="15.75" x14ac:dyDescent="0.25">
      <c r="A555" s="180" t="s">
        <v>664</v>
      </c>
      <c r="B555" s="181" t="s">
        <v>5136</v>
      </c>
      <c r="C555" s="181" t="s">
        <v>4286</v>
      </c>
      <c r="D555" s="181" t="s">
        <v>5137</v>
      </c>
      <c r="E555" s="181" t="s">
        <v>4287</v>
      </c>
      <c r="F555" s="181" t="s">
        <v>4288</v>
      </c>
      <c r="G555" s="180" t="s">
        <v>3889</v>
      </c>
      <c r="H555" s="182" t="s">
        <v>4729</v>
      </c>
      <c r="I555" s="169" t="str">
        <f t="shared" si="24"/>
        <v>34C001M002</v>
      </c>
      <c r="J555" s="183">
        <v>5</v>
      </c>
      <c r="K555" s="181" t="s">
        <v>4731</v>
      </c>
      <c r="L555" s="183">
        <v>3</v>
      </c>
      <c r="M555" s="181" t="s">
        <v>4309</v>
      </c>
      <c r="N555" s="183" t="s">
        <v>765</v>
      </c>
      <c r="O555" s="181" t="s">
        <v>4289</v>
      </c>
      <c r="P555" s="183">
        <v>1</v>
      </c>
      <c r="Q555" s="181" t="s">
        <v>3954</v>
      </c>
      <c r="R555" s="183" t="s">
        <v>785</v>
      </c>
      <c r="S555" s="181" t="s">
        <v>4732</v>
      </c>
      <c r="T555" s="183" t="s">
        <v>766</v>
      </c>
      <c r="U555" s="181" t="s">
        <v>3963</v>
      </c>
      <c r="V555" s="183" t="s">
        <v>3961</v>
      </c>
      <c r="W555" s="181" t="s">
        <v>3962</v>
      </c>
      <c r="X555" s="183" t="s">
        <v>2916</v>
      </c>
      <c r="Y555" s="181" t="s">
        <v>3967</v>
      </c>
      <c r="Z555" s="174" t="str">
        <f t="shared" si="25"/>
        <v>11 Ciudades y comunidades sostenibles</v>
      </c>
      <c r="AA555" s="183">
        <v>11.5</v>
      </c>
      <c r="AB555" s="181" t="s">
        <v>3968</v>
      </c>
      <c r="AC555" s="193" t="str">
        <f t="shared" si="26"/>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555" s="172"/>
      <c r="AE555" s="172"/>
      <c r="AF555" s="172"/>
      <c r="AG555" s="172"/>
      <c r="AH555" s="172"/>
      <c r="AI555" s="172"/>
      <c r="AJ555" s="172"/>
      <c r="AK555" s="172"/>
      <c r="AL555" s="172"/>
      <c r="AM555" s="172"/>
      <c r="AN555" s="172"/>
      <c r="AO555" s="172"/>
      <c r="AP555" s="172"/>
      <c r="AQ555" s="172"/>
      <c r="AR555" s="172"/>
      <c r="AS555" s="172"/>
      <c r="AT555" s="172"/>
      <c r="AU555" s="172"/>
      <c r="AV555" s="172"/>
      <c r="AW555" s="172"/>
      <c r="AX555" s="172"/>
      <c r="AY555" s="172"/>
      <c r="AZ555" s="172"/>
      <c r="BA555" s="172"/>
      <c r="BB555" s="172"/>
      <c r="BC555" s="172"/>
      <c r="BD555" s="172"/>
      <c r="BE555" s="172"/>
      <c r="BF555" s="172"/>
      <c r="BG555" s="172"/>
      <c r="BH555" s="172"/>
      <c r="BI555" s="172"/>
      <c r="BJ555" s="172"/>
      <c r="BK555" s="172"/>
      <c r="BL555" s="172"/>
      <c r="BM555" s="172"/>
      <c r="BN555" s="172"/>
      <c r="BO555" s="172"/>
      <c r="BP555" s="172"/>
      <c r="BQ555" s="172"/>
      <c r="BR555" s="172"/>
      <c r="BS555" s="172"/>
      <c r="BT555" s="172"/>
      <c r="BU555" s="172"/>
      <c r="BV555" s="172"/>
      <c r="BW555" s="172"/>
      <c r="BX555" s="172"/>
    </row>
    <row r="556" spans="1:76" s="167" customFormat="1" ht="15.75" x14ac:dyDescent="0.25">
      <c r="A556" s="180" t="s">
        <v>664</v>
      </c>
      <c r="B556" s="181" t="s">
        <v>5136</v>
      </c>
      <c r="C556" s="181" t="s">
        <v>4286</v>
      </c>
      <c r="D556" s="181" t="s">
        <v>5137</v>
      </c>
      <c r="E556" s="181" t="s">
        <v>4287</v>
      </c>
      <c r="F556" s="181" t="s">
        <v>4288</v>
      </c>
      <c r="G556" s="180" t="s">
        <v>713</v>
      </c>
      <c r="H556" s="182" t="s">
        <v>4730</v>
      </c>
      <c r="I556" s="169" t="str">
        <f t="shared" si="24"/>
        <v>34C001N001</v>
      </c>
      <c r="J556" s="183">
        <v>5</v>
      </c>
      <c r="K556" s="181" t="s">
        <v>4731</v>
      </c>
      <c r="L556" s="183">
        <v>3</v>
      </c>
      <c r="M556" s="181" t="s">
        <v>4309</v>
      </c>
      <c r="N556" s="183" t="s">
        <v>774</v>
      </c>
      <c r="O556" s="181" t="s">
        <v>3964</v>
      </c>
      <c r="P556" s="183">
        <v>1</v>
      </c>
      <c r="Q556" s="181" t="s">
        <v>3954</v>
      </c>
      <c r="R556" s="183" t="s">
        <v>785</v>
      </c>
      <c r="S556" s="181" t="s">
        <v>4732</v>
      </c>
      <c r="T556" s="183" t="s">
        <v>766</v>
      </c>
      <c r="U556" s="181" t="s">
        <v>3963</v>
      </c>
      <c r="V556" s="183" t="s">
        <v>3965</v>
      </c>
      <c r="W556" s="181" t="s">
        <v>3966</v>
      </c>
      <c r="X556" s="183" t="s">
        <v>2916</v>
      </c>
      <c r="Y556" s="181" t="s">
        <v>3967</v>
      </c>
      <c r="Z556" s="174" t="str">
        <f t="shared" si="25"/>
        <v>11 Ciudades y comunidades sostenibles</v>
      </c>
      <c r="AA556" s="183">
        <v>11.5</v>
      </c>
      <c r="AB556" s="181" t="s">
        <v>3968</v>
      </c>
      <c r="AC556" s="193" t="str">
        <f t="shared" si="26"/>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556" s="172"/>
      <c r="AE556" s="172"/>
      <c r="AF556" s="172"/>
      <c r="AG556" s="172"/>
      <c r="AH556" s="172"/>
      <c r="AI556" s="172"/>
      <c r="AJ556" s="172"/>
      <c r="AK556" s="172"/>
      <c r="AL556" s="172"/>
      <c r="AM556" s="172"/>
      <c r="AN556" s="172"/>
      <c r="AO556" s="172"/>
      <c r="AP556" s="172"/>
      <c r="AQ556" s="172"/>
      <c r="AR556" s="172"/>
      <c r="AS556" s="172"/>
      <c r="AT556" s="172"/>
      <c r="AU556" s="172"/>
      <c r="AV556" s="172"/>
      <c r="AW556" s="172"/>
      <c r="AX556" s="172"/>
      <c r="AY556" s="172"/>
      <c r="AZ556" s="172"/>
      <c r="BA556" s="172"/>
      <c r="BB556" s="172"/>
      <c r="BC556" s="172"/>
      <c r="BD556" s="172"/>
      <c r="BE556" s="172"/>
      <c r="BF556" s="172"/>
      <c r="BG556" s="172"/>
      <c r="BH556" s="172"/>
      <c r="BI556" s="172"/>
      <c r="BJ556" s="172"/>
      <c r="BK556" s="172"/>
      <c r="BL556" s="172"/>
      <c r="BM556" s="172"/>
      <c r="BN556" s="172"/>
      <c r="BO556" s="172"/>
      <c r="BP556" s="172"/>
      <c r="BQ556" s="172"/>
      <c r="BR556" s="172"/>
      <c r="BS556" s="172"/>
      <c r="BT556" s="172"/>
      <c r="BU556" s="172"/>
      <c r="BV556" s="172"/>
      <c r="BW556" s="172"/>
      <c r="BX556" s="172"/>
    </row>
    <row r="557" spans="1:76" s="167" customFormat="1" ht="15.75" x14ac:dyDescent="0.25">
      <c r="A557" s="180" t="s">
        <v>664</v>
      </c>
      <c r="B557" s="181" t="s">
        <v>5136</v>
      </c>
      <c r="C557" s="181" t="s">
        <v>4286</v>
      </c>
      <c r="D557" s="181" t="s">
        <v>5137</v>
      </c>
      <c r="E557" s="181" t="s">
        <v>4287</v>
      </c>
      <c r="F557" s="181" t="s">
        <v>4288</v>
      </c>
      <c r="G557" s="180" t="s">
        <v>3890</v>
      </c>
      <c r="H557" s="182" t="s">
        <v>5138</v>
      </c>
      <c r="I557" s="169" t="str">
        <f t="shared" si="24"/>
        <v>34C001N005</v>
      </c>
      <c r="J557" s="183">
        <v>5</v>
      </c>
      <c r="K557" s="181" t="s">
        <v>4731</v>
      </c>
      <c r="L557" s="183">
        <v>3</v>
      </c>
      <c r="M557" s="181" t="s">
        <v>4309</v>
      </c>
      <c r="N557" s="183" t="s">
        <v>765</v>
      </c>
      <c r="O557" s="181" t="s">
        <v>4289</v>
      </c>
      <c r="P557" s="183">
        <v>1</v>
      </c>
      <c r="Q557" s="181" t="s">
        <v>3954</v>
      </c>
      <c r="R557" s="183" t="s">
        <v>785</v>
      </c>
      <c r="S557" s="181" t="s">
        <v>4732</v>
      </c>
      <c r="T557" s="183" t="s">
        <v>766</v>
      </c>
      <c r="U557" s="181" t="s">
        <v>3963</v>
      </c>
      <c r="V557" s="183" t="s">
        <v>3965</v>
      </c>
      <c r="W557" s="181" t="s">
        <v>3966</v>
      </c>
      <c r="X557" s="183" t="s">
        <v>2916</v>
      </c>
      <c r="Y557" s="181" t="s">
        <v>3967</v>
      </c>
      <c r="Z557" s="174" t="str">
        <f t="shared" si="25"/>
        <v>11 Ciudades y comunidades sostenibles</v>
      </c>
      <c r="AA557" s="183">
        <v>11.5</v>
      </c>
      <c r="AB557" s="181" t="s">
        <v>3968</v>
      </c>
      <c r="AC557" s="193" t="str">
        <f t="shared" si="26"/>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557" s="172"/>
      <c r="AE557" s="172"/>
      <c r="AF557" s="172"/>
      <c r="AG557" s="172"/>
      <c r="AH557" s="172"/>
      <c r="AI557" s="172"/>
      <c r="AJ557" s="172"/>
      <c r="AK557" s="172"/>
      <c r="AL557" s="172"/>
      <c r="AM557" s="172"/>
      <c r="AN557" s="172"/>
      <c r="AO557" s="172"/>
      <c r="AP557" s="172"/>
      <c r="AQ557" s="172"/>
      <c r="AR557" s="172"/>
      <c r="AS557" s="172"/>
      <c r="AT557" s="172"/>
      <c r="AU557" s="172"/>
      <c r="AV557" s="172"/>
      <c r="AW557" s="172"/>
      <c r="AX557" s="172"/>
      <c r="AY557" s="172"/>
      <c r="AZ557" s="172"/>
      <c r="BA557" s="172"/>
      <c r="BB557" s="172"/>
      <c r="BC557" s="172"/>
      <c r="BD557" s="172"/>
      <c r="BE557" s="172"/>
      <c r="BF557" s="172"/>
      <c r="BG557" s="172"/>
      <c r="BH557" s="172"/>
      <c r="BI557" s="172"/>
      <c r="BJ557" s="172"/>
      <c r="BK557" s="172"/>
      <c r="BL557" s="172"/>
      <c r="BM557" s="172"/>
      <c r="BN557" s="172"/>
      <c r="BO557" s="172"/>
      <c r="BP557" s="172"/>
      <c r="BQ557" s="172"/>
      <c r="BR557" s="172"/>
      <c r="BS557" s="172"/>
      <c r="BT557" s="172"/>
      <c r="BU557" s="172"/>
      <c r="BV557" s="172"/>
      <c r="BW557" s="172"/>
      <c r="BX557" s="172"/>
    </row>
    <row r="558" spans="1:76" s="167" customFormat="1" ht="15.75" x14ac:dyDescent="0.25">
      <c r="A558" s="180" t="s">
        <v>665</v>
      </c>
      <c r="B558" s="181" t="s">
        <v>5139</v>
      </c>
      <c r="C558" s="181" t="s">
        <v>4290</v>
      </c>
      <c r="D558" s="181" t="s">
        <v>4291</v>
      </c>
      <c r="E558" s="181" t="s">
        <v>4287</v>
      </c>
      <c r="F558" s="181" t="s">
        <v>4292</v>
      </c>
      <c r="G558" s="180" t="s">
        <v>3889</v>
      </c>
      <c r="H558" s="182" t="s">
        <v>4729</v>
      </c>
      <c r="I558" s="169" t="str">
        <f t="shared" si="24"/>
        <v>34PDHBM002</v>
      </c>
      <c r="J558" s="183">
        <v>5</v>
      </c>
      <c r="K558" s="181" t="s">
        <v>4731</v>
      </c>
      <c r="L558" s="183">
        <v>3</v>
      </c>
      <c r="M558" s="181" t="s">
        <v>4309</v>
      </c>
      <c r="N558" s="183" t="s">
        <v>765</v>
      </c>
      <c r="O558" s="181" t="s">
        <v>4289</v>
      </c>
      <c r="P558" s="183">
        <v>1</v>
      </c>
      <c r="Q558" s="181" t="s">
        <v>3954</v>
      </c>
      <c r="R558" s="183" t="s">
        <v>785</v>
      </c>
      <c r="S558" s="181" t="s">
        <v>4732</v>
      </c>
      <c r="T558" s="183" t="s">
        <v>766</v>
      </c>
      <c r="U558" s="181" t="s">
        <v>3963</v>
      </c>
      <c r="V558" s="183" t="s">
        <v>3961</v>
      </c>
      <c r="W558" s="181" t="s">
        <v>3962</v>
      </c>
      <c r="X558" s="183" t="s">
        <v>2916</v>
      </c>
      <c r="Y558" s="181" t="s">
        <v>3967</v>
      </c>
      <c r="Z558" s="174" t="str">
        <f t="shared" si="25"/>
        <v>11 Ciudades y comunidades sostenibles</v>
      </c>
      <c r="AA558" s="183">
        <v>11.5</v>
      </c>
      <c r="AB558" s="181" t="s">
        <v>3968</v>
      </c>
      <c r="AC558" s="193" t="str">
        <f t="shared" si="26"/>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558" s="172"/>
      <c r="AE558" s="172"/>
      <c r="AF558" s="172"/>
      <c r="AG558" s="172"/>
      <c r="AH558" s="172"/>
      <c r="AI558" s="172"/>
      <c r="AJ558" s="172"/>
      <c r="AK558" s="172"/>
      <c r="AL558" s="172"/>
      <c r="AM558" s="172"/>
      <c r="AN558" s="172"/>
      <c r="AO558" s="172"/>
      <c r="AP558" s="172"/>
      <c r="AQ558" s="172"/>
      <c r="AR558" s="172"/>
      <c r="AS558" s="172"/>
      <c r="AT558" s="172"/>
      <c r="AU558" s="172"/>
      <c r="AV558" s="172"/>
      <c r="AW558" s="172"/>
      <c r="AX558" s="172"/>
      <c r="AY558" s="172"/>
      <c r="AZ558" s="172"/>
      <c r="BA558" s="172"/>
      <c r="BB558" s="172"/>
      <c r="BC558" s="172"/>
      <c r="BD558" s="172"/>
      <c r="BE558" s="172"/>
      <c r="BF558" s="172"/>
      <c r="BG558" s="172"/>
      <c r="BH558" s="172"/>
      <c r="BI558" s="172"/>
      <c r="BJ558" s="172"/>
      <c r="BK558" s="172"/>
      <c r="BL558" s="172"/>
      <c r="BM558" s="172"/>
      <c r="BN558" s="172"/>
      <c r="BO558" s="172"/>
      <c r="BP558" s="172"/>
      <c r="BQ558" s="172"/>
      <c r="BR558" s="172"/>
      <c r="BS558" s="172"/>
      <c r="BT558" s="172"/>
      <c r="BU558" s="172"/>
      <c r="BV558" s="172"/>
      <c r="BW558" s="172"/>
      <c r="BX558" s="172"/>
    </row>
    <row r="559" spans="1:76" s="167" customFormat="1" ht="15.75" x14ac:dyDescent="0.25">
      <c r="A559" s="180" t="s">
        <v>665</v>
      </c>
      <c r="B559" s="181" t="s">
        <v>5139</v>
      </c>
      <c r="C559" s="181" t="s">
        <v>4290</v>
      </c>
      <c r="D559" s="181" t="s">
        <v>4291</v>
      </c>
      <c r="E559" s="181" t="s">
        <v>4287</v>
      </c>
      <c r="F559" s="181" t="s">
        <v>4292</v>
      </c>
      <c r="G559" s="180" t="s">
        <v>713</v>
      </c>
      <c r="H559" s="182" t="s">
        <v>4730</v>
      </c>
      <c r="I559" s="169" t="str">
        <f t="shared" si="24"/>
        <v>34PDHBN001</v>
      </c>
      <c r="J559" s="183">
        <v>5</v>
      </c>
      <c r="K559" s="181" t="s">
        <v>4731</v>
      </c>
      <c r="L559" s="183">
        <v>3</v>
      </c>
      <c r="M559" s="181" t="s">
        <v>4309</v>
      </c>
      <c r="N559" s="183" t="s">
        <v>774</v>
      </c>
      <c r="O559" s="181" t="s">
        <v>3964</v>
      </c>
      <c r="P559" s="183">
        <v>1</v>
      </c>
      <c r="Q559" s="181" t="s">
        <v>3954</v>
      </c>
      <c r="R559" s="183" t="s">
        <v>785</v>
      </c>
      <c r="S559" s="181" t="s">
        <v>4732</v>
      </c>
      <c r="T559" s="183" t="s">
        <v>766</v>
      </c>
      <c r="U559" s="181" t="s">
        <v>3963</v>
      </c>
      <c r="V559" s="183" t="s">
        <v>3965</v>
      </c>
      <c r="W559" s="181" t="s">
        <v>3966</v>
      </c>
      <c r="X559" s="183" t="s">
        <v>2916</v>
      </c>
      <c r="Y559" s="181" t="s">
        <v>3967</v>
      </c>
      <c r="Z559" s="174" t="str">
        <f t="shared" si="25"/>
        <v>11 Ciudades y comunidades sostenibles</v>
      </c>
      <c r="AA559" s="183">
        <v>11.5</v>
      </c>
      <c r="AB559" s="181" t="s">
        <v>3968</v>
      </c>
      <c r="AC559" s="193" t="str">
        <f t="shared" si="26"/>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559" s="172"/>
      <c r="AE559" s="172"/>
      <c r="AF559" s="172"/>
      <c r="AG559" s="172"/>
      <c r="AH559" s="172"/>
      <c r="AI559" s="172"/>
      <c r="AJ559" s="172"/>
      <c r="AK559" s="172"/>
      <c r="AL559" s="172"/>
      <c r="AM559" s="172"/>
      <c r="AN559" s="172"/>
      <c r="AO559" s="172"/>
      <c r="AP559" s="172"/>
      <c r="AQ559" s="172"/>
      <c r="AR559" s="172"/>
      <c r="AS559" s="172"/>
      <c r="AT559" s="172"/>
      <c r="AU559" s="172"/>
      <c r="AV559" s="172"/>
      <c r="AW559" s="172"/>
      <c r="AX559" s="172"/>
      <c r="AY559" s="172"/>
      <c r="AZ559" s="172"/>
      <c r="BA559" s="172"/>
      <c r="BB559" s="172"/>
      <c r="BC559" s="172"/>
      <c r="BD559" s="172"/>
      <c r="BE559" s="172"/>
      <c r="BF559" s="172"/>
      <c r="BG559" s="172"/>
      <c r="BH559" s="172"/>
      <c r="BI559" s="172"/>
      <c r="BJ559" s="172"/>
      <c r="BK559" s="172"/>
      <c r="BL559" s="172"/>
      <c r="BM559" s="172"/>
      <c r="BN559" s="172"/>
      <c r="BO559" s="172"/>
      <c r="BP559" s="172"/>
      <c r="BQ559" s="172"/>
      <c r="BR559" s="172"/>
      <c r="BS559" s="172"/>
      <c r="BT559" s="172"/>
      <c r="BU559" s="172"/>
      <c r="BV559" s="172"/>
      <c r="BW559" s="172"/>
      <c r="BX559" s="172"/>
    </row>
    <row r="560" spans="1:76" s="167" customFormat="1" ht="15.75" x14ac:dyDescent="0.25">
      <c r="A560" s="180" t="s">
        <v>665</v>
      </c>
      <c r="B560" s="181" t="s">
        <v>5139</v>
      </c>
      <c r="C560" s="181" t="s">
        <v>4290</v>
      </c>
      <c r="D560" s="181" t="s">
        <v>4291</v>
      </c>
      <c r="E560" s="181" t="s">
        <v>4287</v>
      </c>
      <c r="F560" s="181" t="s">
        <v>4292</v>
      </c>
      <c r="G560" s="180" t="s">
        <v>3890</v>
      </c>
      <c r="H560" s="182" t="s">
        <v>5138</v>
      </c>
      <c r="I560" s="169" t="str">
        <f t="shared" si="24"/>
        <v>34PDHBN005</v>
      </c>
      <c r="J560" s="183">
        <v>5</v>
      </c>
      <c r="K560" s="181" t="s">
        <v>4731</v>
      </c>
      <c r="L560" s="183">
        <v>3</v>
      </c>
      <c r="M560" s="181" t="s">
        <v>4309</v>
      </c>
      <c r="N560" s="183" t="s">
        <v>765</v>
      </c>
      <c r="O560" s="181" t="s">
        <v>4289</v>
      </c>
      <c r="P560" s="183">
        <v>1</v>
      </c>
      <c r="Q560" s="181" t="s">
        <v>3954</v>
      </c>
      <c r="R560" s="183" t="s">
        <v>785</v>
      </c>
      <c r="S560" s="181" t="s">
        <v>4732</v>
      </c>
      <c r="T560" s="183" t="s">
        <v>766</v>
      </c>
      <c r="U560" s="181" t="s">
        <v>3963</v>
      </c>
      <c r="V560" s="183" t="s">
        <v>3965</v>
      </c>
      <c r="W560" s="181" t="s">
        <v>3966</v>
      </c>
      <c r="X560" s="183" t="s">
        <v>2916</v>
      </c>
      <c r="Y560" s="181" t="s">
        <v>3967</v>
      </c>
      <c r="Z560" s="174" t="str">
        <f t="shared" si="25"/>
        <v>11 Ciudades y comunidades sostenibles</v>
      </c>
      <c r="AA560" s="183">
        <v>11.5</v>
      </c>
      <c r="AB560" s="181" t="s">
        <v>3968</v>
      </c>
      <c r="AC560" s="193" t="str">
        <f t="shared" si="26"/>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560" s="172"/>
      <c r="AE560" s="172"/>
      <c r="AF560" s="172"/>
      <c r="AG560" s="172"/>
      <c r="AH560" s="172"/>
      <c r="AI560" s="172"/>
      <c r="AJ560" s="172"/>
      <c r="AK560" s="172"/>
      <c r="AL560" s="172"/>
      <c r="AM560" s="172"/>
      <c r="AN560" s="172"/>
      <c r="AO560" s="172"/>
      <c r="AP560" s="172"/>
      <c r="AQ560" s="172"/>
      <c r="AR560" s="172"/>
      <c r="AS560" s="172"/>
      <c r="AT560" s="172"/>
      <c r="AU560" s="172"/>
      <c r="AV560" s="172"/>
      <c r="AW560" s="172"/>
      <c r="AX560" s="172"/>
      <c r="AY560" s="172"/>
      <c r="AZ560" s="172"/>
      <c r="BA560" s="172"/>
      <c r="BB560" s="172"/>
      <c r="BC560" s="172"/>
      <c r="BD560" s="172"/>
      <c r="BE560" s="172"/>
      <c r="BF560" s="172"/>
      <c r="BG560" s="172"/>
      <c r="BH560" s="172"/>
      <c r="BI560" s="172"/>
      <c r="BJ560" s="172"/>
      <c r="BK560" s="172"/>
      <c r="BL560" s="172"/>
      <c r="BM560" s="172"/>
      <c r="BN560" s="172"/>
      <c r="BO560" s="172"/>
      <c r="BP560" s="172"/>
      <c r="BQ560" s="172"/>
      <c r="BR560" s="172"/>
      <c r="BS560" s="172"/>
      <c r="BT560" s="172"/>
      <c r="BU560" s="172"/>
      <c r="BV560" s="172"/>
      <c r="BW560" s="172"/>
      <c r="BX560" s="172"/>
    </row>
    <row r="561" spans="1:76" s="167" customFormat="1" ht="15.75" x14ac:dyDescent="0.25">
      <c r="A561" s="180" t="s">
        <v>666</v>
      </c>
      <c r="B561" s="181" t="s">
        <v>5140</v>
      </c>
      <c r="C561" s="181" t="s">
        <v>5141</v>
      </c>
      <c r="D561" s="181" t="s">
        <v>5142</v>
      </c>
      <c r="E561" s="181" t="s">
        <v>4293</v>
      </c>
      <c r="F561" s="181" t="s">
        <v>4294</v>
      </c>
      <c r="G561" s="180" t="s">
        <v>3857</v>
      </c>
      <c r="H561" s="182" t="s">
        <v>5143</v>
      </c>
      <c r="I561" s="169" t="str">
        <f t="shared" si="24"/>
        <v>35C001E179</v>
      </c>
      <c r="J561" s="183">
        <v>1</v>
      </c>
      <c r="K561" s="181" t="s">
        <v>4028</v>
      </c>
      <c r="L561" s="183">
        <v>7</v>
      </c>
      <c r="M561" s="181" t="s">
        <v>4295</v>
      </c>
      <c r="N561" s="183" t="s">
        <v>2465</v>
      </c>
      <c r="O561" s="181" t="s">
        <v>4295</v>
      </c>
      <c r="P561" s="183">
        <v>2</v>
      </c>
      <c r="Q561" s="181" t="s">
        <v>4765</v>
      </c>
      <c r="R561" s="183" t="s">
        <v>792</v>
      </c>
      <c r="S561" s="181" t="s">
        <v>4779</v>
      </c>
      <c r="T561" s="183" t="s">
        <v>785</v>
      </c>
      <c r="U561" s="181" t="s">
        <v>4296</v>
      </c>
      <c r="V561" s="183" t="s">
        <v>4297</v>
      </c>
      <c r="W561" s="181" t="s">
        <v>4298</v>
      </c>
      <c r="X561" s="183" t="s">
        <v>2527</v>
      </c>
      <c r="Y561" s="181" t="s">
        <v>4062</v>
      </c>
      <c r="Z561" s="174" t="str">
        <f t="shared" si="25"/>
        <v>10 Reduccion de las desigualdades</v>
      </c>
      <c r="AA561" s="183">
        <v>10.199999999999999</v>
      </c>
      <c r="AB561" s="181" t="s">
        <v>4063</v>
      </c>
      <c r="AC561" s="193" t="str">
        <f t="shared" si="26"/>
        <v>10.2 De aqui a 2030, potenciar y promover la inclusion social, economica y politica de todas las personas, independientemente de su edad, sexo, discapacidad, raza, etnia, origen, religion o situacion economica u otra condicion</v>
      </c>
      <c r="AD561" s="172"/>
      <c r="AE561" s="172"/>
      <c r="AF561" s="172"/>
      <c r="AG561" s="172"/>
      <c r="AH561" s="172"/>
      <c r="AI561" s="172"/>
      <c r="AJ561" s="172"/>
      <c r="AK561" s="172"/>
      <c r="AL561" s="172"/>
      <c r="AM561" s="172"/>
      <c r="AN561" s="172"/>
      <c r="AO561" s="172"/>
      <c r="AP561" s="172"/>
      <c r="AQ561" s="172"/>
      <c r="AR561" s="172"/>
      <c r="AS561" s="172"/>
      <c r="AT561" s="172"/>
      <c r="AU561" s="172"/>
      <c r="AV561" s="172"/>
      <c r="AW561" s="172"/>
      <c r="AX561" s="172"/>
      <c r="AY561" s="172"/>
      <c r="AZ561" s="172"/>
      <c r="BA561" s="172"/>
      <c r="BB561" s="172"/>
      <c r="BC561" s="172"/>
      <c r="BD561" s="172"/>
      <c r="BE561" s="172"/>
      <c r="BF561" s="172"/>
      <c r="BG561" s="172"/>
      <c r="BH561" s="172"/>
      <c r="BI561" s="172"/>
      <c r="BJ561" s="172"/>
      <c r="BK561" s="172"/>
      <c r="BL561" s="172"/>
      <c r="BM561" s="172"/>
      <c r="BN561" s="172"/>
      <c r="BO561" s="172"/>
      <c r="BP561" s="172"/>
      <c r="BQ561" s="172"/>
      <c r="BR561" s="172"/>
      <c r="BS561" s="172"/>
      <c r="BT561" s="172"/>
      <c r="BU561" s="172"/>
      <c r="BV561" s="172"/>
      <c r="BW561" s="172"/>
      <c r="BX561" s="172"/>
    </row>
    <row r="562" spans="1:76" s="167" customFormat="1" ht="15.75" x14ac:dyDescent="0.25">
      <c r="A562" s="180" t="s">
        <v>666</v>
      </c>
      <c r="B562" s="181" t="s">
        <v>5140</v>
      </c>
      <c r="C562" s="181" t="s">
        <v>5141</v>
      </c>
      <c r="D562" s="181" t="s">
        <v>5142</v>
      </c>
      <c r="E562" s="181" t="s">
        <v>4293</v>
      </c>
      <c r="F562" s="181" t="s">
        <v>4294</v>
      </c>
      <c r="G562" s="180" t="s">
        <v>712</v>
      </c>
      <c r="H562" s="182" t="s">
        <v>4725</v>
      </c>
      <c r="I562" s="169" t="str">
        <f t="shared" si="24"/>
        <v>35C001M001</v>
      </c>
      <c r="J562" s="183">
        <v>1</v>
      </c>
      <c r="K562" s="181" t="s">
        <v>4028</v>
      </c>
      <c r="L562" s="183">
        <v>7</v>
      </c>
      <c r="M562" s="181" t="s">
        <v>4295</v>
      </c>
      <c r="N562" s="183" t="s">
        <v>2465</v>
      </c>
      <c r="O562" s="181" t="s">
        <v>4295</v>
      </c>
      <c r="P562" s="183">
        <v>2</v>
      </c>
      <c r="Q562" s="181" t="s">
        <v>4765</v>
      </c>
      <c r="R562" s="183" t="s">
        <v>792</v>
      </c>
      <c r="S562" s="181" t="s">
        <v>4779</v>
      </c>
      <c r="T562" s="183" t="s">
        <v>785</v>
      </c>
      <c r="U562" s="181" t="s">
        <v>4296</v>
      </c>
      <c r="V562" s="183" t="s">
        <v>3959</v>
      </c>
      <c r="W562" s="181" t="s">
        <v>3960</v>
      </c>
      <c r="X562" s="183" t="s">
        <v>2527</v>
      </c>
      <c r="Y562" s="181" t="s">
        <v>4062</v>
      </c>
      <c r="Z562" s="174" t="str">
        <f t="shared" si="25"/>
        <v>10 Reduccion de las desigualdades</v>
      </c>
      <c r="AA562" s="183">
        <v>10.199999999999999</v>
      </c>
      <c r="AB562" s="181" t="s">
        <v>4063</v>
      </c>
      <c r="AC562" s="193" t="str">
        <f t="shared" si="26"/>
        <v>10.2 De aqui a 2030, potenciar y promover la inclusion social, economica y politica de todas las personas, independientemente de su edad, sexo, discapacidad, raza, etnia, origen, religion o situacion economica u otra condicion</v>
      </c>
      <c r="AD562" s="172"/>
      <c r="AE562" s="172"/>
      <c r="AF562" s="172"/>
      <c r="AG562" s="172"/>
      <c r="AH562" s="172"/>
      <c r="AI562" s="172"/>
      <c r="AJ562" s="172"/>
      <c r="AK562" s="172"/>
      <c r="AL562" s="172"/>
      <c r="AM562" s="172"/>
      <c r="AN562" s="172"/>
      <c r="AO562" s="172"/>
      <c r="AP562" s="172"/>
      <c r="AQ562" s="172"/>
      <c r="AR562" s="172"/>
      <c r="AS562" s="172"/>
      <c r="AT562" s="172"/>
      <c r="AU562" s="172"/>
      <c r="AV562" s="172"/>
      <c r="AW562" s="172"/>
      <c r="AX562" s="172"/>
      <c r="AY562" s="172"/>
      <c r="AZ562" s="172"/>
      <c r="BA562" s="172"/>
      <c r="BB562" s="172"/>
      <c r="BC562" s="172"/>
      <c r="BD562" s="172"/>
      <c r="BE562" s="172"/>
      <c r="BF562" s="172"/>
      <c r="BG562" s="172"/>
      <c r="BH562" s="172"/>
      <c r="BI562" s="172"/>
      <c r="BJ562" s="172"/>
      <c r="BK562" s="172"/>
      <c r="BL562" s="172"/>
      <c r="BM562" s="172"/>
      <c r="BN562" s="172"/>
      <c r="BO562" s="172"/>
      <c r="BP562" s="172"/>
      <c r="BQ562" s="172"/>
      <c r="BR562" s="172"/>
      <c r="BS562" s="172"/>
      <c r="BT562" s="172"/>
      <c r="BU562" s="172"/>
      <c r="BV562" s="172"/>
      <c r="BW562" s="172"/>
      <c r="BX562" s="172"/>
    </row>
    <row r="563" spans="1:76" s="167" customFormat="1" ht="15.75" x14ac:dyDescent="0.25">
      <c r="A563" s="180" t="s">
        <v>666</v>
      </c>
      <c r="B563" s="181" t="s">
        <v>5140</v>
      </c>
      <c r="C563" s="181" t="s">
        <v>5141</v>
      </c>
      <c r="D563" s="181" t="s">
        <v>5142</v>
      </c>
      <c r="E563" s="181" t="s">
        <v>4293</v>
      </c>
      <c r="F563" s="181" t="s">
        <v>4294</v>
      </c>
      <c r="G563" s="180" t="s">
        <v>3889</v>
      </c>
      <c r="H563" s="182" t="s">
        <v>4729</v>
      </c>
      <c r="I563" s="169" t="str">
        <f t="shared" si="24"/>
        <v>35C001M002</v>
      </c>
      <c r="J563" s="183">
        <v>1</v>
      </c>
      <c r="K563" s="181" t="s">
        <v>4028</v>
      </c>
      <c r="L563" s="183">
        <v>7</v>
      </c>
      <c r="M563" s="181" t="s">
        <v>4295</v>
      </c>
      <c r="N563" s="183" t="s">
        <v>2465</v>
      </c>
      <c r="O563" s="181" t="s">
        <v>4295</v>
      </c>
      <c r="P563" s="183">
        <v>2</v>
      </c>
      <c r="Q563" s="181" t="s">
        <v>4765</v>
      </c>
      <c r="R563" s="183" t="s">
        <v>792</v>
      </c>
      <c r="S563" s="181" t="s">
        <v>4779</v>
      </c>
      <c r="T563" s="183" t="s">
        <v>785</v>
      </c>
      <c r="U563" s="181" t="s">
        <v>4296</v>
      </c>
      <c r="V563" s="183" t="s">
        <v>3961</v>
      </c>
      <c r="W563" s="181" t="s">
        <v>3962</v>
      </c>
      <c r="X563" s="183" t="s">
        <v>2527</v>
      </c>
      <c r="Y563" s="181" t="s">
        <v>4062</v>
      </c>
      <c r="Z563" s="174" t="str">
        <f t="shared" si="25"/>
        <v>10 Reduccion de las desigualdades</v>
      </c>
      <c r="AA563" s="183">
        <v>10.199999999999999</v>
      </c>
      <c r="AB563" s="181" t="s">
        <v>4063</v>
      </c>
      <c r="AC563" s="193" t="str">
        <f t="shared" si="26"/>
        <v>10.2 De aqui a 2030, potenciar y promover la inclusion social, economica y politica de todas las personas, independientemente de su edad, sexo, discapacidad, raza, etnia, origen, religion o situacion economica u otra condicion</v>
      </c>
      <c r="AD563" s="172"/>
      <c r="AE563" s="172"/>
      <c r="AF563" s="172"/>
      <c r="AG563" s="172"/>
      <c r="AH563" s="172"/>
      <c r="AI563" s="172"/>
      <c r="AJ563" s="172"/>
      <c r="AK563" s="172"/>
      <c r="AL563" s="172"/>
      <c r="AM563" s="172"/>
      <c r="AN563" s="172"/>
      <c r="AO563" s="172"/>
      <c r="AP563" s="172"/>
      <c r="AQ563" s="172"/>
      <c r="AR563" s="172"/>
      <c r="AS563" s="172"/>
      <c r="AT563" s="172"/>
      <c r="AU563" s="172"/>
      <c r="AV563" s="172"/>
      <c r="AW563" s="172"/>
      <c r="AX563" s="172"/>
      <c r="AY563" s="172"/>
      <c r="AZ563" s="172"/>
      <c r="BA563" s="172"/>
      <c r="BB563" s="172"/>
      <c r="BC563" s="172"/>
      <c r="BD563" s="172"/>
      <c r="BE563" s="172"/>
      <c r="BF563" s="172"/>
      <c r="BG563" s="172"/>
      <c r="BH563" s="172"/>
      <c r="BI563" s="172"/>
      <c r="BJ563" s="172"/>
      <c r="BK563" s="172"/>
      <c r="BL563" s="172"/>
      <c r="BM563" s="172"/>
      <c r="BN563" s="172"/>
      <c r="BO563" s="172"/>
      <c r="BP563" s="172"/>
      <c r="BQ563" s="172"/>
      <c r="BR563" s="172"/>
      <c r="BS563" s="172"/>
      <c r="BT563" s="172"/>
      <c r="BU563" s="172"/>
      <c r="BV563" s="172"/>
      <c r="BW563" s="172"/>
      <c r="BX563" s="172"/>
    </row>
    <row r="564" spans="1:76" s="167" customFormat="1" ht="15.75" x14ac:dyDescent="0.25">
      <c r="A564" s="180" t="s">
        <v>666</v>
      </c>
      <c r="B564" s="181" t="s">
        <v>5140</v>
      </c>
      <c r="C564" s="181" t="s">
        <v>5141</v>
      </c>
      <c r="D564" s="181" t="s">
        <v>5142</v>
      </c>
      <c r="E564" s="181" t="s">
        <v>4293</v>
      </c>
      <c r="F564" s="181" t="s">
        <v>4294</v>
      </c>
      <c r="G564" s="180" t="s">
        <v>713</v>
      </c>
      <c r="H564" s="182" t="s">
        <v>4730</v>
      </c>
      <c r="I564" s="169" t="str">
        <f t="shared" si="24"/>
        <v>35C001N001</v>
      </c>
      <c r="J564" s="183">
        <v>5</v>
      </c>
      <c r="K564" s="181" t="s">
        <v>4731</v>
      </c>
      <c r="L564" s="183">
        <v>3</v>
      </c>
      <c r="M564" s="181" t="s">
        <v>4309</v>
      </c>
      <c r="N564" s="183" t="s">
        <v>774</v>
      </c>
      <c r="O564" s="181" t="s">
        <v>3964</v>
      </c>
      <c r="P564" s="183">
        <v>1</v>
      </c>
      <c r="Q564" s="181" t="s">
        <v>3954</v>
      </c>
      <c r="R564" s="183" t="s">
        <v>785</v>
      </c>
      <c r="S564" s="181" t="s">
        <v>4732</v>
      </c>
      <c r="T564" s="183" t="s">
        <v>766</v>
      </c>
      <c r="U564" s="181" t="s">
        <v>3963</v>
      </c>
      <c r="V564" s="183" t="s">
        <v>3965</v>
      </c>
      <c r="W564" s="181" t="s">
        <v>3966</v>
      </c>
      <c r="X564" s="183" t="s">
        <v>2916</v>
      </c>
      <c r="Y564" s="181" t="s">
        <v>3967</v>
      </c>
      <c r="Z564" s="174" t="str">
        <f t="shared" si="25"/>
        <v>11 Ciudades y comunidades sostenibles</v>
      </c>
      <c r="AA564" s="183">
        <v>11.5</v>
      </c>
      <c r="AB564" s="181" t="s">
        <v>3968</v>
      </c>
      <c r="AC564" s="193" t="str">
        <f t="shared" si="26"/>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564" s="172"/>
      <c r="AE564" s="172"/>
      <c r="AF564" s="172"/>
      <c r="AG564" s="172"/>
      <c r="AH564" s="172"/>
      <c r="AI564" s="172"/>
      <c r="AJ564" s="172"/>
      <c r="AK564" s="172"/>
      <c r="AL564" s="172"/>
      <c r="AM564" s="172"/>
      <c r="AN564" s="172"/>
      <c r="AO564" s="172"/>
      <c r="AP564" s="172"/>
      <c r="AQ564" s="172"/>
      <c r="AR564" s="172"/>
      <c r="AS564" s="172"/>
      <c r="AT564" s="172"/>
      <c r="AU564" s="172"/>
      <c r="AV564" s="172"/>
      <c r="AW564" s="172"/>
      <c r="AX564" s="172"/>
      <c r="AY564" s="172"/>
      <c r="AZ564" s="172"/>
      <c r="BA564" s="172"/>
      <c r="BB564" s="172"/>
      <c r="BC564" s="172"/>
      <c r="BD564" s="172"/>
      <c r="BE564" s="172"/>
      <c r="BF564" s="172"/>
      <c r="BG564" s="172"/>
      <c r="BH564" s="172"/>
      <c r="BI564" s="172"/>
      <c r="BJ564" s="172"/>
      <c r="BK564" s="172"/>
      <c r="BL564" s="172"/>
      <c r="BM564" s="172"/>
      <c r="BN564" s="172"/>
      <c r="BO564" s="172"/>
      <c r="BP564" s="172"/>
      <c r="BQ564" s="172"/>
      <c r="BR564" s="172"/>
      <c r="BS564" s="172"/>
      <c r="BT564" s="172"/>
      <c r="BU564" s="172"/>
      <c r="BV564" s="172"/>
      <c r="BW564" s="172"/>
      <c r="BX564" s="172"/>
    </row>
    <row r="565" spans="1:76" s="167" customFormat="1" ht="15.75" x14ac:dyDescent="0.25">
      <c r="A565" s="180" t="s">
        <v>666</v>
      </c>
      <c r="B565" s="181" t="s">
        <v>5140</v>
      </c>
      <c r="C565" s="181" t="s">
        <v>5141</v>
      </c>
      <c r="D565" s="181" t="s">
        <v>5142</v>
      </c>
      <c r="E565" s="181" t="s">
        <v>4293</v>
      </c>
      <c r="F565" s="181" t="s">
        <v>4294</v>
      </c>
      <c r="G565" s="180" t="s">
        <v>3904</v>
      </c>
      <c r="H565" s="182" t="s">
        <v>5144</v>
      </c>
      <c r="I565" s="169" t="str">
        <f t="shared" si="24"/>
        <v>35C001S223</v>
      </c>
      <c r="J565" s="183">
        <v>1</v>
      </c>
      <c r="K565" s="181" t="s">
        <v>4028</v>
      </c>
      <c r="L565" s="183">
        <v>7</v>
      </c>
      <c r="M565" s="181" t="s">
        <v>4295</v>
      </c>
      <c r="N565" s="183" t="s">
        <v>2465</v>
      </c>
      <c r="O565" s="181" t="s">
        <v>4295</v>
      </c>
      <c r="P565" s="183">
        <v>2</v>
      </c>
      <c r="Q565" s="181" t="s">
        <v>4765</v>
      </c>
      <c r="R565" s="183" t="s">
        <v>792</v>
      </c>
      <c r="S565" s="181" t="s">
        <v>4779</v>
      </c>
      <c r="T565" s="183" t="s">
        <v>785</v>
      </c>
      <c r="U565" s="181" t="s">
        <v>4296</v>
      </c>
      <c r="V565" s="183" t="s">
        <v>4297</v>
      </c>
      <c r="W565" s="181" t="s">
        <v>4298</v>
      </c>
      <c r="X565" s="183" t="s">
        <v>2527</v>
      </c>
      <c r="Y565" s="181" t="s">
        <v>4062</v>
      </c>
      <c r="Z565" s="174" t="str">
        <f t="shared" si="25"/>
        <v>10 Reduccion de las desigualdades</v>
      </c>
      <c r="AA565" s="183">
        <v>10.199999999999999</v>
      </c>
      <c r="AB565" s="181" t="s">
        <v>4063</v>
      </c>
      <c r="AC565" s="193" t="str">
        <f t="shared" si="26"/>
        <v>10.2 De aqui a 2030, potenciar y promover la inclusion social, economica y politica de todas las personas, independientemente de su edad, sexo, discapacidad, raza, etnia, origen, religion o situacion economica u otra condicion</v>
      </c>
      <c r="AD565" s="172"/>
      <c r="AE565" s="172"/>
      <c r="AF565" s="172"/>
      <c r="AG565" s="172"/>
      <c r="AH565" s="172"/>
      <c r="AI565" s="172"/>
      <c r="AJ565" s="172"/>
      <c r="AK565" s="172"/>
      <c r="AL565" s="172"/>
      <c r="AM565" s="172"/>
      <c r="AN565" s="172"/>
      <c r="AO565" s="172"/>
      <c r="AP565" s="172"/>
      <c r="AQ565" s="172"/>
      <c r="AR565" s="172"/>
      <c r="AS565" s="172"/>
      <c r="AT565" s="172"/>
      <c r="AU565" s="172"/>
      <c r="AV565" s="172"/>
      <c r="AW565" s="172"/>
      <c r="AX565" s="172"/>
      <c r="AY565" s="172"/>
      <c r="AZ565" s="172"/>
      <c r="BA565" s="172"/>
      <c r="BB565" s="172"/>
      <c r="BC565" s="172"/>
      <c r="BD565" s="172"/>
      <c r="BE565" s="172"/>
      <c r="BF565" s="172"/>
      <c r="BG565" s="172"/>
      <c r="BH565" s="172"/>
      <c r="BI565" s="172"/>
      <c r="BJ565" s="172"/>
      <c r="BK565" s="172"/>
      <c r="BL565" s="172"/>
      <c r="BM565" s="172"/>
      <c r="BN565" s="172"/>
      <c r="BO565" s="172"/>
      <c r="BP565" s="172"/>
      <c r="BQ565" s="172"/>
      <c r="BR565" s="172"/>
      <c r="BS565" s="172"/>
      <c r="BT565" s="172"/>
      <c r="BU565" s="172"/>
      <c r="BV565" s="172"/>
      <c r="BW565" s="172"/>
      <c r="BX565" s="172"/>
    </row>
    <row r="566" spans="1:76" s="167" customFormat="1" ht="15.75" x14ac:dyDescent="0.25">
      <c r="A566" s="180" t="s">
        <v>667</v>
      </c>
      <c r="B566" s="181" t="s">
        <v>5145</v>
      </c>
      <c r="C566" s="181" t="s">
        <v>4541</v>
      </c>
      <c r="D566" s="181" t="s">
        <v>5146</v>
      </c>
      <c r="E566" s="181" t="s">
        <v>4542</v>
      </c>
      <c r="F566" s="181" t="s">
        <v>4543</v>
      </c>
      <c r="G566" s="180" t="s">
        <v>693</v>
      </c>
      <c r="H566" s="182" t="s">
        <v>5147</v>
      </c>
      <c r="I566" s="169" t="str">
        <f t="shared" si="24"/>
        <v>36C001E086</v>
      </c>
      <c r="J566" s="183">
        <v>1</v>
      </c>
      <c r="K566" s="181" t="s">
        <v>4028</v>
      </c>
      <c r="L566" s="183">
        <v>1</v>
      </c>
      <c r="M566" s="181" t="s">
        <v>4440</v>
      </c>
      <c r="N566" s="183" t="s">
        <v>774</v>
      </c>
      <c r="O566" s="181" t="s">
        <v>5148</v>
      </c>
      <c r="P566" s="183">
        <v>2</v>
      </c>
      <c r="Q566" s="181" t="s">
        <v>4765</v>
      </c>
      <c r="R566" s="183" t="s">
        <v>814</v>
      </c>
      <c r="S566" s="181" t="s">
        <v>4233</v>
      </c>
      <c r="T566" s="183" t="s">
        <v>766</v>
      </c>
      <c r="U566" s="181" t="s">
        <v>4544</v>
      </c>
      <c r="V566" s="183" t="s">
        <v>5149</v>
      </c>
      <c r="W566" s="181" t="s">
        <v>5147</v>
      </c>
      <c r="X566" s="183" t="s">
        <v>767</v>
      </c>
      <c r="Y566" s="181" t="s">
        <v>4044</v>
      </c>
      <c r="Z566" s="174" t="str">
        <f t="shared" si="25"/>
        <v>4 Educacion de calidad</v>
      </c>
      <c r="AA566" s="183">
        <v>4.3</v>
      </c>
      <c r="AB566" s="181" t="s">
        <v>4545</v>
      </c>
      <c r="AC566" s="193" t="str">
        <f t="shared" si="26"/>
        <v>4.3 De aqui a 2030, asegurar el acceso igualitario de todos los hombres y las mujeres a una formacion tecnica, profesional y superior de calidad, incluida la enseñanza universitaria</v>
      </c>
      <c r="AD566" s="172"/>
      <c r="AE566" s="172"/>
      <c r="AF566" s="172"/>
      <c r="AG566" s="172"/>
      <c r="AH566" s="172"/>
      <c r="AI566" s="172"/>
      <c r="AJ566" s="172"/>
      <c r="AK566" s="172"/>
      <c r="AL566" s="172"/>
      <c r="AM566" s="172"/>
      <c r="AN566" s="172"/>
      <c r="AO566" s="172"/>
      <c r="AP566" s="172"/>
      <c r="AQ566" s="172"/>
      <c r="AR566" s="172"/>
      <c r="AS566" s="172"/>
      <c r="AT566" s="172"/>
      <c r="AU566" s="172"/>
      <c r="AV566" s="172"/>
      <c r="AW566" s="172"/>
      <c r="AX566" s="172"/>
      <c r="AY566" s="172"/>
      <c r="AZ566" s="172"/>
      <c r="BA566" s="172"/>
      <c r="BB566" s="172"/>
      <c r="BC566" s="172"/>
      <c r="BD566" s="172"/>
      <c r="BE566" s="172"/>
      <c r="BF566" s="172"/>
      <c r="BG566" s="172"/>
      <c r="BH566" s="172"/>
      <c r="BI566" s="172"/>
      <c r="BJ566" s="172"/>
      <c r="BK566" s="172"/>
      <c r="BL566" s="172"/>
      <c r="BM566" s="172"/>
      <c r="BN566" s="172"/>
      <c r="BO566" s="172"/>
      <c r="BP566" s="172"/>
      <c r="BQ566" s="172"/>
      <c r="BR566" s="172"/>
      <c r="BS566" s="172"/>
      <c r="BT566" s="172"/>
      <c r="BU566" s="172"/>
      <c r="BV566" s="172"/>
      <c r="BW566" s="172"/>
      <c r="BX566" s="172"/>
    </row>
    <row r="567" spans="1:76" s="167" customFormat="1" ht="15.75" x14ac:dyDescent="0.25">
      <c r="A567" s="180" t="s">
        <v>667</v>
      </c>
      <c r="B567" s="181" t="s">
        <v>5145</v>
      </c>
      <c r="C567" s="181" t="s">
        <v>4541</v>
      </c>
      <c r="D567" s="181" t="s">
        <v>5146</v>
      </c>
      <c r="E567" s="181" t="s">
        <v>4542</v>
      </c>
      <c r="F567" s="181" t="s">
        <v>4543</v>
      </c>
      <c r="G567" s="180" t="s">
        <v>3858</v>
      </c>
      <c r="H567" s="182" t="s">
        <v>5150</v>
      </c>
      <c r="I567" s="169" t="str">
        <f t="shared" si="24"/>
        <v>36C001E180</v>
      </c>
      <c r="J567" s="183">
        <v>1</v>
      </c>
      <c r="K567" s="181" t="s">
        <v>4028</v>
      </c>
      <c r="L567" s="183">
        <v>1</v>
      </c>
      <c r="M567" s="181" t="s">
        <v>4440</v>
      </c>
      <c r="N567" s="183" t="s">
        <v>766</v>
      </c>
      <c r="O567" s="181" t="s">
        <v>5151</v>
      </c>
      <c r="P567" s="183">
        <v>2</v>
      </c>
      <c r="Q567" s="181" t="s">
        <v>4765</v>
      </c>
      <c r="R567" s="183" t="s">
        <v>814</v>
      </c>
      <c r="S567" s="181" t="s">
        <v>4233</v>
      </c>
      <c r="T567" s="183" t="s">
        <v>765</v>
      </c>
      <c r="U567" s="181" t="s">
        <v>4931</v>
      </c>
      <c r="V567" s="183" t="s">
        <v>4441</v>
      </c>
      <c r="W567" s="181" t="s">
        <v>4932</v>
      </c>
      <c r="X567" s="183" t="s">
        <v>767</v>
      </c>
      <c r="Y567" s="181" t="s">
        <v>4044</v>
      </c>
      <c r="Z567" s="174" t="str">
        <f t="shared" si="25"/>
        <v>4 Educacion de calidad</v>
      </c>
      <c r="AA567" s="183">
        <v>4.0999999999999996</v>
      </c>
      <c r="AB567" s="181" t="s">
        <v>4547</v>
      </c>
      <c r="AC567" s="193" t="str">
        <f t="shared" si="26"/>
        <v>4.1 De aqui a 2030, asegurar que todas las niñas y todos los niños terminen la enseñanza primaria y secundaria, que ha de ser gratuita, equitativa y de calidad y producir resultados de aprendizaje pertinentes y efectivos</v>
      </c>
      <c r="AD567" s="172"/>
      <c r="AE567" s="172"/>
      <c r="AF567" s="172"/>
      <c r="AG567" s="172"/>
      <c r="AH567" s="172"/>
      <c r="AI567" s="172"/>
      <c r="AJ567" s="172"/>
      <c r="AK567" s="172"/>
      <c r="AL567" s="172"/>
      <c r="AM567" s="172"/>
      <c r="AN567" s="172"/>
      <c r="AO567" s="172"/>
      <c r="AP567" s="172"/>
      <c r="AQ567" s="172"/>
      <c r="AR567" s="172"/>
      <c r="AS567" s="172"/>
      <c r="AT567" s="172"/>
      <c r="AU567" s="172"/>
      <c r="AV567" s="172"/>
      <c r="AW567" s="172"/>
      <c r="AX567" s="172"/>
      <c r="AY567" s="172"/>
      <c r="AZ567" s="172"/>
      <c r="BA567" s="172"/>
      <c r="BB567" s="172"/>
      <c r="BC567" s="172"/>
      <c r="BD567" s="172"/>
      <c r="BE567" s="172"/>
      <c r="BF567" s="172"/>
      <c r="BG567" s="172"/>
      <c r="BH567" s="172"/>
      <c r="BI567" s="172"/>
      <c r="BJ567" s="172"/>
      <c r="BK567" s="172"/>
      <c r="BL567" s="172"/>
      <c r="BM567" s="172"/>
      <c r="BN567" s="172"/>
      <c r="BO567" s="172"/>
      <c r="BP567" s="172"/>
      <c r="BQ567" s="172"/>
      <c r="BR567" s="172"/>
      <c r="BS567" s="172"/>
      <c r="BT567" s="172"/>
      <c r="BU567" s="172"/>
      <c r="BV567" s="172"/>
      <c r="BW567" s="172"/>
      <c r="BX567" s="172"/>
    </row>
    <row r="568" spans="1:76" s="167" customFormat="1" ht="15.75" x14ac:dyDescent="0.25">
      <c r="A568" s="180" t="s">
        <v>667</v>
      </c>
      <c r="B568" s="181" t="s">
        <v>5145</v>
      </c>
      <c r="C568" s="181" t="s">
        <v>4541</v>
      </c>
      <c r="D568" s="181" t="s">
        <v>5146</v>
      </c>
      <c r="E568" s="181" t="s">
        <v>4542</v>
      </c>
      <c r="F568" s="181" t="s">
        <v>4543</v>
      </c>
      <c r="G568" s="180" t="s">
        <v>712</v>
      </c>
      <c r="H568" s="182" t="s">
        <v>4725</v>
      </c>
      <c r="I568" s="169" t="str">
        <f t="shared" si="24"/>
        <v>36C001M001</v>
      </c>
      <c r="J568" s="180">
        <v>1</v>
      </c>
      <c r="K568" s="181" t="s">
        <v>4028</v>
      </c>
      <c r="L568" s="180">
        <v>1</v>
      </c>
      <c r="M568" s="181" t="s">
        <v>4440</v>
      </c>
      <c r="N568" s="180" t="s">
        <v>814</v>
      </c>
      <c r="O568" s="181" t="s">
        <v>5152</v>
      </c>
      <c r="P568" s="180">
        <v>2</v>
      </c>
      <c r="Q568" s="181" t="s">
        <v>4765</v>
      </c>
      <c r="R568" s="180" t="s">
        <v>814</v>
      </c>
      <c r="S568" s="181" t="s">
        <v>4233</v>
      </c>
      <c r="T568" s="180" t="s">
        <v>766</v>
      </c>
      <c r="U568" s="181" t="s">
        <v>4544</v>
      </c>
      <c r="V568" s="180" t="s">
        <v>3959</v>
      </c>
      <c r="W568" s="181" t="s">
        <v>3960</v>
      </c>
      <c r="X568" s="180" t="s">
        <v>767</v>
      </c>
      <c r="Y568" s="181" t="s">
        <v>4044</v>
      </c>
      <c r="Z568" s="174" t="str">
        <f t="shared" si="25"/>
        <v>4 Educacion de calidad</v>
      </c>
      <c r="AA568" s="180">
        <v>4.5</v>
      </c>
      <c r="AB568" s="181" t="s">
        <v>4578</v>
      </c>
      <c r="AC568" s="193" t="str">
        <f t="shared" si="26"/>
        <v>4.5 De aqui a 2030, eliminar las disparidades de genero en la educacion y asegurar el acceso igualitario a todos los niveles de la enseñanza y la formacion profesional para las personas vulnerables, incluidas las personas con discapacidad, los pueblos indigenas y los niños en situaciones de vulnerabilidad</v>
      </c>
      <c r="AD568" s="172"/>
      <c r="AE568" s="172"/>
      <c r="AF568" s="172"/>
      <c r="AG568" s="172"/>
      <c r="AH568" s="172"/>
      <c r="AI568" s="172"/>
      <c r="AJ568" s="172"/>
      <c r="AK568" s="172"/>
      <c r="AL568" s="172"/>
      <c r="AM568" s="172"/>
      <c r="AN568" s="172"/>
      <c r="AO568" s="172"/>
      <c r="AP568" s="172"/>
      <c r="AQ568" s="172"/>
      <c r="AR568" s="172"/>
      <c r="AS568" s="172"/>
      <c r="AT568" s="172"/>
      <c r="AU568" s="172"/>
      <c r="AV568" s="172"/>
      <c r="AW568" s="172"/>
      <c r="AX568" s="172"/>
      <c r="AY568" s="172"/>
      <c r="AZ568" s="172"/>
      <c r="BA568" s="172"/>
      <c r="BB568" s="172"/>
      <c r="BC568" s="172"/>
      <c r="BD568" s="172"/>
      <c r="BE568" s="172"/>
      <c r="BF568" s="172"/>
      <c r="BG568" s="172"/>
      <c r="BH568" s="172"/>
      <c r="BI568" s="172"/>
      <c r="BJ568" s="172"/>
      <c r="BK568" s="172"/>
      <c r="BL568" s="172"/>
      <c r="BM568" s="172"/>
      <c r="BN568" s="172"/>
      <c r="BO568" s="172"/>
      <c r="BP568" s="172"/>
      <c r="BQ568" s="172"/>
      <c r="BR568" s="172"/>
      <c r="BS568" s="172"/>
      <c r="BT568" s="172"/>
      <c r="BU568" s="172"/>
      <c r="BV568" s="172"/>
      <c r="BW568" s="172"/>
      <c r="BX568" s="172"/>
    </row>
    <row r="569" spans="1:76" s="167" customFormat="1" ht="15.75" x14ac:dyDescent="0.25">
      <c r="A569" s="180" t="s">
        <v>667</v>
      </c>
      <c r="B569" s="181" t="s">
        <v>5145</v>
      </c>
      <c r="C569" s="181" t="s">
        <v>4541</v>
      </c>
      <c r="D569" s="181" t="s">
        <v>5146</v>
      </c>
      <c r="E569" s="181" t="s">
        <v>4542</v>
      </c>
      <c r="F569" s="181" t="s">
        <v>4543</v>
      </c>
      <c r="G569" s="180" t="s">
        <v>3889</v>
      </c>
      <c r="H569" s="182" t="s">
        <v>4729</v>
      </c>
      <c r="I569" s="169" t="str">
        <f t="shared" si="24"/>
        <v>36C001M002</v>
      </c>
      <c r="J569" s="180">
        <v>1</v>
      </c>
      <c r="K569" s="181" t="s">
        <v>4028</v>
      </c>
      <c r="L569" s="180">
        <v>1</v>
      </c>
      <c r="M569" s="181" t="s">
        <v>4440</v>
      </c>
      <c r="N569" s="180" t="s">
        <v>814</v>
      </c>
      <c r="O569" s="181" t="s">
        <v>5152</v>
      </c>
      <c r="P569" s="180">
        <v>2</v>
      </c>
      <c r="Q569" s="181" t="s">
        <v>4765</v>
      </c>
      <c r="R569" s="180" t="s">
        <v>814</v>
      </c>
      <c r="S569" s="181" t="s">
        <v>4233</v>
      </c>
      <c r="T569" s="180" t="s">
        <v>766</v>
      </c>
      <c r="U569" s="181" t="s">
        <v>4544</v>
      </c>
      <c r="V569" s="180" t="s">
        <v>3961</v>
      </c>
      <c r="W569" s="181" t="s">
        <v>3962</v>
      </c>
      <c r="X569" s="180" t="s">
        <v>767</v>
      </c>
      <c r="Y569" s="181" t="s">
        <v>4044</v>
      </c>
      <c r="Z569" s="174" t="str">
        <f t="shared" si="25"/>
        <v>4 Educacion de calidad</v>
      </c>
      <c r="AA569" s="180">
        <v>4.5</v>
      </c>
      <c r="AB569" s="181" t="s">
        <v>4578</v>
      </c>
      <c r="AC569" s="193" t="str">
        <f t="shared" si="26"/>
        <v>4.5 De aqui a 2030, eliminar las disparidades de genero en la educacion y asegurar el acceso igualitario a todos los niveles de la enseñanza y la formacion profesional para las personas vulnerables, incluidas las personas con discapacidad, los pueblos indigenas y los niños en situaciones de vulnerabilidad</v>
      </c>
      <c r="AD569" s="172"/>
      <c r="AE569" s="172"/>
      <c r="AF569" s="172"/>
      <c r="AG569" s="172"/>
      <c r="AH569" s="172"/>
      <c r="AI569" s="172"/>
      <c r="AJ569" s="172"/>
      <c r="AK569" s="172"/>
      <c r="AL569" s="172"/>
      <c r="AM569" s="172"/>
      <c r="AN569" s="172"/>
      <c r="AO569" s="172"/>
      <c r="AP569" s="172"/>
      <c r="AQ569" s="172"/>
      <c r="AR569" s="172"/>
      <c r="AS569" s="172"/>
      <c r="AT569" s="172"/>
      <c r="AU569" s="172"/>
      <c r="AV569" s="172"/>
      <c r="AW569" s="172"/>
      <c r="AX569" s="172"/>
      <c r="AY569" s="172"/>
      <c r="AZ569" s="172"/>
      <c r="BA569" s="172"/>
      <c r="BB569" s="172"/>
      <c r="BC569" s="172"/>
      <c r="BD569" s="172"/>
      <c r="BE569" s="172"/>
      <c r="BF569" s="172"/>
      <c r="BG569" s="172"/>
      <c r="BH569" s="172"/>
      <c r="BI569" s="172"/>
      <c r="BJ569" s="172"/>
      <c r="BK569" s="172"/>
      <c r="BL569" s="172"/>
      <c r="BM569" s="172"/>
      <c r="BN569" s="172"/>
      <c r="BO569" s="172"/>
      <c r="BP569" s="172"/>
      <c r="BQ569" s="172"/>
      <c r="BR569" s="172"/>
      <c r="BS569" s="172"/>
      <c r="BT569" s="172"/>
      <c r="BU569" s="172"/>
      <c r="BV569" s="172"/>
      <c r="BW569" s="172"/>
      <c r="BX569" s="172"/>
    </row>
    <row r="570" spans="1:76" s="167" customFormat="1" ht="15.75" x14ac:dyDescent="0.25">
      <c r="A570" s="180" t="s">
        <v>667</v>
      </c>
      <c r="B570" s="181" t="s">
        <v>5145</v>
      </c>
      <c r="C570" s="181" t="s">
        <v>4541</v>
      </c>
      <c r="D570" s="181" t="s">
        <v>5146</v>
      </c>
      <c r="E570" s="181" t="s">
        <v>4542</v>
      </c>
      <c r="F570" s="181" t="s">
        <v>4543</v>
      </c>
      <c r="G570" s="180" t="s">
        <v>713</v>
      </c>
      <c r="H570" s="182" t="s">
        <v>4730</v>
      </c>
      <c r="I570" s="169" t="str">
        <f t="shared" si="24"/>
        <v>36C001N001</v>
      </c>
      <c r="J570" s="183">
        <v>5</v>
      </c>
      <c r="K570" s="181" t="s">
        <v>4731</v>
      </c>
      <c r="L570" s="183">
        <v>3</v>
      </c>
      <c r="M570" s="181" t="s">
        <v>4309</v>
      </c>
      <c r="N570" s="183" t="s">
        <v>774</v>
      </c>
      <c r="O570" s="181" t="s">
        <v>3964</v>
      </c>
      <c r="P570" s="183">
        <v>1</v>
      </c>
      <c r="Q570" s="181" t="s">
        <v>3954</v>
      </c>
      <c r="R570" s="183" t="s">
        <v>785</v>
      </c>
      <c r="S570" s="181" t="s">
        <v>4732</v>
      </c>
      <c r="T570" s="183" t="s">
        <v>766</v>
      </c>
      <c r="U570" s="181" t="s">
        <v>3963</v>
      </c>
      <c r="V570" s="183" t="s">
        <v>3965</v>
      </c>
      <c r="W570" s="181" t="s">
        <v>3966</v>
      </c>
      <c r="X570" s="183" t="s">
        <v>2916</v>
      </c>
      <c r="Y570" s="181" t="s">
        <v>3967</v>
      </c>
      <c r="Z570" s="174" t="str">
        <f t="shared" si="25"/>
        <v>11 Ciudades y comunidades sostenibles</v>
      </c>
      <c r="AA570" s="183">
        <v>11.5</v>
      </c>
      <c r="AB570" s="181" t="s">
        <v>3968</v>
      </c>
      <c r="AC570" s="193" t="str">
        <f t="shared" si="26"/>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570" s="172"/>
      <c r="AE570" s="172"/>
      <c r="AF570" s="172"/>
      <c r="AG570" s="172"/>
      <c r="AH570" s="172"/>
      <c r="AI570" s="172"/>
      <c r="AJ570" s="172"/>
      <c r="AK570" s="172"/>
      <c r="AL570" s="172"/>
      <c r="AM570" s="172"/>
      <c r="AN570" s="172"/>
      <c r="AO570" s="172"/>
      <c r="AP570" s="172"/>
      <c r="AQ570" s="172"/>
      <c r="AR570" s="172"/>
      <c r="AS570" s="172"/>
      <c r="AT570" s="172"/>
      <c r="AU570" s="172"/>
      <c r="AV570" s="172"/>
      <c r="AW570" s="172"/>
      <c r="AX570" s="172"/>
      <c r="AY570" s="172"/>
      <c r="AZ570" s="172"/>
      <c r="BA570" s="172"/>
      <c r="BB570" s="172"/>
      <c r="BC570" s="172"/>
      <c r="BD570" s="172"/>
      <c r="BE570" s="172"/>
      <c r="BF570" s="172"/>
      <c r="BG570" s="172"/>
      <c r="BH570" s="172"/>
      <c r="BI570" s="172"/>
      <c r="BJ570" s="172"/>
      <c r="BK570" s="172"/>
      <c r="BL570" s="172"/>
      <c r="BM570" s="172"/>
      <c r="BN570" s="172"/>
      <c r="BO570" s="172"/>
      <c r="BP570" s="172"/>
      <c r="BQ570" s="172"/>
      <c r="BR570" s="172"/>
      <c r="BS570" s="172"/>
      <c r="BT570" s="172"/>
      <c r="BU570" s="172"/>
      <c r="BV570" s="172"/>
      <c r="BW570" s="172"/>
      <c r="BX570" s="172"/>
    </row>
    <row r="571" spans="1:76" s="167" customFormat="1" ht="15.75" x14ac:dyDescent="0.25">
      <c r="A571" s="180" t="s">
        <v>667</v>
      </c>
      <c r="B571" s="181" t="s">
        <v>5145</v>
      </c>
      <c r="C571" s="181" t="s">
        <v>4541</v>
      </c>
      <c r="D571" s="181" t="s">
        <v>5146</v>
      </c>
      <c r="E571" s="181" t="s">
        <v>4542</v>
      </c>
      <c r="F571" s="181" t="s">
        <v>4543</v>
      </c>
      <c r="G571" s="180" t="s">
        <v>3920</v>
      </c>
      <c r="H571" s="182" t="s">
        <v>5153</v>
      </c>
      <c r="I571" s="169" t="str">
        <f t="shared" si="24"/>
        <v>36C001U041</v>
      </c>
      <c r="J571" s="183">
        <v>6</v>
      </c>
      <c r="K571" s="181" t="s">
        <v>4726</v>
      </c>
      <c r="L571" s="183">
        <v>2</v>
      </c>
      <c r="M571" s="181" t="s">
        <v>4231</v>
      </c>
      <c r="N571" s="183" t="s">
        <v>774</v>
      </c>
      <c r="O571" s="181" t="s">
        <v>4550</v>
      </c>
      <c r="P571" s="183">
        <v>3</v>
      </c>
      <c r="Q571" s="181" t="s">
        <v>4746</v>
      </c>
      <c r="R571" s="183" t="s">
        <v>793</v>
      </c>
      <c r="S571" s="181" t="s">
        <v>4747</v>
      </c>
      <c r="T571" s="183" t="s">
        <v>765</v>
      </c>
      <c r="U571" s="181" t="s">
        <v>5154</v>
      </c>
      <c r="V571" s="183" t="s">
        <v>4551</v>
      </c>
      <c r="W571" s="181" t="s">
        <v>4552</v>
      </c>
      <c r="X571" s="183" t="s">
        <v>767</v>
      </c>
      <c r="Y571" s="181" t="s">
        <v>4044</v>
      </c>
      <c r="Z571" s="174" t="str">
        <f t="shared" si="25"/>
        <v>4 Educacion de calidad</v>
      </c>
      <c r="AA571" s="183" t="s">
        <v>4553</v>
      </c>
      <c r="AB571" s="181" t="s">
        <v>5155</v>
      </c>
      <c r="AC571" s="193" t="str">
        <f t="shared" si="26"/>
        <v>4.B  De aqui a 2020, aumentar considerablemente a nivel mundial el numero de becas disponibles para los paises en desarrollo, en particular los paises menos adelantados, los pequeños Estados insulares en desarrollo y los paises africanos, a fin de que sus estudiantes puedan matricularse en programas de enseñanza superior, incluidos programas de formacion profesional y programas tecnicos, cientificos, de ingenieria y de tecnologia de la informacion y las comunicaciones, de paises desarrollados y otros paises en desarrollo</v>
      </c>
      <c r="AD571" s="172"/>
      <c r="AE571" s="172"/>
      <c r="AF571" s="172"/>
      <c r="AG571" s="172"/>
      <c r="AH571" s="172"/>
      <c r="AI571" s="172"/>
      <c r="AJ571" s="172"/>
      <c r="AK571" s="172"/>
      <c r="AL571" s="172"/>
      <c r="AM571" s="172"/>
      <c r="AN571" s="172"/>
      <c r="AO571" s="172"/>
      <c r="AP571" s="172"/>
      <c r="AQ571" s="172"/>
      <c r="AR571" s="172"/>
      <c r="AS571" s="172"/>
      <c r="AT571" s="172"/>
      <c r="AU571" s="172"/>
      <c r="AV571" s="172"/>
      <c r="AW571" s="172"/>
      <c r="AX571" s="172"/>
      <c r="AY571" s="172"/>
      <c r="AZ571" s="172"/>
      <c r="BA571" s="172"/>
      <c r="BB571" s="172"/>
      <c r="BC571" s="172"/>
      <c r="BD571" s="172"/>
      <c r="BE571" s="172"/>
      <c r="BF571" s="172"/>
      <c r="BG571" s="172"/>
      <c r="BH571" s="172"/>
      <c r="BI571" s="172"/>
      <c r="BJ571" s="172"/>
      <c r="BK571" s="172"/>
      <c r="BL571" s="172"/>
      <c r="BM571" s="172"/>
      <c r="BN571" s="172"/>
      <c r="BO571" s="172"/>
      <c r="BP571" s="172"/>
      <c r="BQ571" s="172"/>
      <c r="BR571" s="172"/>
      <c r="BS571" s="172"/>
      <c r="BT571" s="172"/>
      <c r="BU571" s="172"/>
      <c r="BV571" s="172"/>
      <c r="BW571" s="172"/>
      <c r="BX571" s="172"/>
    </row>
    <row r="572" spans="1:76" s="167" customFormat="1" ht="15.75" x14ac:dyDescent="0.25">
      <c r="A572" s="180" t="s">
        <v>668</v>
      </c>
      <c r="B572" s="181" t="s">
        <v>5156</v>
      </c>
      <c r="C572" s="181" t="s">
        <v>5157</v>
      </c>
      <c r="D572" s="181" t="s">
        <v>4554</v>
      </c>
      <c r="E572" s="181" t="s">
        <v>4555</v>
      </c>
      <c r="F572" s="181" t="s">
        <v>4556</v>
      </c>
      <c r="G572" s="180" t="s">
        <v>700</v>
      </c>
      <c r="H572" s="182" t="s">
        <v>5158</v>
      </c>
      <c r="I572" s="169" t="str">
        <f t="shared" si="24"/>
        <v>36CD01E153</v>
      </c>
      <c r="J572" s="183">
        <v>1</v>
      </c>
      <c r="K572" s="181" t="s">
        <v>4028</v>
      </c>
      <c r="L572" s="183">
        <v>1</v>
      </c>
      <c r="M572" s="181" t="s">
        <v>4440</v>
      </c>
      <c r="N572" s="183" t="s">
        <v>767</v>
      </c>
      <c r="O572" s="181" t="s">
        <v>5159</v>
      </c>
      <c r="P572" s="183">
        <v>2</v>
      </c>
      <c r="Q572" s="181" t="s">
        <v>4765</v>
      </c>
      <c r="R572" s="183" t="s">
        <v>814</v>
      </c>
      <c r="S572" s="181" t="s">
        <v>4233</v>
      </c>
      <c r="T572" s="183" t="s">
        <v>774</v>
      </c>
      <c r="U572" s="181" t="s">
        <v>4234</v>
      </c>
      <c r="V572" s="183" t="s">
        <v>4557</v>
      </c>
      <c r="W572" s="181" t="s">
        <v>5160</v>
      </c>
      <c r="X572" s="183" t="s">
        <v>767</v>
      </c>
      <c r="Y572" s="181" t="s">
        <v>4044</v>
      </c>
      <c r="Z572" s="174" t="str">
        <f t="shared" si="25"/>
        <v>4 Educacion de calidad</v>
      </c>
      <c r="AA572" s="183">
        <v>4.3</v>
      </c>
      <c r="AB572" s="181" t="s">
        <v>4545</v>
      </c>
      <c r="AC572" s="193" t="str">
        <f t="shared" si="26"/>
        <v>4.3 De aqui a 2030, asegurar el acceso igualitario de todos los hombres y las mujeres a una formacion tecnica, profesional y superior de calidad, incluida la enseñanza universitaria</v>
      </c>
      <c r="AD572" s="173"/>
      <c r="AE572" s="173"/>
      <c r="AF572" s="173"/>
      <c r="AG572" s="173"/>
      <c r="AH572" s="172"/>
      <c r="AI572" s="173"/>
      <c r="AJ572" s="173"/>
      <c r="AK572" s="173"/>
      <c r="AL572" s="173"/>
      <c r="AM572" s="172"/>
      <c r="AN572" s="172"/>
      <c r="AO572" s="172"/>
      <c r="AP572" s="172"/>
      <c r="AQ572" s="172"/>
      <c r="AR572" s="173"/>
      <c r="AS572" s="173"/>
      <c r="AT572" s="173"/>
      <c r="AU572" s="173"/>
      <c r="AV572" s="173"/>
      <c r="AW572" s="173"/>
      <c r="AX572" s="173"/>
      <c r="AY572" s="173"/>
      <c r="AZ572" s="173"/>
      <c r="BA572" s="173"/>
      <c r="BB572" s="173"/>
      <c r="BC572" s="173"/>
      <c r="BD572" s="173"/>
      <c r="BE572" s="173"/>
      <c r="BF572" s="173"/>
      <c r="BG572" s="173"/>
      <c r="BH572" s="173"/>
      <c r="BI572" s="173"/>
      <c r="BJ572" s="173"/>
      <c r="BK572" s="173"/>
      <c r="BL572" s="173"/>
      <c r="BM572" s="173"/>
      <c r="BN572" s="173"/>
      <c r="BO572" s="173"/>
      <c r="BP572" s="173"/>
      <c r="BQ572" s="173"/>
      <c r="BR572" s="173"/>
      <c r="BS572" s="173"/>
      <c r="BT572" s="173"/>
      <c r="BU572" s="173"/>
      <c r="BV572" s="173"/>
    </row>
    <row r="573" spans="1:76" s="167" customFormat="1" ht="15.75" x14ac:dyDescent="0.25">
      <c r="A573" s="180" t="s">
        <v>668</v>
      </c>
      <c r="B573" s="181" t="s">
        <v>5156</v>
      </c>
      <c r="C573" s="181" t="s">
        <v>5157</v>
      </c>
      <c r="D573" s="181" t="s">
        <v>4554</v>
      </c>
      <c r="E573" s="181" t="s">
        <v>4555</v>
      </c>
      <c r="F573" s="181" t="s">
        <v>4556</v>
      </c>
      <c r="G573" s="180" t="s">
        <v>712</v>
      </c>
      <c r="H573" s="182" t="s">
        <v>4725</v>
      </c>
      <c r="I573" s="169" t="str">
        <f t="shared" si="24"/>
        <v>36CD01M001</v>
      </c>
      <c r="J573" s="183">
        <v>1</v>
      </c>
      <c r="K573" s="181" t="s">
        <v>4028</v>
      </c>
      <c r="L573" s="183">
        <v>1</v>
      </c>
      <c r="M573" s="181" t="s">
        <v>4440</v>
      </c>
      <c r="N573" s="183" t="s">
        <v>767</v>
      </c>
      <c r="O573" s="181" t="s">
        <v>5159</v>
      </c>
      <c r="P573" s="183">
        <v>2</v>
      </c>
      <c r="Q573" s="181" t="s">
        <v>4765</v>
      </c>
      <c r="R573" s="183" t="s">
        <v>814</v>
      </c>
      <c r="S573" s="181" t="s">
        <v>4233</v>
      </c>
      <c r="T573" s="183" t="s">
        <v>774</v>
      </c>
      <c r="U573" s="181" t="s">
        <v>4234</v>
      </c>
      <c r="V573" s="183" t="s">
        <v>3959</v>
      </c>
      <c r="W573" s="181" t="s">
        <v>3960</v>
      </c>
      <c r="X573" s="183" t="s">
        <v>767</v>
      </c>
      <c r="Y573" s="181" t="s">
        <v>4044</v>
      </c>
      <c r="Z573" s="174" t="str">
        <f t="shared" si="25"/>
        <v>4 Educacion de calidad</v>
      </c>
      <c r="AA573" s="183">
        <v>4.3</v>
      </c>
      <c r="AB573" s="181" t="s">
        <v>4545</v>
      </c>
      <c r="AC573" s="193" t="str">
        <f t="shared" si="26"/>
        <v>4.3 De aqui a 2030, asegurar el acceso igualitario de todos los hombres y las mujeres a una formacion tecnica, profesional y superior de calidad, incluida la enseñanza universitaria</v>
      </c>
      <c r="AD573" s="173"/>
      <c r="AE573" s="173"/>
      <c r="AF573" s="173"/>
      <c r="AG573" s="173"/>
      <c r="AH573" s="172"/>
      <c r="AI573" s="173"/>
      <c r="AJ573" s="173"/>
      <c r="AK573" s="173"/>
      <c r="AL573" s="173"/>
      <c r="AM573" s="172"/>
      <c r="AN573" s="172"/>
      <c r="AO573" s="172"/>
      <c r="AP573" s="172"/>
      <c r="AQ573" s="172"/>
      <c r="AR573" s="173"/>
      <c r="AS573" s="173"/>
      <c r="AT573" s="173"/>
      <c r="AU573" s="173"/>
      <c r="AV573" s="173"/>
      <c r="AW573" s="173"/>
      <c r="AX573" s="173"/>
      <c r="AY573" s="173"/>
      <c r="AZ573" s="173"/>
      <c r="BA573" s="173"/>
      <c r="BB573" s="173"/>
      <c r="BC573" s="173"/>
      <c r="BD573" s="173"/>
      <c r="BE573" s="173"/>
      <c r="BF573" s="173"/>
      <c r="BG573" s="173"/>
      <c r="BH573" s="173"/>
      <c r="BI573" s="173"/>
      <c r="BJ573" s="173"/>
      <c r="BK573" s="173"/>
      <c r="BL573" s="173"/>
      <c r="BM573" s="173"/>
      <c r="BN573" s="173"/>
      <c r="BO573" s="173"/>
      <c r="BP573" s="173"/>
      <c r="BQ573" s="173"/>
      <c r="BR573" s="173"/>
      <c r="BS573" s="173"/>
      <c r="BT573" s="173"/>
      <c r="BU573" s="173"/>
      <c r="BV573" s="173"/>
    </row>
    <row r="574" spans="1:76" s="167" customFormat="1" ht="15.75" x14ac:dyDescent="0.25">
      <c r="A574" s="180" t="s">
        <v>668</v>
      </c>
      <c r="B574" s="181" t="s">
        <v>5156</v>
      </c>
      <c r="C574" s="181" t="s">
        <v>5157</v>
      </c>
      <c r="D574" s="181" t="s">
        <v>4554</v>
      </c>
      <c r="E574" s="181" t="s">
        <v>4555</v>
      </c>
      <c r="F574" s="181" t="s">
        <v>4556</v>
      </c>
      <c r="G574" s="180" t="s">
        <v>3889</v>
      </c>
      <c r="H574" s="182" t="s">
        <v>4729</v>
      </c>
      <c r="I574" s="169" t="str">
        <f t="shared" si="24"/>
        <v>36CD01M002</v>
      </c>
      <c r="J574" s="183">
        <v>1</v>
      </c>
      <c r="K574" s="181" t="s">
        <v>4028</v>
      </c>
      <c r="L574" s="183">
        <v>1</v>
      </c>
      <c r="M574" s="181" t="s">
        <v>4440</v>
      </c>
      <c r="N574" s="183" t="s">
        <v>767</v>
      </c>
      <c r="O574" s="181" t="s">
        <v>5159</v>
      </c>
      <c r="P574" s="183">
        <v>2</v>
      </c>
      <c r="Q574" s="181" t="s">
        <v>4765</v>
      </c>
      <c r="R574" s="183" t="s">
        <v>814</v>
      </c>
      <c r="S574" s="181" t="s">
        <v>4233</v>
      </c>
      <c r="T574" s="183" t="s">
        <v>774</v>
      </c>
      <c r="U574" s="181" t="s">
        <v>4234</v>
      </c>
      <c r="V574" s="183" t="s">
        <v>3961</v>
      </c>
      <c r="W574" s="181" t="s">
        <v>3962</v>
      </c>
      <c r="X574" s="183" t="s">
        <v>767</v>
      </c>
      <c r="Y574" s="181" t="s">
        <v>4044</v>
      </c>
      <c r="Z574" s="174" t="str">
        <f t="shared" si="25"/>
        <v>4 Educacion de calidad</v>
      </c>
      <c r="AA574" s="183">
        <v>4.3</v>
      </c>
      <c r="AB574" s="181" t="s">
        <v>4545</v>
      </c>
      <c r="AC574" s="193" t="str">
        <f t="shared" si="26"/>
        <v>4.3 De aqui a 2030, asegurar el acceso igualitario de todos los hombres y las mujeres a una formacion tecnica, profesional y superior de calidad, incluida la enseñanza universitaria</v>
      </c>
      <c r="AD574" s="173"/>
      <c r="AE574" s="173"/>
      <c r="AF574" s="173"/>
      <c r="AG574" s="173"/>
      <c r="AH574" s="172"/>
      <c r="AI574" s="173"/>
      <c r="AJ574" s="173"/>
      <c r="AK574" s="173"/>
      <c r="AL574" s="173"/>
      <c r="AM574" s="172"/>
      <c r="AN574" s="172"/>
      <c r="AO574" s="172"/>
      <c r="AP574" s="172"/>
      <c r="AQ574" s="172"/>
      <c r="AR574" s="173"/>
      <c r="AS574" s="173"/>
      <c r="AT574" s="173"/>
      <c r="AU574" s="173"/>
      <c r="AV574" s="173"/>
      <c r="AW574" s="173"/>
      <c r="AX574" s="173"/>
      <c r="AY574" s="173"/>
      <c r="AZ574" s="173"/>
      <c r="BA574" s="173"/>
      <c r="BB574" s="173"/>
      <c r="BC574" s="173"/>
      <c r="BD574" s="173"/>
      <c r="BE574" s="173"/>
      <c r="BF574" s="173"/>
      <c r="BG574" s="173"/>
      <c r="BH574" s="173"/>
      <c r="BI574" s="173"/>
      <c r="BJ574" s="173"/>
      <c r="BK574" s="173"/>
      <c r="BL574" s="173"/>
      <c r="BM574" s="173"/>
      <c r="BN574" s="173"/>
      <c r="BO574" s="173"/>
      <c r="BP574" s="173"/>
      <c r="BQ574" s="173"/>
      <c r="BR574" s="173"/>
      <c r="BS574" s="173"/>
      <c r="BT574" s="173"/>
      <c r="BU574" s="173"/>
      <c r="BV574" s="173"/>
    </row>
    <row r="575" spans="1:76" s="167" customFormat="1" ht="15.75" x14ac:dyDescent="0.25">
      <c r="A575" s="180" t="s">
        <v>668</v>
      </c>
      <c r="B575" s="181" t="s">
        <v>5156</v>
      </c>
      <c r="C575" s="181" t="s">
        <v>5157</v>
      </c>
      <c r="D575" s="181" t="s">
        <v>4554</v>
      </c>
      <c r="E575" s="181" t="s">
        <v>4555</v>
      </c>
      <c r="F575" s="181" t="s">
        <v>4556</v>
      </c>
      <c r="G575" s="180" t="s">
        <v>713</v>
      </c>
      <c r="H575" s="182" t="s">
        <v>4730</v>
      </c>
      <c r="I575" s="169" t="str">
        <f t="shared" si="24"/>
        <v>36CD01N001</v>
      </c>
      <c r="J575" s="183">
        <v>5</v>
      </c>
      <c r="K575" s="181" t="s">
        <v>4731</v>
      </c>
      <c r="L575" s="183">
        <v>3</v>
      </c>
      <c r="M575" s="181" t="s">
        <v>4309</v>
      </c>
      <c r="N575" s="183" t="s">
        <v>774</v>
      </c>
      <c r="O575" s="181" t="s">
        <v>3964</v>
      </c>
      <c r="P575" s="183">
        <v>1</v>
      </c>
      <c r="Q575" s="181" t="s">
        <v>3954</v>
      </c>
      <c r="R575" s="183" t="s">
        <v>785</v>
      </c>
      <c r="S575" s="181" t="s">
        <v>4732</v>
      </c>
      <c r="T575" s="183" t="s">
        <v>766</v>
      </c>
      <c r="U575" s="181" t="s">
        <v>3963</v>
      </c>
      <c r="V575" s="183" t="s">
        <v>3965</v>
      </c>
      <c r="W575" s="181" t="s">
        <v>3966</v>
      </c>
      <c r="X575" s="183" t="s">
        <v>2916</v>
      </c>
      <c r="Y575" s="181" t="s">
        <v>3967</v>
      </c>
      <c r="Z575" s="174" t="str">
        <f t="shared" si="25"/>
        <v>11 Ciudades y comunidades sostenibles</v>
      </c>
      <c r="AA575" s="183">
        <v>11.5</v>
      </c>
      <c r="AB575" s="181" t="s">
        <v>3968</v>
      </c>
      <c r="AC575" s="193" t="str">
        <f t="shared" si="26"/>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575" s="173"/>
      <c r="AE575" s="173"/>
      <c r="AF575" s="173"/>
      <c r="AG575" s="173"/>
      <c r="AH575" s="172"/>
      <c r="AI575" s="173"/>
      <c r="AJ575" s="173"/>
      <c r="AK575" s="173"/>
      <c r="AL575" s="173"/>
      <c r="AM575" s="172"/>
      <c r="AN575" s="172"/>
      <c r="AO575" s="172"/>
      <c r="AP575" s="172"/>
      <c r="AQ575" s="172"/>
      <c r="AR575" s="173"/>
      <c r="AS575" s="173"/>
      <c r="AT575" s="173"/>
      <c r="AU575" s="173"/>
      <c r="AV575" s="173"/>
      <c r="AW575" s="173"/>
      <c r="AX575" s="173"/>
      <c r="AY575" s="173"/>
      <c r="AZ575" s="173"/>
      <c r="BA575" s="173"/>
      <c r="BB575" s="173"/>
      <c r="BC575" s="173"/>
      <c r="BD575" s="173"/>
      <c r="BE575" s="173"/>
      <c r="BF575" s="173"/>
      <c r="BG575" s="173"/>
      <c r="BH575" s="173"/>
      <c r="BI575" s="173"/>
      <c r="BJ575" s="173"/>
      <c r="BK575" s="173"/>
      <c r="BL575" s="173"/>
      <c r="BM575" s="173"/>
      <c r="BN575" s="173"/>
      <c r="BO575" s="173"/>
      <c r="BP575" s="173"/>
      <c r="BQ575" s="173"/>
      <c r="BR575" s="173"/>
      <c r="BS575" s="173"/>
      <c r="BT575" s="173"/>
      <c r="BU575" s="173"/>
      <c r="BV575" s="173"/>
    </row>
    <row r="576" spans="1:76" s="167" customFormat="1" ht="15.75" x14ac:dyDescent="0.25">
      <c r="A576" s="180" t="s">
        <v>5161</v>
      </c>
      <c r="B576" s="181" t="s">
        <v>5162</v>
      </c>
      <c r="C576" s="181" t="s">
        <v>5163</v>
      </c>
      <c r="D576" s="181" t="s">
        <v>5164</v>
      </c>
      <c r="E576" s="181" t="s">
        <v>5165</v>
      </c>
      <c r="F576" s="181" t="s">
        <v>5166</v>
      </c>
      <c r="G576" s="180" t="s">
        <v>699</v>
      </c>
      <c r="H576" s="182" t="s">
        <v>5167</v>
      </c>
      <c r="I576" s="169" t="str">
        <f t="shared" si="24"/>
        <v>36CD02E116</v>
      </c>
      <c r="J576" s="180">
        <v>1</v>
      </c>
      <c r="K576" s="181" t="s">
        <v>4028</v>
      </c>
      <c r="L576" s="180">
        <v>1</v>
      </c>
      <c r="M576" s="181" t="s">
        <v>4440</v>
      </c>
      <c r="N576" s="180" t="s">
        <v>814</v>
      </c>
      <c r="O576" s="181" t="s">
        <v>5152</v>
      </c>
      <c r="P576" s="180">
        <v>2</v>
      </c>
      <c r="Q576" s="181" t="s">
        <v>4765</v>
      </c>
      <c r="R576" s="180" t="s">
        <v>814</v>
      </c>
      <c r="S576" s="181" t="s">
        <v>4233</v>
      </c>
      <c r="T576" s="180" t="s">
        <v>766</v>
      </c>
      <c r="U576" s="181" t="s">
        <v>4544</v>
      </c>
      <c r="V576" s="180" t="s">
        <v>4546</v>
      </c>
      <c r="W576" s="181" t="s">
        <v>5168</v>
      </c>
      <c r="X576" s="180" t="s">
        <v>767</v>
      </c>
      <c r="Y576" s="181" t="s">
        <v>4044</v>
      </c>
      <c r="Z576" s="174" t="str">
        <f t="shared" si="25"/>
        <v>4 Educacion de calidad</v>
      </c>
      <c r="AA576" s="180">
        <v>4.5</v>
      </c>
      <c r="AB576" s="181" t="s">
        <v>4578</v>
      </c>
      <c r="AC576" s="193" t="str">
        <f t="shared" si="26"/>
        <v>4.5 De aqui a 2030, eliminar las disparidades de genero en la educacion y asegurar el acceso igualitario a todos los niveles de la enseñanza y la formacion profesional para las personas vulnerables, incluidas las personas con discapacidad, los pueblos indigenas y los niños en situaciones de vulnerabilidad</v>
      </c>
      <c r="AD576" s="173"/>
      <c r="AE576" s="173"/>
      <c r="AF576" s="173"/>
      <c r="AG576" s="173"/>
      <c r="AH576" s="172"/>
      <c r="AI576" s="173"/>
      <c r="AJ576" s="173"/>
      <c r="AK576" s="173"/>
      <c r="AL576" s="173"/>
      <c r="AM576" s="172"/>
      <c r="AN576" s="172"/>
      <c r="AO576" s="172"/>
      <c r="AP576" s="172"/>
      <c r="AQ576" s="172"/>
      <c r="AR576" s="173"/>
      <c r="AS576" s="173"/>
      <c r="AT576" s="173"/>
      <c r="AU576" s="173"/>
      <c r="AV576" s="173"/>
      <c r="AW576" s="173"/>
      <c r="AX576" s="173"/>
      <c r="AY576" s="173"/>
      <c r="AZ576" s="173"/>
      <c r="BA576" s="173"/>
      <c r="BB576" s="173"/>
      <c r="BC576" s="173"/>
      <c r="BD576" s="173"/>
      <c r="BE576" s="173"/>
      <c r="BF576" s="173"/>
      <c r="BG576" s="173"/>
      <c r="BH576" s="173"/>
      <c r="BI576" s="173"/>
      <c r="BJ576" s="173"/>
      <c r="BK576" s="173"/>
      <c r="BL576" s="173"/>
      <c r="BM576" s="173"/>
      <c r="BN576" s="173"/>
      <c r="BO576" s="173"/>
      <c r="BP576" s="173"/>
      <c r="BQ576" s="173"/>
      <c r="BR576" s="173"/>
      <c r="BS576" s="173"/>
      <c r="BT576" s="173"/>
      <c r="BU576" s="173"/>
      <c r="BV576" s="173"/>
    </row>
    <row r="577" spans="1:74" s="167" customFormat="1" ht="15.75" x14ac:dyDescent="0.25">
      <c r="A577" s="180" t="s">
        <v>5161</v>
      </c>
      <c r="B577" s="181" t="s">
        <v>5162</v>
      </c>
      <c r="C577" s="181" t="s">
        <v>5163</v>
      </c>
      <c r="D577" s="181" t="s">
        <v>5164</v>
      </c>
      <c r="E577" s="181" t="s">
        <v>5165</v>
      </c>
      <c r="F577" s="181" t="s">
        <v>5166</v>
      </c>
      <c r="G577" s="180" t="s">
        <v>3873</v>
      </c>
      <c r="H577" s="182" t="s">
        <v>5169</v>
      </c>
      <c r="I577" s="169" t="str">
        <f t="shared" si="24"/>
        <v>36CD02E197</v>
      </c>
      <c r="J577" s="180">
        <v>1</v>
      </c>
      <c r="K577" s="181" t="s">
        <v>4028</v>
      </c>
      <c r="L577" s="180">
        <v>3</v>
      </c>
      <c r="M577" s="181" t="s">
        <v>4561</v>
      </c>
      <c r="N577" s="180" t="s">
        <v>765</v>
      </c>
      <c r="O577" s="181" t="s">
        <v>5170</v>
      </c>
      <c r="P577" s="180">
        <v>2</v>
      </c>
      <c r="Q577" s="181" t="s">
        <v>4765</v>
      </c>
      <c r="R577" s="180" t="s">
        <v>767</v>
      </c>
      <c r="S577" s="181" t="s">
        <v>4770</v>
      </c>
      <c r="T577" s="180" t="s">
        <v>765</v>
      </c>
      <c r="U577" s="181" t="s">
        <v>4981</v>
      </c>
      <c r="V577" s="180" t="s">
        <v>4563</v>
      </c>
      <c r="W577" s="181" t="s">
        <v>4564</v>
      </c>
      <c r="X577" s="180" t="s">
        <v>767</v>
      </c>
      <c r="Y577" s="181" t="s">
        <v>4044</v>
      </c>
      <c r="Z577" s="174" t="str">
        <f t="shared" si="25"/>
        <v>4 Educacion de calidad</v>
      </c>
      <c r="AA577" s="180">
        <v>4.7</v>
      </c>
      <c r="AB577" s="181" t="s">
        <v>4244</v>
      </c>
      <c r="AC577" s="193" t="str">
        <f t="shared" si="26"/>
        <v>4.7 De aqui a 2030, asegurar que todos los alumnos adquieran los conocimientos teoricos y practicos necesarios para promover el desarrollo sostenible, entre otras cosas mediante la educacion para el desarrollo sostenible y los estilos de vida sostenibles, los derechos humanos, la igualdad de genero, la promocion de una cultura de paz y no violencia, la ciudadania mundial y la valoracion de la diversidad cultural y la contribucion de la cultura al desarrollo sostenible</v>
      </c>
      <c r="AD577" s="173"/>
      <c r="AE577" s="173"/>
      <c r="AF577" s="173"/>
      <c r="AG577" s="173"/>
      <c r="AH577" s="172"/>
      <c r="AI577" s="173"/>
      <c r="AJ577" s="173"/>
      <c r="AK577" s="173"/>
      <c r="AL577" s="173"/>
      <c r="AM577" s="172"/>
      <c r="AN577" s="172"/>
      <c r="AO577" s="172"/>
      <c r="AP577" s="172"/>
      <c r="AQ577" s="172"/>
      <c r="AR577" s="173"/>
      <c r="AS577" s="173"/>
      <c r="AT577" s="173"/>
      <c r="AU577" s="173"/>
      <c r="AV577" s="173"/>
      <c r="AW577" s="173"/>
      <c r="AX577" s="173"/>
      <c r="AY577" s="173"/>
      <c r="AZ577" s="173"/>
      <c r="BA577" s="173"/>
      <c r="BB577" s="173"/>
      <c r="BC577" s="173"/>
      <c r="BD577" s="173"/>
      <c r="BE577" s="173"/>
      <c r="BF577" s="173"/>
      <c r="BG577" s="173"/>
      <c r="BH577" s="173"/>
      <c r="BI577" s="173"/>
      <c r="BJ577" s="173"/>
      <c r="BK577" s="173"/>
      <c r="BL577" s="173"/>
      <c r="BM577" s="173"/>
      <c r="BN577" s="173"/>
      <c r="BO577" s="173"/>
      <c r="BP577" s="173"/>
      <c r="BQ577" s="173"/>
      <c r="BR577" s="173"/>
      <c r="BS577" s="173"/>
      <c r="BT577" s="173"/>
      <c r="BU577" s="173"/>
      <c r="BV577" s="173"/>
    </row>
    <row r="578" spans="1:74" s="167" customFormat="1" ht="15.75" x14ac:dyDescent="0.25">
      <c r="A578" s="180" t="s">
        <v>5161</v>
      </c>
      <c r="B578" s="181" t="s">
        <v>5162</v>
      </c>
      <c r="C578" s="181" t="s">
        <v>5163</v>
      </c>
      <c r="D578" s="181" t="s">
        <v>5164</v>
      </c>
      <c r="E578" s="181" t="s">
        <v>5165</v>
      </c>
      <c r="F578" s="181" t="s">
        <v>5166</v>
      </c>
      <c r="G578" s="180" t="s">
        <v>3905</v>
      </c>
      <c r="H578" s="182" t="s">
        <v>5171</v>
      </c>
      <c r="I578" s="169" t="str">
        <f t="shared" si="24"/>
        <v>36CD02S224</v>
      </c>
      <c r="J578" s="180">
        <v>1</v>
      </c>
      <c r="K578" s="181" t="s">
        <v>4028</v>
      </c>
      <c r="L578" s="180">
        <v>1</v>
      </c>
      <c r="M578" s="181" t="s">
        <v>4440</v>
      </c>
      <c r="N578" s="180" t="s">
        <v>814</v>
      </c>
      <c r="O578" s="181" t="s">
        <v>5152</v>
      </c>
      <c r="P578" s="180">
        <v>2</v>
      </c>
      <c r="Q578" s="181" t="s">
        <v>4765</v>
      </c>
      <c r="R578" s="180" t="s">
        <v>814</v>
      </c>
      <c r="S578" s="181" t="s">
        <v>4233</v>
      </c>
      <c r="T578" s="180" t="s">
        <v>792</v>
      </c>
      <c r="U578" s="181" t="s">
        <v>5172</v>
      </c>
      <c r="V578" s="180" t="s">
        <v>4546</v>
      </c>
      <c r="W578" s="181" t="s">
        <v>5168</v>
      </c>
      <c r="X578" s="180" t="s">
        <v>767</v>
      </c>
      <c r="Y578" s="181" t="s">
        <v>4044</v>
      </c>
      <c r="Z578" s="174" t="str">
        <f t="shared" si="25"/>
        <v>4 Educacion de calidad</v>
      </c>
      <c r="AA578" s="180">
        <v>4.4000000000000004</v>
      </c>
      <c r="AB578" s="181" t="s">
        <v>4549</v>
      </c>
      <c r="AC578" s="193" t="str">
        <f t="shared" si="26"/>
        <v>4.4 De aqui a 2030, aumentar considerablemente el numero de jovenes y adultos que tienen las competencias necesarias, en particular tecnicas y profesionales, para acceder al empleo, el trabajo decente y el emprendimiento</v>
      </c>
      <c r="AD578" s="173"/>
      <c r="AE578" s="173"/>
      <c r="AF578" s="173"/>
      <c r="AG578" s="173"/>
      <c r="AH578" s="172"/>
      <c r="AI578" s="173"/>
      <c r="AJ578" s="173"/>
      <c r="AK578" s="173"/>
      <c r="AL578" s="173"/>
      <c r="AM578" s="172"/>
      <c r="AN578" s="172"/>
      <c r="AO578" s="172"/>
      <c r="AP578" s="172"/>
      <c r="AQ578" s="172"/>
      <c r="AR578" s="173"/>
      <c r="AS578" s="173"/>
      <c r="AT578" s="173"/>
      <c r="AU578" s="173"/>
      <c r="AV578" s="173"/>
      <c r="AW578" s="173"/>
      <c r="AX578" s="173"/>
      <c r="AY578" s="173"/>
      <c r="AZ578" s="173"/>
      <c r="BA578" s="173"/>
      <c r="BB578" s="173"/>
      <c r="BC578" s="173"/>
      <c r="BD578" s="173"/>
      <c r="BE578" s="173"/>
      <c r="BF578" s="173"/>
      <c r="BG578" s="173"/>
      <c r="BH578" s="173"/>
      <c r="BI578" s="173"/>
      <c r="BJ578" s="173"/>
      <c r="BK578" s="173"/>
      <c r="BL578" s="173"/>
      <c r="BM578" s="173"/>
      <c r="BN578" s="173"/>
      <c r="BO578" s="173"/>
      <c r="BP578" s="173"/>
      <c r="BQ578" s="173"/>
      <c r="BR578" s="173"/>
      <c r="BS578" s="173"/>
      <c r="BT578" s="173"/>
      <c r="BU578" s="173"/>
      <c r="BV578" s="173"/>
    </row>
    <row r="579" spans="1:74" s="167" customFormat="1" ht="15.75" x14ac:dyDescent="0.25">
      <c r="A579" s="180" t="s">
        <v>5161</v>
      </c>
      <c r="B579" s="181" t="s">
        <v>5162</v>
      </c>
      <c r="C579" s="181" t="s">
        <v>5163</v>
      </c>
      <c r="D579" s="181" t="s">
        <v>5164</v>
      </c>
      <c r="E579" s="181" t="s">
        <v>5165</v>
      </c>
      <c r="F579" s="181" t="s">
        <v>5166</v>
      </c>
      <c r="G579" s="180" t="s">
        <v>3889</v>
      </c>
      <c r="H579" s="182" t="s">
        <v>4729</v>
      </c>
      <c r="I579" s="169" t="str">
        <f t="shared" ref="I579:I613" si="27">A579&amp;G579</f>
        <v>36CD02M002</v>
      </c>
      <c r="J579" s="180">
        <v>1</v>
      </c>
      <c r="K579" s="181" t="s">
        <v>4028</v>
      </c>
      <c r="L579" s="180">
        <v>1</v>
      </c>
      <c r="M579" s="181" t="s">
        <v>4440</v>
      </c>
      <c r="N579" s="180" t="s">
        <v>814</v>
      </c>
      <c r="O579" s="181" t="s">
        <v>5152</v>
      </c>
      <c r="P579" s="180">
        <v>2</v>
      </c>
      <c r="Q579" s="181" t="s">
        <v>4765</v>
      </c>
      <c r="R579" s="180" t="s">
        <v>814</v>
      </c>
      <c r="S579" s="181" t="s">
        <v>4233</v>
      </c>
      <c r="T579" s="180" t="s">
        <v>766</v>
      </c>
      <c r="U579" s="181" t="s">
        <v>4544</v>
      </c>
      <c r="V579" s="183" t="s">
        <v>3961</v>
      </c>
      <c r="W579" s="181" t="s">
        <v>3962</v>
      </c>
      <c r="X579" s="180" t="s">
        <v>767</v>
      </c>
      <c r="Y579" s="181" t="s">
        <v>4044</v>
      </c>
      <c r="Z579" s="174" t="str">
        <f t="shared" ref="Z579:Z613" si="28">X579&amp;" "&amp;Y579</f>
        <v>4 Educacion de calidad</v>
      </c>
      <c r="AA579" s="180">
        <v>4.5</v>
      </c>
      <c r="AB579" s="181" t="s">
        <v>4578</v>
      </c>
      <c r="AC579" s="193" t="str">
        <f t="shared" ref="AC579:AC613" si="29">AA579&amp;" "&amp;AB579</f>
        <v>4.5 De aqui a 2030, eliminar las disparidades de genero en la educacion y asegurar el acceso igualitario a todos los niveles de la enseñanza y la formacion profesional para las personas vulnerables, incluidas las personas con discapacidad, los pueblos indigenas y los niños en situaciones de vulnerabilidad</v>
      </c>
      <c r="AD579" s="173"/>
      <c r="AE579" s="173"/>
      <c r="AF579" s="173"/>
      <c r="AG579" s="173"/>
      <c r="AH579" s="172"/>
      <c r="AI579" s="173"/>
      <c r="AJ579" s="173"/>
      <c r="AK579" s="173"/>
      <c r="AL579" s="173"/>
      <c r="AM579" s="172"/>
      <c r="AN579" s="172"/>
      <c r="AO579" s="172"/>
      <c r="AP579" s="172"/>
      <c r="AQ579" s="172"/>
      <c r="AR579" s="173"/>
      <c r="AS579" s="173"/>
      <c r="AT579" s="173"/>
      <c r="AU579" s="173"/>
      <c r="AV579" s="173"/>
      <c r="AW579" s="173"/>
      <c r="AX579" s="173"/>
      <c r="AY579" s="173"/>
      <c r="AZ579" s="173"/>
      <c r="BA579" s="173"/>
      <c r="BB579" s="173"/>
      <c r="BC579" s="173"/>
      <c r="BD579" s="173"/>
      <c r="BE579" s="173"/>
      <c r="BF579" s="173"/>
      <c r="BG579" s="173"/>
      <c r="BH579" s="173"/>
      <c r="BI579" s="173"/>
      <c r="BJ579" s="173"/>
      <c r="BK579" s="173"/>
      <c r="BL579" s="173"/>
      <c r="BM579" s="173"/>
      <c r="BN579" s="173"/>
      <c r="BO579" s="173"/>
      <c r="BP579" s="173"/>
      <c r="BQ579" s="173"/>
      <c r="BR579" s="173"/>
      <c r="BS579" s="173"/>
      <c r="BT579" s="173"/>
      <c r="BU579" s="173"/>
      <c r="BV579" s="173"/>
    </row>
    <row r="580" spans="1:74" s="167" customFormat="1" ht="15.75" x14ac:dyDescent="0.25">
      <c r="A580" s="180" t="s">
        <v>5161</v>
      </c>
      <c r="B580" s="181" t="s">
        <v>5162</v>
      </c>
      <c r="C580" s="181" t="s">
        <v>5163</v>
      </c>
      <c r="D580" s="181" t="s">
        <v>5164</v>
      </c>
      <c r="E580" s="181" t="s">
        <v>5165</v>
      </c>
      <c r="F580" s="181" t="s">
        <v>5166</v>
      </c>
      <c r="G580" s="180" t="s">
        <v>713</v>
      </c>
      <c r="H580" s="182" t="s">
        <v>4730</v>
      </c>
      <c r="I580" s="169" t="str">
        <f t="shared" si="27"/>
        <v>36CD02N001</v>
      </c>
      <c r="J580" s="183">
        <v>5</v>
      </c>
      <c r="K580" s="181" t="s">
        <v>4731</v>
      </c>
      <c r="L580" s="183">
        <v>3</v>
      </c>
      <c r="M580" s="181" t="s">
        <v>4309</v>
      </c>
      <c r="N580" s="183" t="s">
        <v>774</v>
      </c>
      <c r="O580" s="181" t="s">
        <v>3964</v>
      </c>
      <c r="P580" s="183">
        <v>1</v>
      </c>
      <c r="Q580" s="181" t="s">
        <v>3954</v>
      </c>
      <c r="R580" s="183" t="s">
        <v>785</v>
      </c>
      <c r="S580" s="181" t="s">
        <v>4732</v>
      </c>
      <c r="T580" s="183" t="s">
        <v>766</v>
      </c>
      <c r="U580" s="181" t="s">
        <v>3963</v>
      </c>
      <c r="V580" s="183" t="s">
        <v>3965</v>
      </c>
      <c r="W580" s="181" t="s">
        <v>3966</v>
      </c>
      <c r="X580" s="183" t="s">
        <v>2916</v>
      </c>
      <c r="Y580" s="181" t="s">
        <v>3967</v>
      </c>
      <c r="Z580" s="174" t="str">
        <f t="shared" si="28"/>
        <v>11 Ciudades y comunidades sostenibles</v>
      </c>
      <c r="AA580" s="183">
        <v>11.5</v>
      </c>
      <c r="AB580" s="181" t="s">
        <v>3968</v>
      </c>
      <c r="AC580" s="193" t="str">
        <f t="shared" si="29"/>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580" s="173"/>
      <c r="AE580" s="173"/>
      <c r="AF580" s="173"/>
      <c r="AG580" s="173"/>
      <c r="AH580" s="172"/>
      <c r="AI580" s="173"/>
      <c r="AJ580" s="173"/>
      <c r="AK580" s="173"/>
      <c r="AL580" s="173"/>
      <c r="AM580" s="172"/>
      <c r="AN580" s="172"/>
      <c r="AO580" s="172"/>
      <c r="AP580" s="172"/>
      <c r="AQ580" s="172"/>
      <c r="AR580" s="173"/>
      <c r="AS580" s="173"/>
      <c r="AT580" s="173"/>
      <c r="AU580" s="173"/>
      <c r="AV580" s="173"/>
      <c r="AW580" s="173"/>
      <c r="AX580" s="173"/>
      <c r="AY580" s="173"/>
      <c r="AZ580" s="173"/>
      <c r="BA580" s="173"/>
      <c r="BB580" s="173"/>
      <c r="BC580" s="173"/>
      <c r="BD580" s="173"/>
      <c r="BE580" s="173"/>
      <c r="BF580" s="173"/>
      <c r="BG580" s="173"/>
      <c r="BH580" s="173"/>
      <c r="BI580" s="173"/>
      <c r="BJ580" s="173"/>
      <c r="BK580" s="173"/>
      <c r="BL580" s="173"/>
      <c r="BM580" s="173"/>
      <c r="BN580" s="173"/>
      <c r="BO580" s="173"/>
      <c r="BP580" s="173"/>
      <c r="BQ580" s="173"/>
      <c r="BR580" s="173"/>
      <c r="BS580" s="173"/>
      <c r="BT580" s="173"/>
      <c r="BU580" s="173"/>
      <c r="BV580" s="173"/>
    </row>
    <row r="581" spans="1:74" s="167" customFormat="1" ht="15.75" x14ac:dyDescent="0.25">
      <c r="A581" s="180" t="s">
        <v>669</v>
      </c>
      <c r="B581" s="181" t="s">
        <v>5173</v>
      </c>
      <c r="C581" s="181" t="s">
        <v>5174</v>
      </c>
      <c r="D581" s="181" t="s">
        <v>5175</v>
      </c>
      <c r="E581" s="181" t="s">
        <v>5176</v>
      </c>
      <c r="F581" s="181" t="s">
        <v>5177</v>
      </c>
      <c r="G581" s="180" t="s">
        <v>3859</v>
      </c>
      <c r="H581" s="182" t="s">
        <v>5178</v>
      </c>
      <c r="I581" s="169" t="str">
        <f t="shared" si="27"/>
        <v>36CDESE181</v>
      </c>
      <c r="J581" s="183">
        <v>1</v>
      </c>
      <c r="K581" s="181" t="s">
        <v>4028</v>
      </c>
      <c r="L581" s="183">
        <v>1</v>
      </c>
      <c r="M581" s="181" t="s">
        <v>4440</v>
      </c>
      <c r="N581" s="183" t="s">
        <v>767</v>
      </c>
      <c r="O581" s="181" t="s">
        <v>5159</v>
      </c>
      <c r="P581" s="183">
        <v>2</v>
      </c>
      <c r="Q581" s="181" t="s">
        <v>4765</v>
      </c>
      <c r="R581" s="183" t="s">
        <v>814</v>
      </c>
      <c r="S581" s="181" t="s">
        <v>4233</v>
      </c>
      <c r="T581" s="183" t="s">
        <v>774</v>
      </c>
      <c r="U581" s="181" t="s">
        <v>4234</v>
      </c>
      <c r="V581" s="183" t="s">
        <v>4557</v>
      </c>
      <c r="W581" s="181" t="s">
        <v>5160</v>
      </c>
      <c r="X581" s="183" t="s">
        <v>767</v>
      </c>
      <c r="Y581" s="181" t="s">
        <v>4044</v>
      </c>
      <c r="Z581" s="174" t="str">
        <f t="shared" si="28"/>
        <v>4 Educacion de calidad</v>
      </c>
      <c r="AA581" s="183">
        <v>4.3</v>
      </c>
      <c r="AB581" s="181" t="s">
        <v>4545</v>
      </c>
      <c r="AC581" s="193" t="str">
        <f t="shared" si="29"/>
        <v>4.3 De aqui a 2030, asegurar el acceso igualitario de todos los hombres y las mujeres a una formacion tecnica, profesional y superior de calidad, incluida la enseñanza universitaria</v>
      </c>
      <c r="AD581" s="173"/>
      <c r="AE581" s="173"/>
      <c r="AF581" s="173"/>
      <c r="AG581" s="173"/>
      <c r="AH581" s="172"/>
      <c r="AI581" s="173"/>
      <c r="AJ581" s="173"/>
      <c r="AK581" s="173"/>
      <c r="AL581" s="173"/>
      <c r="AM581" s="172"/>
      <c r="AN581" s="172"/>
      <c r="AO581" s="172"/>
      <c r="AP581" s="172"/>
      <c r="AQ581" s="172"/>
      <c r="AR581" s="173"/>
      <c r="AS581" s="173"/>
      <c r="AT581" s="173"/>
      <c r="AU581" s="173"/>
      <c r="AV581" s="173"/>
      <c r="AW581" s="173"/>
      <c r="AX581" s="173"/>
      <c r="AY581" s="173"/>
      <c r="AZ581" s="173"/>
      <c r="BA581" s="173"/>
      <c r="BB581" s="173"/>
      <c r="BC581" s="173"/>
      <c r="BD581" s="173"/>
      <c r="BE581" s="173"/>
      <c r="BF581" s="173"/>
      <c r="BG581" s="173"/>
      <c r="BH581" s="173"/>
      <c r="BI581" s="173"/>
      <c r="BJ581" s="173"/>
      <c r="BK581" s="173"/>
      <c r="BL581" s="173"/>
      <c r="BM581" s="173"/>
      <c r="BN581" s="173"/>
      <c r="BO581" s="173"/>
      <c r="BP581" s="173"/>
      <c r="BQ581" s="173"/>
      <c r="BR581" s="173"/>
      <c r="BS581" s="173"/>
      <c r="BT581" s="173"/>
      <c r="BU581" s="173"/>
      <c r="BV581" s="173"/>
    </row>
    <row r="582" spans="1:74" s="167" customFormat="1" ht="15.75" x14ac:dyDescent="0.25">
      <c r="A582" s="180" t="s">
        <v>669</v>
      </c>
      <c r="B582" s="181" t="s">
        <v>5173</v>
      </c>
      <c r="C582" s="181" t="s">
        <v>5174</v>
      </c>
      <c r="D582" s="181" t="s">
        <v>5175</v>
      </c>
      <c r="E582" s="181" t="s">
        <v>5176</v>
      </c>
      <c r="F582" s="181" t="s">
        <v>5177</v>
      </c>
      <c r="G582" s="180" t="s">
        <v>712</v>
      </c>
      <c r="H582" s="182" t="s">
        <v>4725</v>
      </c>
      <c r="I582" s="169" t="str">
        <f t="shared" si="27"/>
        <v>36CDESM001</v>
      </c>
      <c r="J582" s="183">
        <v>1</v>
      </c>
      <c r="K582" s="181" t="s">
        <v>4028</v>
      </c>
      <c r="L582" s="183">
        <v>1</v>
      </c>
      <c r="M582" s="181" t="s">
        <v>4440</v>
      </c>
      <c r="N582" s="183" t="s">
        <v>767</v>
      </c>
      <c r="O582" s="181" t="s">
        <v>5159</v>
      </c>
      <c r="P582" s="183">
        <v>2</v>
      </c>
      <c r="Q582" s="181" t="s">
        <v>4765</v>
      </c>
      <c r="R582" s="183" t="s">
        <v>814</v>
      </c>
      <c r="S582" s="181" t="s">
        <v>4233</v>
      </c>
      <c r="T582" s="183" t="s">
        <v>774</v>
      </c>
      <c r="U582" s="181" t="s">
        <v>4234</v>
      </c>
      <c r="V582" s="183" t="s">
        <v>3959</v>
      </c>
      <c r="W582" s="181" t="s">
        <v>3960</v>
      </c>
      <c r="X582" s="183" t="s">
        <v>767</v>
      </c>
      <c r="Y582" s="181" t="s">
        <v>4044</v>
      </c>
      <c r="Z582" s="174" t="str">
        <f t="shared" si="28"/>
        <v>4 Educacion de calidad</v>
      </c>
      <c r="AA582" s="183">
        <v>4.3</v>
      </c>
      <c r="AB582" s="181" t="s">
        <v>4545</v>
      </c>
      <c r="AC582" s="193" t="str">
        <f t="shared" si="29"/>
        <v>4.3 De aqui a 2030, asegurar el acceso igualitario de todos los hombres y las mujeres a una formacion tecnica, profesional y superior de calidad, incluida la enseñanza universitaria</v>
      </c>
      <c r="AD582" s="173"/>
      <c r="AE582" s="173"/>
      <c r="AF582" s="173"/>
      <c r="AG582" s="173"/>
      <c r="AH582" s="172"/>
      <c r="AI582" s="173"/>
      <c r="AJ582" s="173"/>
      <c r="AK582" s="173"/>
      <c r="AL582" s="173"/>
      <c r="AM582" s="172"/>
      <c r="AN582" s="172"/>
      <c r="AO582" s="172"/>
      <c r="AP582" s="172"/>
      <c r="AQ582" s="172"/>
      <c r="AR582" s="173"/>
      <c r="AS582" s="173"/>
      <c r="AT582" s="173"/>
      <c r="AU582" s="173"/>
      <c r="AV582" s="173"/>
      <c r="AW582" s="173"/>
      <c r="AX582" s="173"/>
      <c r="AY582" s="173"/>
      <c r="AZ582" s="173"/>
      <c r="BA582" s="173"/>
      <c r="BB582" s="173"/>
      <c r="BC582" s="173"/>
      <c r="BD582" s="173"/>
      <c r="BE582" s="173"/>
      <c r="BF582" s="173"/>
      <c r="BG582" s="173"/>
      <c r="BH582" s="173"/>
      <c r="BI582" s="173"/>
      <c r="BJ582" s="173"/>
      <c r="BK582" s="173"/>
      <c r="BL582" s="173"/>
      <c r="BM582" s="173"/>
      <c r="BN582" s="173"/>
      <c r="BO582" s="173"/>
      <c r="BP582" s="173"/>
      <c r="BQ582" s="173"/>
      <c r="BR582" s="173"/>
      <c r="BS582" s="173"/>
      <c r="BT582" s="173"/>
      <c r="BU582" s="173"/>
      <c r="BV582" s="173"/>
    </row>
    <row r="583" spans="1:74" s="167" customFormat="1" ht="15.75" x14ac:dyDescent="0.25">
      <c r="A583" s="180" t="s">
        <v>669</v>
      </c>
      <c r="B583" s="181" t="s">
        <v>5173</v>
      </c>
      <c r="C583" s="181" t="s">
        <v>5174</v>
      </c>
      <c r="D583" s="181" t="s">
        <v>5175</v>
      </c>
      <c r="E583" s="181" t="s">
        <v>5176</v>
      </c>
      <c r="F583" s="181" t="s">
        <v>5177</v>
      </c>
      <c r="G583" s="180" t="s">
        <v>3889</v>
      </c>
      <c r="H583" s="182" t="s">
        <v>4729</v>
      </c>
      <c r="I583" s="169" t="str">
        <f t="shared" si="27"/>
        <v>36CDESM002</v>
      </c>
      <c r="J583" s="183">
        <v>1</v>
      </c>
      <c r="K583" s="181" t="s">
        <v>4028</v>
      </c>
      <c r="L583" s="183">
        <v>1</v>
      </c>
      <c r="M583" s="181" t="s">
        <v>4440</v>
      </c>
      <c r="N583" s="183" t="s">
        <v>767</v>
      </c>
      <c r="O583" s="181" t="s">
        <v>5159</v>
      </c>
      <c r="P583" s="183">
        <v>2</v>
      </c>
      <c r="Q583" s="181" t="s">
        <v>4765</v>
      </c>
      <c r="R583" s="183" t="s">
        <v>814</v>
      </c>
      <c r="S583" s="181" t="s">
        <v>4233</v>
      </c>
      <c r="T583" s="183" t="s">
        <v>774</v>
      </c>
      <c r="U583" s="181" t="s">
        <v>4234</v>
      </c>
      <c r="V583" s="183" t="s">
        <v>3961</v>
      </c>
      <c r="W583" s="181" t="s">
        <v>3962</v>
      </c>
      <c r="X583" s="183" t="s">
        <v>767</v>
      </c>
      <c r="Y583" s="181" t="s">
        <v>4044</v>
      </c>
      <c r="Z583" s="174" t="str">
        <f t="shared" si="28"/>
        <v>4 Educacion de calidad</v>
      </c>
      <c r="AA583" s="183">
        <v>4.3</v>
      </c>
      <c r="AB583" s="181" t="s">
        <v>4545</v>
      </c>
      <c r="AC583" s="193" t="str">
        <f t="shared" si="29"/>
        <v>4.3 De aqui a 2030, asegurar el acceso igualitario de todos los hombres y las mujeres a una formacion tecnica, profesional y superior de calidad, incluida la enseñanza universitaria</v>
      </c>
      <c r="AD583" s="173"/>
      <c r="AE583" s="173"/>
      <c r="AF583" s="173"/>
      <c r="AG583" s="173"/>
      <c r="AH583" s="172"/>
      <c r="AI583" s="173"/>
      <c r="AJ583" s="173"/>
      <c r="AK583" s="173"/>
      <c r="AL583" s="173"/>
      <c r="AM583" s="172"/>
      <c r="AN583" s="172"/>
      <c r="AO583" s="172"/>
      <c r="AP583" s="172"/>
      <c r="AQ583" s="172"/>
      <c r="AR583" s="173"/>
      <c r="AS583" s="173"/>
      <c r="AT583" s="173"/>
      <c r="AU583" s="173"/>
      <c r="AV583" s="173"/>
      <c r="AW583" s="173"/>
      <c r="AX583" s="173"/>
      <c r="AY583" s="173"/>
      <c r="AZ583" s="173"/>
      <c r="BA583" s="173"/>
      <c r="BB583" s="173"/>
      <c r="BC583" s="173"/>
      <c r="BD583" s="173"/>
      <c r="BE583" s="173"/>
      <c r="BF583" s="173"/>
      <c r="BG583" s="173"/>
      <c r="BH583" s="173"/>
      <c r="BI583" s="173"/>
      <c r="BJ583" s="173"/>
      <c r="BK583" s="173"/>
      <c r="BL583" s="173"/>
      <c r="BM583" s="173"/>
      <c r="BN583" s="173"/>
      <c r="BO583" s="173"/>
      <c r="BP583" s="173"/>
      <c r="BQ583" s="173"/>
      <c r="BR583" s="173"/>
      <c r="BS583" s="173"/>
      <c r="BT583" s="173"/>
      <c r="BU583" s="173"/>
      <c r="BV583" s="173"/>
    </row>
    <row r="584" spans="1:74" s="167" customFormat="1" ht="15.75" x14ac:dyDescent="0.25">
      <c r="A584" s="180" t="s">
        <v>669</v>
      </c>
      <c r="B584" s="181" t="s">
        <v>5173</v>
      </c>
      <c r="C584" s="181" t="s">
        <v>5174</v>
      </c>
      <c r="D584" s="181" t="s">
        <v>5175</v>
      </c>
      <c r="E584" s="181" t="s">
        <v>5176</v>
      </c>
      <c r="F584" s="181" t="s">
        <v>5177</v>
      </c>
      <c r="G584" s="180" t="s">
        <v>713</v>
      </c>
      <c r="H584" s="182" t="s">
        <v>4730</v>
      </c>
      <c r="I584" s="169" t="str">
        <f t="shared" si="27"/>
        <v>36CDESN001</v>
      </c>
      <c r="J584" s="183">
        <v>5</v>
      </c>
      <c r="K584" s="181" t="s">
        <v>4731</v>
      </c>
      <c r="L584" s="183">
        <v>3</v>
      </c>
      <c r="M584" s="181" t="s">
        <v>4309</v>
      </c>
      <c r="N584" s="183" t="s">
        <v>774</v>
      </c>
      <c r="O584" s="181" t="s">
        <v>3964</v>
      </c>
      <c r="P584" s="183">
        <v>1</v>
      </c>
      <c r="Q584" s="181" t="s">
        <v>3954</v>
      </c>
      <c r="R584" s="183" t="s">
        <v>785</v>
      </c>
      <c r="S584" s="181" t="s">
        <v>4732</v>
      </c>
      <c r="T584" s="183" t="s">
        <v>766</v>
      </c>
      <c r="U584" s="181" t="s">
        <v>3963</v>
      </c>
      <c r="V584" s="183" t="s">
        <v>3965</v>
      </c>
      <c r="W584" s="181" t="s">
        <v>3966</v>
      </c>
      <c r="X584" s="183" t="s">
        <v>2916</v>
      </c>
      <c r="Y584" s="181" t="s">
        <v>3967</v>
      </c>
      <c r="Z584" s="174" t="str">
        <f t="shared" si="28"/>
        <v>11 Ciudades y comunidades sostenibles</v>
      </c>
      <c r="AA584" s="183">
        <v>11.5</v>
      </c>
      <c r="AB584" s="181" t="s">
        <v>3968</v>
      </c>
      <c r="AC584" s="193" t="str">
        <f t="shared" si="29"/>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584" s="173"/>
      <c r="AE584" s="173"/>
      <c r="AF584" s="173"/>
      <c r="AG584" s="173"/>
      <c r="AH584" s="172"/>
      <c r="AI584" s="173"/>
      <c r="AJ584" s="173"/>
      <c r="AK584" s="173"/>
      <c r="AL584" s="173"/>
      <c r="AM584" s="172"/>
      <c r="AN584" s="172"/>
      <c r="AO584" s="172"/>
      <c r="AP584" s="172"/>
      <c r="AQ584" s="172"/>
      <c r="AR584" s="173"/>
      <c r="AS584" s="173"/>
      <c r="AT584" s="173"/>
      <c r="AU584" s="173"/>
      <c r="AV584" s="173"/>
      <c r="AW584" s="173"/>
      <c r="AX584" s="173"/>
      <c r="AY584" s="173"/>
      <c r="AZ584" s="173"/>
      <c r="BA584" s="173"/>
      <c r="BB584" s="173"/>
      <c r="BC584" s="173"/>
      <c r="BD584" s="173"/>
      <c r="BE584" s="173"/>
      <c r="BF584" s="173"/>
      <c r="BG584" s="173"/>
      <c r="BH584" s="173"/>
      <c r="BI584" s="173"/>
      <c r="BJ584" s="173"/>
      <c r="BK584" s="173"/>
      <c r="BL584" s="173"/>
      <c r="BM584" s="173"/>
      <c r="BN584" s="173"/>
      <c r="BO584" s="173"/>
      <c r="BP584" s="173"/>
      <c r="BQ584" s="173"/>
      <c r="BR584" s="173"/>
      <c r="BS584" s="173"/>
      <c r="BT584" s="173"/>
      <c r="BU584" s="173"/>
      <c r="BV584" s="173"/>
    </row>
    <row r="585" spans="1:74" s="167" customFormat="1" ht="15.75" x14ac:dyDescent="0.25">
      <c r="A585" s="180" t="s">
        <v>670</v>
      </c>
      <c r="B585" s="181" t="s">
        <v>5179</v>
      </c>
      <c r="C585" s="181" t="s">
        <v>4558</v>
      </c>
      <c r="D585" s="181" t="s">
        <v>4559</v>
      </c>
      <c r="E585" s="181" t="s">
        <v>4548</v>
      </c>
      <c r="F585" s="181" t="s">
        <v>4560</v>
      </c>
      <c r="G585" s="180" t="s">
        <v>3860</v>
      </c>
      <c r="H585" s="182" t="s">
        <v>5180</v>
      </c>
      <c r="I585" s="169" t="str">
        <f t="shared" si="27"/>
        <v>36PDIDE182</v>
      </c>
      <c r="J585" s="183">
        <v>1</v>
      </c>
      <c r="K585" s="181" t="s">
        <v>4028</v>
      </c>
      <c r="L585" s="183">
        <v>3</v>
      </c>
      <c r="M585" s="181" t="s">
        <v>4561</v>
      </c>
      <c r="N585" s="183" t="s">
        <v>765</v>
      </c>
      <c r="O585" s="181" t="s">
        <v>5170</v>
      </c>
      <c r="P585" s="183">
        <v>2</v>
      </c>
      <c r="Q585" s="181" t="s">
        <v>4765</v>
      </c>
      <c r="R585" s="183" t="s">
        <v>767</v>
      </c>
      <c r="S585" s="181" t="s">
        <v>4770</v>
      </c>
      <c r="T585" s="183" t="s">
        <v>765</v>
      </c>
      <c r="U585" s="181" t="s">
        <v>4981</v>
      </c>
      <c r="V585" s="183" t="s">
        <v>4566</v>
      </c>
      <c r="W585" s="181" t="s">
        <v>4562</v>
      </c>
      <c r="X585" s="183" t="s">
        <v>767</v>
      </c>
      <c r="Y585" s="181" t="s">
        <v>4044</v>
      </c>
      <c r="Z585" s="174" t="str">
        <f t="shared" si="28"/>
        <v>4 Educacion de calidad</v>
      </c>
      <c r="AA585" s="183">
        <v>4.7</v>
      </c>
      <c r="AB585" s="181" t="s">
        <v>4244</v>
      </c>
      <c r="AC585" s="193" t="str">
        <f t="shared" si="29"/>
        <v>4.7 De aqui a 2030, asegurar que todos los alumnos adquieran los conocimientos teoricos y practicos necesarios para promover el desarrollo sostenible, entre otras cosas mediante la educacion para el desarrollo sostenible y los estilos de vida sostenibles, los derechos humanos, la igualdad de genero, la promocion de una cultura de paz y no violencia, la ciudadania mundial y la valoracion de la diversidad cultural y la contribucion de la cultura al desarrollo sostenible</v>
      </c>
      <c r="AD585" s="173"/>
      <c r="AE585" s="173"/>
      <c r="AF585" s="173"/>
      <c r="AG585" s="173"/>
      <c r="AH585" s="172"/>
      <c r="AI585" s="173"/>
      <c r="AJ585" s="173"/>
      <c r="AK585" s="173"/>
      <c r="AL585" s="173"/>
      <c r="AM585" s="172"/>
      <c r="AN585" s="172"/>
      <c r="AO585" s="172"/>
      <c r="AP585" s="172"/>
      <c r="AQ585" s="172"/>
      <c r="AR585" s="173"/>
      <c r="AS585" s="173"/>
      <c r="AT585" s="173"/>
      <c r="AU585" s="173"/>
      <c r="AV585" s="173"/>
      <c r="AW585" s="173"/>
      <c r="AX585" s="173"/>
      <c r="AY585" s="173"/>
      <c r="AZ585" s="173"/>
      <c r="BA585" s="173"/>
      <c r="BB585" s="173"/>
      <c r="BC585" s="173"/>
      <c r="BD585" s="173"/>
      <c r="BE585" s="173"/>
      <c r="BF585" s="173"/>
      <c r="BG585" s="173"/>
      <c r="BH585" s="173"/>
      <c r="BI585" s="173"/>
      <c r="BJ585" s="173"/>
      <c r="BK585" s="173"/>
      <c r="BL585" s="173"/>
      <c r="BM585" s="173"/>
      <c r="BN585" s="173"/>
      <c r="BO585" s="173"/>
      <c r="BP585" s="173"/>
      <c r="BQ585" s="173"/>
      <c r="BR585" s="173"/>
      <c r="BS585" s="173"/>
      <c r="BT585" s="173"/>
      <c r="BU585" s="173"/>
      <c r="BV585" s="173"/>
    </row>
    <row r="586" spans="1:74" s="167" customFormat="1" ht="15.75" x14ac:dyDescent="0.25">
      <c r="A586" s="180" t="s">
        <v>670</v>
      </c>
      <c r="B586" s="181" t="s">
        <v>5179</v>
      </c>
      <c r="C586" s="181" t="s">
        <v>4558</v>
      </c>
      <c r="D586" s="181" t="s">
        <v>4559</v>
      </c>
      <c r="E586" s="181" t="s">
        <v>4548</v>
      </c>
      <c r="F586" s="181" t="s">
        <v>4560</v>
      </c>
      <c r="G586" s="180" t="s">
        <v>712</v>
      </c>
      <c r="H586" s="182" t="s">
        <v>4725</v>
      </c>
      <c r="I586" s="169" t="str">
        <f t="shared" si="27"/>
        <v>36PDIDM001</v>
      </c>
      <c r="J586" s="183">
        <v>1</v>
      </c>
      <c r="K586" s="181" t="s">
        <v>4028</v>
      </c>
      <c r="L586" s="183">
        <v>3</v>
      </c>
      <c r="M586" s="181" t="s">
        <v>4561</v>
      </c>
      <c r="N586" s="183" t="s">
        <v>765</v>
      </c>
      <c r="O586" s="181" t="s">
        <v>5170</v>
      </c>
      <c r="P586" s="183">
        <v>2</v>
      </c>
      <c r="Q586" s="181" t="s">
        <v>4765</v>
      </c>
      <c r="R586" s="183" t="s">
        <v>767</v>
      </c>
      <c r="S586" s="181" t="s">
        <v>4770</v>
      </c>
      <c r="T586" s="183" t="s">
        <v>765</v>
      </c>
      <c r="U586" s="181" t="s">
        <v>4981</v>
      </c>
      <c r="V586" s="183" t="s">
        <v>3959</v>
      </c>
      <c r="W586" s="181" t="s">
        <v>3960</v>
      </c>
      <c r="X586" s="183" t="s">
        <v>767</v>
      </c>
      <c r="Y586" s="181" t="s">
        <v>4044</v>
      </c>
      <c r="Z586" s="174" t="str">
        <f t="shared" si="28"/>
        <v>4 Educacion de calidad</v>
      </c>
      <c r="AA586" s="183">
        <v>4.7</v>
      </c>
      <c r="AB586" s="181" t="s">
        <v>4244</v>
      </c>
      <c r="AC586" s="193" t="str">
        <f t="shared" si="29"/>
        <v>4.7 De aqui a 2030, asegurar que todos los alumnos adquieran los conocimientos teoricos y practicos necesarios para promover el desarrollo sostenible, entre otras cosas mediante la educacion para el desarrollo sostenible y los estilos de vida sostenibles, los derechos humanos, la igualdad de genero, la promocion de una cultura de paz y no violencia, la ciudadania mundial y la valoracion de la diversidad cultural y la contribucion de la cultura al desarrollo sostenible</v>
      </c>
      <c r="AD586" s="173"/>
      <c r="AE586" s="173"/>
      <c r="AF586" s="173"/>
      <c r="AG586" s="173"/>
      <c r="AH586" s="172"/>
      <c r="AI586" s="173"/>
      <c r="AJ586" s="173"/>
      <c r="AK586" s="173"/>
      <c r="AL586" s="173"/>
      <c r="AM586" s="172"/>
      <c r="AN586" s="172"/>
      <c r="AO586" s="172"/>
      <c r="AP586" s="172"/>
      <c r="AQ586" s="172"/>
      <c r="AR586" s="173"/>
      <c r="AS586" s="173"/>
      <c r="AT586" s="173"/>
      <c r="AU586" s="173"/>
      <c r="AV586" s="173"/>
      <c r="AW586" s="173"/>
      <c r="AX586" s="173"/>
      <c r="AY586" s="173"/>
      <c r="AZ586" s="173"/>
      <c r="BA586" s="173"/>
      <c r="BB586" s="173"/>
      <c r="BC586" s="173"/>
      <c r="BD586" s="173"/>
      <c r="BE586" s="173"/>
      <c r="BF586" s="173"/>
      <c r="BG586" s="173"/>
      <c r="BH586" s="173"/>
      <c r="BI586" s="173"/>
      <c r="BJ586" s="173"/>
      <c r="BK586" s="173"/>
      <c r="BL586" s="173"/>
      <c r="BM586" s="173"/>
      <c r="BN586" s="173"/>
      <c r="BO586" s="173"/>
      <c r="BP586" s="173"/>
      <c r="BQ586" s="173"/>
      <c r="BR586" s="173"/>
      <c r="BS586" s="173"/>
      <c r="BT586" s="173"/>
      <c r="BU586" s="173"/>
      <c r="BV586" s="173"/>
    </row>
    <row r="587" spans="1:74" s="167" customFormat="1" ht="15.75" x14ac:dyDescent="0.25">
      <c r="A587" s="180" t="s">
        <v>670</v>
      </c>
      <c r="B587" s="181" t="s">
        <v>5179</v>
      </c>
      <c r="C587" s="181" t="s">
        <v>4558</v>
      </c>
      <c r="D587" s="181" t="s">
        <v>4559</v>
      </c>
      <c r="E587" s="181" t="s">
        <v>4548</v>
      </c>
      <c r="F587" s="181" t="s">
        <v>4560</v>
      </c>
      <c r="G587" s="180" t="s">
        <v>3889</v>
      </c>
      <c r="H587" s="182" t="s">
        <v>4729</v>
      </c>
      <c r="I587" s="169" t="str">
        <f t="shared" si="27"/>
        <v>36PDIDM002</v>
      </c>
      <c r="J587" s="183">
        <v>1</v>
      </c>
      <c r="K587" s="181" t="s">
        <v>4028</v>
      </c>
      <c r="L587" s="183">
        <v>3</v>
      </c>
      <c r="M587" s="181" t="s">
        <v>4561</v>
      </c>
      <c r="N587" s="183" t="s">
        <v>765</v>
      </c>
      <c r="O587" s="181" t="s">
        <v>5170</v>
      </c>
      <c r="P587" s="183">
        <v>2</v>
      </c>
      <c r="Q587" s="181" t="s">
        <v>4765</v>
      </c>
      <c r="R587" s="183" t="s">
        <v>767</v>
      </c>
      <c r="S587" s="181" t="s">
        <v>4770</v>
      </c>
      <c r="T587" s="183" t="s">
        <v>765</v>
      </c>
      <c r="U587" s="181" t="s">
        <v>4981</v>
      </c>
      <c r="V587" s="183" t="s">
        <v>3961</v>
      </c>
      <c r="W587" s="181" t="s">
        <v>3962</v>
      </c>
      <c r="X587" s="183" t="s">
        <v>767</v>
      </c>
      <c r="Y587" s="181" t="s">
        <v>4044</v>
      </c>
      <c r="Z587" s="174" t="str">
        <f t="shared" si="28"/>
        <v>4 Educacion de calidad</v>
      </c>
      <c r="AA587" s="183">
        <v>4.7</v>
      </c>
      <c r="AB587" s="181" t="s">
        <v>4244</v>
      </c>
      <c r="AC587" s="193" t="str">
        <f t="shared" si="29"/>
        <v>4.7 De aqui a 2030, asegurar que todos los alumnos adquieran los conocimientos teoricos y practicos necesarios para promover el desarrollo sostenible, entre otras cosas mediante la educacion para el desarrollo sostenible y los estilos de vida sostenibles, los derechos humanos, la igualdad de genero, la promocion de una cultura de paz y no violencia, la ciudadania mundial y la valoracion de la diversidad cultural y la contribucion de la cultura al desarrollo sostenible</v>
      </c>
      <c r="AD587" s="173"/>
      <c r="AE587" s="173"/>
      <c r="AF587" s="173"/>
      <c r="AG587" s="173"/>
      <c r="AH587" s="172"/>
      <c r="AI587" s="173"/>
      <c r="AJ587" s="173"/>
      <c r="AK587" s="173"/>
      <c r="AL587" s="173"/>
      <c r="AM587" s="172"/>
      <c r="AN587" s="172"/>
      <c r="AO587" s="172"/>
      <c r="AP587" s="172"/>
      <c r="AQ587" s="172"/>
      <c r="AR587" s="173"/>
      <c r="AS587" s="173"/>
      <c r="AT587" s="173"/>
      <c r="AU587" s="173"/>
      <c r="AV587" s="173"/>
      <c r="AW587" s="173"/>
      <c r="AX587" s="173"/>
      <c r="AY587" s="173"/>
      <c r="AZ587" s="173"/>
      <c r="BA587" s="173"/>
      <c r="BB587" s="173"/>
      <c r="BC587" s="173"/>
      <c r="BD587" s="173"/>
      <c r="BE587" s="173"/>
      <c r="BF587" s="173"/>
      <c r="BG587" s="173"/>
      <c r="BH587" s="173"/>
      <c r="BI587" s="173"/>
      <c r="BJ587" s="173"/>
      <c r="BK587" s="173"/>
      <c r="BL587" s="173"/>
      <c r="BM587" s="173"/>
      <c r="BN587" s="173"/>
      <c r="BO587" s="173"/>
      <c r="BP587" s="173"/>
      <c r="BQ587" s="173"/>
      <c r="BR587" s="173"/>
      <c r="BS587" s="173"/>
      <c r="BT587" s="173"/>
      <c r="BU587" s="173"/>
      <c r="BV587" s="173"/>
    </row>
    <row r="588" spans="1:74" s="167" customFormat="1" ht="15.75" x14ac:dyDescent="0.25">
      <c r="A588" s="180" t="s">
        <v>670</v>
      </c>
      <c r="B588" s="181" t="s">
        <v>5179</v>
      </c>
      <c r="C588" s="181" t="s">
        <v>4558</v>
      </c>
      <c r="D588" s="181" t="s">
        <v>4559</v>
      </c>
      <c r="E588" s="181" t="s">
        <v>4548</v>
      </c>
      <c r="F588" s="181" t="s">
        <v>4560</v>
      </c>
      <c r="G588" s="180" t="s">
        <v>713</v>
      </c>
      <c r="H588" s="182" t="s">
        <v>4730</v>
      </c>
      <c r="I588" s="169" t="str">
        <f t="shared" si="27"/>
        <v>36PDIDN001</v>
      </c>
      <c r="J588" s="183">
        <v>5</v>
      </c>
      <c r="K588" s="181" t="s">
        <v>4731</v>
      </c>
      <c r="L588" s="183">
        <v>3</v>
      </c>
      <c r="M588" s="181" t="s">
        <v>4309</v>
      </c>
      <c r="N588" s="183" t="s">
        <v>774</v>
      </c>
      <c r="O588" s="181" t="s">
        <v>3964</v>
      </c>
      <c r="P588" s="183">
        <v>1</v>
      </c>
      <c r="Q588" s="181" t="s">
        <v>3954</v>
      </c>
      <c r="R588" s="183" t="s">
        <v>785</v>
      </c>
      <c r="S588" s="181" t="s">
        <v>4732</v>
      </c>
      <c r="T588" s="183" t="s">
        <v>766</v>
      </c>
      <c r="U588" s="181" t="s">
        <v>3963</v>
      </c>
      <c r="V588" s="183" t="s">
        <v>3965</v>
      </c>
      <c r="W588" s="181" t="s">
        <v>3966</v>
      </c>
      <c r="X588" s="183" t="s">
        <v>2916</v>
      </c>
      <c r="Y588" s="181" t="s">
        <v>3967</v>
      </c>
      <c r="Z588" s="174" t="str">
        <f t="shared" si="28"/>
        <v>11 Ciudades y comunidades sostenibles</v>
      </c>
      <c r="AA588" s="183">
        <v>11.5</v>
      </c>
      <c r="AB588" s="181" t="s">
        <v>3968</v>
      </c>
      <c r="AC588" s="193" t="str">
        <f t="shared" si="29"/>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588" s="173"/>
      <c r="AE588" s="173"/>
      <c r="AF588" s="173"/>
      <c r="AG588" s="173"/>
      <c r="AH588" s="172"/>
      <c r="AI588" s="173"/>
      <c r="AJ588" s="173"/>
      <c r="AK588" s="173"/>
      <c r="AL588" s="173"/>
      <c r="AM588" s="172"/>
      <c r="AN588" s="172"/>
      <c r="AO588" s="172"/>
      <c r="AP588" s="172"/>
      <c r="AQ588" s="172"/>
      <c r="AR588" s="173"/>
      <c r="AS588" s="173"/>
      <c r="AT588" s="173"/>
      <c r="AU588" s="173"/>
      <c r="AV588" s="173"/>
      <c r="AW588" s="173"/>
      <c r="AX588" s="173"/>
      <c r="AY588" s="173"/>
      <c r="AZ588" s="173"/>
      <c r="BA588" s="173"/>
      <c r="BB588" s="173"/>
      <c r="BC588" s="173"/>
      <c r="BD588" s="173"/>
      <c r="BE588" s="173"/>
      <c r="BF588" s="173"/>
      <c r="BG588" s="173"/>
      <c r="BH588" s="173"/>
      <c r="BI588" s="173"/>
      <c r="BJ588" s="173"/>
      <c r="BK588" s="173"/>
      <c r="BL588" s="173"/>
      <c r="BM588" s="173"/>
      <c r="BN588" s="173"/>
      <c r="BO588" s="173"/>
      <c r="BP588" s="173"/>
      <c r="BQ588" s="173"/>
      <c r="BR588" s="173"/>
      <c r="BS588" s="173"/>
      <c r="BT588" s="173"/>
      <c r="BU588" s="173"/>
      <c r="BV588" s="173"/>
    </row>
    <row r="589" spans="1:74" s="167" customFormat="1" ht="15.75" x14ac:dyDescent="0.25">
      <c r="A589" s="180" t="s">
        <v>670</v>
      </c>
      <c r="B589" s="181" t="s">
        <v>5179</v>
      </c>
      <c r="C589" s="181" t="s">
        <v>4558</v>
      </c>
      <c r="D589" s="181" t="s">
        <v>4559</v>
      </c>
      <c r="E589" s="181" t="s">
        <v>4548</v>
      </c>
      <c r="F589" s="181" t="s">
        <v>4560</v>
      </c>
      <c r="G589" s="180" t="s">
        <v>3921</v>
      </c>
      <c r="H589" s="182" t="s">
        <v>5181</v>
      </c>
      <c r="I589" s="169" t="str">
        <f t="shared" si="27"/>
        <v>36PDIDU042</v>
      </c>
      <c r="J589" s="183">
        <v>1</v>
      </c>
      <c r="K589" s="181" t="s">
        <v>4028</v>
      </c>
      <c r="L589" s="183">
        <v>3</v>
      </c>
      <c r="M589" s="181" t="s">
        <v>4561</v>
      </c>
      <c r="N589" s="183" t="s">
        <v>774</v>
      </c>
      <c r="O589" s="181" t="s">
        <v>4565</v>
      </c>
      <c r="P589" s="183">
        <v>2</v>
      </c>
      <c r="Q589" s="181" t="s">
        <v>4765</v>
      </c>
      <c r="R589" s="183" t="s">
        <v>767</v>
      </c>
      <c r="S589" s="181" t="s">
        <v>4770</v>
      </c>
      <c r="T589" s="183" t="s">
        <v>765</v>
      </c>
      <c r="U589" s="181" t="s">
        <v>4981</v>
      </c>
      <c r="V589" s="183" t="s">
        <v>4566</v>
      </c>
      <c r="W589" s="181" t="s">
        <v>4562</v>
      </c>
      <c r="X589" s="183" t="s">
        <v>767</v>
      </c>
      <c r="Y589" s="181" t="s">
        <v>4044</v>
      </c>
      <c r="Z589" s="174" t="str">
        <f t="shared" si="28"/>
        <v>4 Educacion de calidad</v>
      </c>
      <c r="AA589" s="183">
        <v>4.7</v>
      </c>
      <c r="AB589" s="181" t="s">
        <v>4244</v>
      </c>
      <c r="AC589" s="193" t="str">
        <f t="shared" si="29"/>
        <v>4.7 De aqui a 2030, asegurar que todos los alumnos adquieran los conocimientos teoricos y practicos necesarios para promover el desarrollo sostenible, entre otras cosas mediante la educacion para el desarrollo sostenible y los estilos de vida sostenibles, los derechos humanos, la igualdad de genero, la promocion de una cultura de paz y no violencia, la ciudadania mundial y la valoracion de la diversidad cultural y la contribucion de la cultura al desarrollo sostenible</v>
      </c>
      <c r="AD589" s="173"/>
      <c r="AE589" s="173"/>
      <c r="AF589" s="173"/>
      <c r="AG589" s="173"/>
      <c r="AH589" s="172"/>
      <c r="AI589" s="173"/>
      <c r="AJ589" s="173"/>
      <c r="AK589" s="173"/>
      <c r="AL589" s="173"/>
      <c r="AM589" s="172"/>
      <c r="AN589" s="172"/>
      <c r="AO589" s="172"/>
      <c r="AP589" s="172"/>
      <c r="AQ589" s="172"/>
      <c r="AR589" s="173"/>
      <c r="AS589" s="173"/>
      <c r="AT589" s="173"/>
      <c r="AU589" s="173"/>
      <c r="AV589" s="173"/>
      <c r="AW589" s="173"/>
      <c r="AX589" s="173"/>
      <c r="AY589" s="173"/>
      <c r="AZ589" s="173"/>
      <c r="BA589" s="173"/>
      <c r="BB589" s="173"/>
      <c r="BC589" s="173"/>
      <c r="BD589" s="173"/>
      <c r="BE589" s="173"/>
      <c r="BF589" s="173"/>
      <c r="BG589" s="173"/>
      <c r="BH589" s="173"/>
      <c r="BI589" s="173"/>
      <c r="BJ589" s="173"/>
      <c r="BK589" s="173"/>
      <c r="BL589" s="173"/>
      <c r="BM589" s="173"/>
      <c r="BN589" s="173"/>
      <c r="BO589" s="173"/>
      <c r="BP589" s="173"/>
      <c r="BQ589" s="173"/>
      <c r="BR589" s="173"/>
      <c r="BS589" s="173"/>
      <c r="BT589" s="173"/>
      <c r="BU589" s="173"/>
      <c r="BV589" s="173"/>
    </row>
    <row r="590" spans="1:74" s="167" customFormat="1" ht="15.75" x14ac:dyDescent="0.25">
      <c r="A590" s="180" t="s">
        <v>671</v>
      </c>
      <c r="B590" s="181" t="s">
        <v>5182</v>
      </c>
      <c r="C590" s="181" t="s">
        <v>4567</v>
      </c>
      <c r="D590" s="181" t="s">
        <v>4568</v>
      </c>
      <c r="E590" s="181" t="s">
        <v>5183</v>
      </c>
      <c r="F590" s="181" t="s">
        <v>5184</v>
      </c>
      <c r="G590" s="180" t="s">
        <v>693</v>
      </c>
      <c r="H590" s="182" t="s">
        <v>5147</v>
      </c>
      <c r="I590" s="169" t="str">
        <f t="shared" si="27"/>
        <v>36PDIEE086</v>
      </c>
      <c r="J590" s="183">
        <v>1</v>
      </c>
      <c r="K590" s="181" t="s">
        <v>4028</v>
      </c>
      <c r="L590" s="183">
        <v>1</v>
      </c>
      <c r="M590" s="181" t="s">
        <v>4440</v>
      </c>
      <c r="N590" s="183" t="s">
        <v>774</v>
      </c>
      <c r="O590" s="181" t="s">
        <v>5148</v>
      </c>
      <c r="P590" s="183">
        <v>2</v>
      </c>
      <c r="Q590" s="181" t="s">
        <v>4765</v>
      </c>
      <c r="R590" s="183" t="s">
        <v>814</v>
      </c>
      <c r="S590" s="181" t="s">
        <v>4233</v>
      </c>
      <c r="T590" s="183" t="s">
        <v>766</v>
      </c>
      <c r="U590" s="181" t="s">
        <v>4544</v>
      </c>
      <c r="V590" s="183" t="s">
        <v>5149</v>
      </c>
      <c r="W590" s="181" t="s">
        <v>5147</v>
      </c>
      <c r="X590" s="183" t="s">
        <v>767</v>
      </c>
      <c r="Y590" s="181" t="s">
        <v>4044</v>
      </c>
      <c r="Z590" s="174" t="str">
        <f t="shared" si="28"/>
        <v>4 Educacion de calidad</v>
      </c>
      <c r="AA590" s="183">
        <v>4.3</v>
      </c>
      <c r="AB590" s="181" t="s">
        <v>4545</v>
      </c>
      <c r="AC590" s="193" t="str">
        <f t="shared" si="29"/>
        <v>4.3 De aqui a 2030, asegurar el acceso igualitario de todos los hombres y las mujeres a una formacion tecnica, profesional y superior de calidad, incluida la enseñanza universitaria</v>
      </c>
      <c r="AD590" s="173"/>
      <c r="AE590" s="173"/>
      <c r="AF590" s="173"/>
      <c r="AG590" s="173"/>
      <c r="AH590" s="172"/>
      <c r="AI590" s="173"/>
      <c r="AJ590" s="173"/>
      <c r="AK590" s="173"/>
      <c r="AL590" s="173"/>
      <c r="AM590" s="172"/>
      <c r="AN590" s="172"/>
      <c r="AO590" s="172"/>
      <c r="AP590" s="172"/>
      <c r="AQ590" s="172"/>
      <c r="AR590" s="173"/>
      <c r="AS590" s="173"/>
      <c r="AT590" s="173"/>
      <c r="AU590" s="173"/>
      <c r="AV590" s="173"/>
      <c r="AW590" s="173"/>
      <c r="AX590" s="173"/>
      <c r="AY590" s="173"/>
      <c r="AZ590" s="173"/>
      <c r="BA590" s="173"/>
      <c r="BB590" s="173"/>
      <c r="BC590" s="173"/>
      <c r="BD590" s="173"/>
      <c r="BE590" s="173"/>
      <c r="BF590" s="173"/>
      <c r="BG590" s="173"/>
      <c r="BH590" s="173"/>
      <c r="BI590" s="173"/>
      <c r="BJ590" s="173"/>
      <c r="BK590" s="173"/>
      <c r="BL590" s="173"/>
      <c r="BM590" s="173"/>
      <c r="BN590" s="173"/>
      <c r="BO590" s="173"/>
      <c r="BP590" s="173"/>
      <c r="BQ590" s="173"/>
      <c r="BR590" s="173"/>
      <c r="BS590" s="173"/>
      <c r="BT590" s="173"/>
      <c r="BU590" s="173"/>
      <c r="BV590" s="173"/>
    </row>
    <row r="591" spans="1:74" s="167" customFormat="1" ht="15.75" x14ac:dyDescent="0.25">
      <c r="A591" s="180" t="s">
        <v>671</v>
      </c>
      <c r="B591" s="181" t="s">
        <v>5182</v>
      </c>
      <c r="C591" s="181" t="s">
        <v>4567</v>
      </c>
      <c r="D591" s="181" t="s">
        <v>4568</v>
      </c>
      <c r="E591" s="181" t="s">
        <v>5183</v>
      </c>
      <c r="F591" s="181" t="s">
        <v>5184</v>
      </c>
      <c r="G591" s="180" t="s">
        <v>712</v>
      </c>
      <c r="H591" s="182" t="s">
        <v>4725</v>
      </c>
      <c r="I591" s="169" t="str">
        <f t="shared" si="27"/>
        <v>36PDIEM001</v>
      </c>
      <c r="J591" s="183">
        <v>1</v>
      </c>
      <c r="K591" s="181" t="s">
        <v>4028</v>
      </c>
      <c r="L591" s="183">
        <v>1</v>
      </c>
      <c r="M591" s="181" t="s">
        <v>4440</v>
      </c>
      <c r="N591" s="183" t="s">
        <v>774</v>
      </c>
      <c r="O591" s="181" t="s">
        <v>5148</v>
      </c>
      <c r="P591" s="183">
        <v>2</v>
      </c>
      <c r="Q591" s="181" t="s">
        <v>4765</v>
      </c>
      <c r="R591" s="183" t="s">
        <v>814</v>
      </c>
      <c r="S591" s="181" t="s">
        <v>4233</v>
      </c>
      <c r="T591" s="183" t="s">
        <v>766</v>
      </c>
      <c r="U591" s="181" t="s">
        <v>4544</v>
      </c>
      <c r="V591" s="183" t="s">
        <v>3959</v>
      </c>
      <c r="W591" s="181" t="s">
        <v>3960</v>
      </c>
      <c r="X591" s="183" t="s">
        <v>767</v>
      </c>
      <c r="Y591" s="181" t="s">
        <v>4044</v>
      </c>
      <c r="Z591" s="174" t="str">
        <f t="shared" si="28"/>
        <v>4 Educacion de calidad</v>
      </c>
      <c r="AA591" s="183">
        <v>4.3</v>
      </c>
      <c r="AB591" s="181" t="s">
        <v>4545</v>
      </c>
      <c r="AC591" s="193" t="str">
        <f t="shared" si="29"/>
        <v>4.3 De aqui a 2030, asegurar el acceso igualitario de todos los hombres y las mujeres a una formacion tecnica, profesional y superior de calidad, incluida la enseñanza universitaria</v>
      </c>
      <c r="AD591" s="173"/>
      <c r="AE591" s="173"/>
      <c r="AF591" s="173"/>
      <c r="AG591" s="173"/>
      <c r="AH591" s="172"/>
      <c r="AI591" s="173"/>
      <c r="AJ591" s="173"/>
      <c r="AK591" s="173"/>
      <c r="AL591" s="173"/>
      <c r="AM591" s="172"/>
      <c r="AN591" s="172"/>
      <c r="AO591" s="172"/>
      <c r="AP591" s="172"/>
      <c r="AQ591" s="172"/>
      <c r="AR591" s="173"/>
      <c r="AS591" s="173"/>
      <c r="AT591" s="173"/>
      <c r="AU591" s="173"/>
      <c r="AV591" s="173"/>
      <c r="AW591" s="173"/>
      <c r="AX591" s="173"/>
      <c r="AY591" s="173"/>
      <c r="AZ591" s="173"/>
      <c r="BA591" s="173"/>
      <c r="BB591" s="173"/>
      <c r="BC591" s="173"/>
      <c r="BD591" s="173"/>
      <c r="BE591" s="173"/>
      <c r="BF591" s="173"/>
      <c r="BG591" s="173"/>
      <c r="BH591" s="173"/>
      <c r="BI591" s="173"/>
      <c r="BJ591" s="173"/>
      <c r="BK591" s="173"/>
      <c r="BL591" s="173"/>
      <c r="BM591" s="173"/>
      <c r="BN591" s="173"/>
      <c r="BO591" s="173"/>
      <c r="BP591" s="173"/>
      <c r="BQ591" s="173"/>
      <c r="BR591" s="173"/>
      <c r="BS591" s="173"/>
      <c r="BT591" s="173"/>
      <c r="BU591" s="173"/>
      <c r="BV591" s="173"/>
    </row>
    <row r="592" spans="1:74" s="167" customFormat="1" ht="15.75" x14ac:dyDescent="0.25">
      <c r="A592" s="180" t="s">
        <v>671</v>
      </c>
      <c r="B592" s="181" t="s">
        <v>5182</v>
      </c>
      <c r="C592" s="181" t="s">
        <v>4567</v>
      </c>
      <c r="D592" s="181" t="s">
        <v>4568</v>
      </c>
      <c r="E592" s="181" t="s">
        <v>5183</v>
      </c>
      <c r="F592" s="181" t="s">
        <v>5184</v>
      </c>
      <c r="G592" s="180" t="s">
        <v>3889</v>
      </c>
      <c r="H592" s="182" t="s">
        <v>4729</v>
      </c>
      <c r="I592" s="169" t="str">
        <f t="shared" si="27"/>
        <v>36PDIEM002</v>
      </c>
      <c r="J592" s="183">
        <v>1</v>
      </c>
      <c r="K592" s="181" t="s">
        <v>4028</v>
      </c>
      <c r="L592" s="183">
        <v>1</v>
      </c>
      <c r="M592" s="181" t="s">
        <v>4440</v>
      </c>
      <c r="N592" s="183">
        <v>3</v>
      </c>
      <c r="O592" s="181" t="s">
        <v>5148</v>
      </c>
      <c r="P592" s="183">
        <v>2</v>
      </c>
      <c r="Q592" s="181" t="s">
        <v>4765</v>
      </c>
      <c r="R592" s="183" t="s">
        <v>814</v>
      </c>
      <c r="S592" s="181" t="s">
        <v>4233</v>
      </c>
      <c r="T592" s="183" t="s">
        <v>766</v>
      </c>
      <c r="U592" s="181" t="s">
        <v>4544</v>
      </c>
      <c r="V592" s="183" t="s">
        <v>3961</v>
      </c>
      <c r="W592" s="181" t="s">
        <v>3962</v>
      </c>
      <c r="X592" s="183" t="s">
        <v>767</v>
      </c>
      <c r="Y592" s="181" t="s">
        <v>4044</v>
      </c>
      <c r="Z592" s="174" t="str">
        <f t="shared" si="28"/>
        <v>4 Educacion de calidad</v>
      </c>
      <c r="AA592" s="183">
        <v>4.3</v>
      </c>
      <c r="AB592" s="181" t="s">
        <v>4545</v>
      </c>
      <c r="AC592" s="193" t="str">
        <f t="shared" si="29"/>
        <v>4.3 De aqui a 2030, asegurar el acceso igualitario de todos los hombres y las mujeres a una formacion tecnica, profesional y superior de calidad, incluida la enseñanza universitaria</v>
      </c>
      <c r="AD592" s="173"/>
      <c r="AE592" s="173"/>
      <c r="AF592" s="173"/>
      <c r="AG592" s="173"/>
      <c r="AH592" s="172"/>
      <c r="AI592" s="173"/>
      <c r="AJ592" s="173"/>
      <c r="AK592" s="173"/>
      <c r="AL592" s="173"/>
      <c r="AM592" s="172"/>
      <c r="AN592" s="172"/>
      <c r="AO592" s="172"/>
      <c r="AP592" s="172"/>
      <c r="AQ592" s="172"/>
      <c r="AR592" s="173"/>
      <c r="AS592" s="173"/>
      <c r="AT592" s="173"/>
      <c r="AU592" s="173"/>
      <c r="AV592" s="173"/>
      <c r="AW592" s="173"/>
      <c r="AX592" s="173"/>
      <c r="AY592" s="173"/>
      <c r="AZ592" s="173"/>
      <c r="BA592" s="173"/>
      <c r="BB592" s="173"/>
      <c r="BC592" s="173"/>
      <c r="BD592" s="173"/>
      <c r="BE592" s="173"/>
      <c r="BF592" s="173"/>
      <c r="BG592" s="173"/>
      <c r="BH592" s="173"/>
      <c r="BI592" s="173"/>
      <c r="BJ592" s="173"/>
      <c r="BK592" s="173"/>
      <c r="BL592" s="173"/>
      <c r="BM592" s="173"/>
      <c r="BN592" s="173"/>
      <c r="BO592" s="173"/>
      <c r="BP592" s="173"/>
      <c r="BQ592" s="173"/>
      <c r="BR592" s="173"/>
      <c r="BS592" s="173"/>
      <c r="BT592" s="173"/>
      <c r="BU592" s="173"/>
      <c r="BV592" s="173"/>
    </row>
    <row r="593" spans="1:74" s="167" customFormat="1" ht="15.75" x14ac:dyDescent="0.25">
      <c r="A593" s="180" t="s">
        <v>671</v>
      </c>
      <c r="B593" s="181" t="s">
        <v>5182</v>
      </c>
      <c r="C593" s="181" t="s">
        <v>4567</v>
      </c>
      <c r="D593" s="181" t="s">
        <v>4568</v>
      </c>
      <c r="E593" s="181" t="s">
        <v>5183</v>
      </c>
      <c r="F593" s="181" t="s">
        <v>5184</v>
      </c>
      <c r="G593" s="180" t="s">
        <v>713</v>
      </c>
      <c r="H593" s="182" t="s">
        <v>4730</v>
      </c>
      <c r="I593" s="169" t="str">
        <f t="shared" si="27"/>
        <v>36PDIEN001</v>
      </c>
      <c r="J593" s="183">
        <v>5</v>
      </c>
      <c r="K593" s="181" t="s">
        <v>4731</v>
      </c>
      <c r="L593" s="183">
        <v>3</v>
      </c>
      <c r="M593" s="181" t="s">
        <v>4309</v>
      </c>
      <c r="N593" s="183" t="s">
        <v>774</v>
      </c>
      <c r="O593" s="181" t="s">
        <v>3964</v>
      </c>
      <c r="P593" s="183">
        <v>1</v>
      </c>
      <c r="Q593" s="181" t="s">
        <v>3954</v>
      </c>
      <c r="R593" s="183" t="s">
        <v>785</v>
      </c>
      <c r="S593" s="181" t="s">
        <v>4732</v>
      </c>
      <c r="T593" s="183" t="s">
        <v>766</v>
      </c>
      <c r="U593" s="181" t="s">
        <v>3963</v>
      </c>
      <c r="V593" s="183" t="s">
        <v>3965</v>
      </c>
      <c r="W593" s="181" t="s">
        <v>3966</v>
      </c>
      <c r="X593" s="183" t="s">
        <v>2916</v>
      </c>
      <c r="Y593" s="181" t="s">
        <v>3967</v>
      </c>
      <c r="Z593" s="174" t="str">
        <f t="shared" si="28"/>
        <v>11 Ciudades y comunidades sostenibles</v>
      </c>
      <c r="AA593" s="183">
        <v>11.5</v>
      </c>
      <c r="AB593" s="181" t="s">
        <v>3968</v>
      </c>
      <c r="AC593" s="193" t="str">
        <f t="shared" si="29"/>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593" s="173"/>
      <c r="AE593" s="173"/>
      <c r="AF593" s="173"/>
      <c r="AG593" s="173"/>
      <c r="AH593" s="172"/>
      <c r="AI593" s="173"/>
      <c r="AJ593" s="173"/>
      <c r="AK593" s="173"/>
      <c r="AL593" s="173"/>
      <c r="AM593" s="172"/>
      <c r="AN593" s="172"/>
      <c r="AO593" s="172"/>
      <c r="AP593" s="172"/>
      <c r="AQ593" s="172"/>
      <c r="AR593" s="173"/>
      <c r="AS593" s="173"/>
      <c r="AT593" s="173"/>
      <c r="AU593" s="173"/>
      <c r="AV593" s="173"/>
      <c r="AW593" s="173"/>
      <c r="AX593" s="173"/>
      <c r="AY593" s="173"/>
      <c r="AZ593" s="173"/>
      <c r="BA593" s="173"/>
      <c r="BB593" s="173"/>
      <c r="BC593" s="173"/>
      <c r="BD593" s="173"/>
      <c r="BE593" s="173"/>
      <c r="BF593" s="173"/>
      <c r="BG593" s="173"/>
      <c r="BH593" s="173"/>
      <c r="BI593" s="173"/>
      <c r="BJ593" s="173"/>
      <c r="BK593" s="173"/>
      <c r="BL593" s="173"/>
      <c r="BM593" s="173"/>
      <c r="BN593" s="173"/>
      <c r="BO593" s="173"/>
      <c r="BP593" s="173"/>
      <c r="BQ593" s="173"/>
      <c r="BR593" s="173"/>
      <c r="BS593" s="173"/>
      <c r="BT593" s="173"/>
      <c r="BU593" s="173"/>
      <c r="BV593" s="173"/>
    </row>
    <row r="594" spans="1:74" s="167" customFormat="1" ht="15.75" x14ac:dyDescent="0.25">
      <c r="A594" s="180" t="s">
        <v>672</v>
      </c>
      <c r="B594" s="181" t="s">
        <v>5185</v>
      </c>
      <c r="C594" s="181" t="s">
        <v>4569</v>
      </c>
      <c r="D594" s="181" t="s">
        <v>4570</v>
      </c>
      <c r="E594" s="181" t="s">
        <v>4548</v>
      </c>
      <c r="F594" s="181" t="s">
        <v>4571</v>
      </c>
      <c r="G594" s="180" t="s">
        <v>3840</v>
      </c>
      <c r="H594" s="182" t="s">
        <v>4941</v>
      </c>
      <c r="I594" s="169" t="str">
        <f t="shared" si="27"/>
        <v>36PFEGE161</v>
      </c>
      <c r="J594" s="183">
        <v>1</v>
      </c>
      <c r="K594" s="181" t="s">
        <v>4028</v>
      </c>
      <c r="L594" s="183">
        <v>1</v>
      </c>
      <c r="M594" s="181" t="s">
        <v>4440</v>
      </c>
      <c r="N594" s="183" t="s">
        <v>766</v>
      </c>
      <c r="O594" s="181" t="s">
        <v>5151</v>
      </c>
      <c r="P594" s="183">
        <v>2</v>
      </c>
      <c r="Q594" s="181" t="s">
        <v>4765</v>
      </c>
      <c r="R594" s="183" t="s">
        <v>814</v>
      </c>
      <c r="S594" s="181" t="s">
        <v>4233</v>
      </c>
      <c r="T594" s="183" t="s">
        <v>765</v>
      </c>
      <c r="U594" s="181" t="s">
        <v>4931</v>
      </c>
      <c r="V594" s="183" t="s">
        <v>4441</v>
      </c>
      <c r="W594" s="181" t="s">
        <v>4932</v>
      </c>
      <c r="X594" s="183" t="s">
        <v>767</v>
      </c>
      <c r="Y594" s="181" t="s">
        <v>4044</v>
      </c>
      <c r="Z594" s="174" t="str">
        <f t="shared" si="28"/>
        <v>4 Educacion de calidad</v>
      </c>
      <c r="AA594" s="183">
        <v>4.0999999999999996</v>
      </c>
      <c r="AB594" s="181" t="s">
        <v>4547</v>
      </c>
      <c r="AC594" s="193" t="str">
        <f t="shared" si="29"/>
        <v>4.1 De aqui a 2030, asegurar que todas las niñas y todos los niños terminen la enseñanza primaria y secundaria, que ha de ser gratuita, equitativa y de calidad y producir resultados de aprendizaje pertinentes y efectivos</v>
      </c>
      <c r="AD594" s="173"/>
      <c r="AE594" s="173"/>
      <c r="AF594" s="173"/>
      <c r="AG594" s="173"/>
      <c r="AH594" s="172"/>
      <c r="AI594" s="173"/>
      <c r="AJ594" s="173"/>
      <c r="AK594" s="173"/>
      <c r="AL594" s="173"/>
      <c r="AM594" s="172"/>
      <c r="AN594" s="172"/>
      <c r="AO594" s="172"/>
      <c r="AP594" s="172"/>
      <c r="AQ594" s="172"/>
      <c r="AR594" s="173"/>
      <c r="AS594" s="173"/>
      <c r="AT594" s="173"/>
      <c r="AU594" s="173"/>
      <c r="AV594" s="173"/>
      <c r="AW594" s="173"/>
      <c r="AX594" s="173"/>
      <c r="AY594" s="173"/>
      <c r="AZ594" s="173"/>
      <c r="BA594" s="173"/>
      <c r="BB594" s="173"/>
      <c r="BC594" s="173"/>
      <c r="BD594" s="173"/>
      <c r="BE594" s="173"/>
      <c r="BF594" s="173"/>
      <c r="BG594" s="173"/>
      <c r="BH594" s="173"/>
      <c r="BI594" s="173"/>
      <c r="BJ594" s="173"/>
      <c r="BK594" s="173"/>
      <c r="BL594" s="173"/>
      <c r="BM594" s="173"/>
      <c r="BN594" s="173"/>
      <c r="BO594" s="173"/>
      <c r="BP594" s="173"/>
      <c r="BQ594" s="173"/>
      <c r="BR594" s="173"/>
      <c r="BS594" s="173"/>
      <c r="BT594" s="173"/>
      <c r="BU594" s="173"/>
      <c r="BV594" s="173"/>
    </row>
    <row r="595" spans="1:74" s="167" customFormat="1" ht="15.75" x14ac:dyDescent="0.25">
      <c r="A595" s="180" t="s">
        <v>672</v>
      </c>
      <c r="B595" s="181" t="s">
        <v>5185</v>
      </c>
      <c r="C595" s="181" t="s">
        <v>4569</v>
      </c>
      <c r="D595" s="181" t="s">
        <v>4570</v>
      </c>
      <c r="E595" s="181" t="s">
        <v>4548</v>
      </c>
      <c r="F595" s="181" t="s">
        <v>4571</v>
      </c>
      <c r="G595" s="180" t="s">
        <v>712</v>
      </c>
      <c r="H595" s="182" t="s">
        <v>4725</v>
      </c>
      <c r="I595" s="169" t="str">
        <f t="shared" si="27"/>
        <v>36PFEGM001</v>
      </c>
      <c r="J595" s="183">
        <v>1</v>
      </c>
      <c r="K595" s="181" t="s">
        <v>4028</v>
      </c>
      <c r="L595" s="183">
        <v>1</v>
      </c>
      <c r="M595" s="181" t="s">
        <v>4440</v>
      </c>
      <c r="N595" s="183" t="s">
        <v>766</v>
      </c>
      <c r="O595" s="181" t="s">
        <v>5151</v>
      </c>
      <c r="P595" s="183">
        <v>2</v>
      </c>
      <c r="Q595" s="181" t="s">
        <v>4765</v>
      </c>
      <c r="R595" s="183" t="s">
        <v>814</v>
      </c>
      <c r="S595" s="181" t="s">
        <v>4233</v>
      </c>
      <c r="T595" s="183" t="s">
        <v>765</v>
      </c>
      <c r="U595" s="181" t="s">
        <v>4931</v>
      </c>
      <c r="V595" s="183" t="s">
        <v>3959</v>
      </c>
      <c r="W595" s="181" t="s">
        <v>3960</v>
      </c>
      <c r="X595" s="183" t="s">
        <v>767</v>
      </c>
      <c r="Y595" s="181" t="s">
        <v>4044</v>
      </c>
      <c r="Z595" s="174" t="str">
        <f t="shared" si="28"/>
        <v>4 Educacion de calidad</v>
      </c>
      <c r="AA595" s="183">
        <v>4.0999999999999996</v>
      </c>
      <c r="AB595" s="181" t="s">
        <v>4547</v>
      </c>
      <c r="AC595" s="193" t="str">
        <f t="shared" si="29"/>
        <v>4.1 De aqui a 2030, asegurar que todas las niñas y todos los niños terminen la enseñanza primaria y secundaria, que ha de ser gratuita, equitativa y de calidad y producir resultados de aprendizaje pertinentes y efectivos</v>
      </c>
      <c r="AD595" s="173"/>
      <c r="AE595" s="173"/>
      <c r="AF595" s="173"/>
      <c r="AG595" s="173"/>
      <c r="AH595" s="172"/>
      <c r="AI595" s="173"/>
      <c r="AJ595" s="173"/>
      <c r="AK595" s="173"/>
      <c r="AL595" s="173"/>
      <c r="AM595" s="172"/>
      <c r="AN595" s="172"/>
      <c r="AO595" s="172"/>
      <c r="AP595" s="172"/>
      <c r="AQ595" s="172"/>
      <c r="AR595" s="173"/>
      <c r="AS595" s="173"/>
      <c r="AT595" s="173"/>
      <c r="AU595" s="173"/>
      <c r="AV595" s="173"/>
      <c r="AW595" s="173"/>
      <c r="AX595" s="173"/>
      <c r="AY595" s="173"/>
      <c r="AZ595" s="173"/>
      <c r="BA595" s="173"/>
      <c r="BB595" s="173"/>
      <c r="BC595" s="173"/>
      <c r="BD595" s="173"/>
      <c r="BE595" s="173"/>
      <c r="BF595" s="173"/>
      <c r="BG595" s="173"/>
      <c r="BH595" s="173"/>
      <c r="BI595" s="173"/>
      <c r="BJ595" s="173"/>
      <c r="BK595" s="173"/>
      <c r="BL595" s="173"/>
      <c r="BM595" s="173"/>
      <c r="BN595" s="173"/>
      <c r="BO595" s="173"/>
      <c r="BP595" s="173"/>
      <c r="BQ595" s="173"/>
      <c r="BR595" s="173"/>
      <c r="BS595" s="173"/>
      <c r="BT595" s="173"/>
      <c r="BU595" s="173"/>
      <c r="BV595" s="173"/>
    </row>
    <row r="596" spans="1:74" s="167" customFormat="1" ht="15.75" x14ac:dyDescent="0.25">
      <c r="A596" s="180" t="s">
        <v>672</v>
      </c>
      <c r="B596" s="181" t="s">
        <v>5185</v>
      </c>
      <c r="C596" s="181" t="s">
        <v>4569</v>
      </c>
      <c r="D596" s="181" t="s">
        <v>4570</v>
      </c>
      <c r="E596" s="181" t="s">
        <v>4548</v>
      </c>
      <c r="F596" s="181" t="s">
        <v>4571</v>
      </c>
      <c r="G596" s="180" t="s">
        <v>3889</v>
      </c>
      <c r="H596" s="182" t="s">
        <v>4729</v>
      </c>
      <c r="I596" s="169" t="str">
        <f t="shared" si="27"/>
        <v>36PFEGM002</v>
      </c>
      <c r="J596" s="183">
        <v>1</v>
      </c>
      <c r="K596" s="181" t="s">
        <v>4028</v>
      </c>
      <c r="L596" s="183">
        <v>1</v>
      </c>
      <c r="M596" s="181" t="s">
        <v>4440</v>
      </c>
      <c r="N596" s="183" t="s">
        <v>766</v>
      </c>
      <c r="O596" s="181" t="s">
        <v>5151</v>
      </c>
      <c r="P596" s="183">
        <v>2</v>
      </c>
      <c r="Q596" s="181" t="s">
        <v>4765</v>
      </c>
      <c r="R596" s="183" t="s">
        <v>814</v>
      </c>
      <c r="S596" s="181" t="s">
        <v>4233</v>
      </c>
      <c r="T596" s="183" t="s">
        <v>765</v>
      </c>
      <c r="U596" s="181" t="s">
        <v>4931</v>
      </c>
      <c r="V596" s="183" t="s">
        <v>3961</v>
      </c>
      <c r="W596" s="181" t="s">
        <v>3962</v>
      </c>
      <c r="X596" s="183" t="s">
        <v>767</v>
      </c>
      <c r="Y596" s="181" t="s">
        <v>4044</v>
      </c>
      <c r="Z596" s="174" t="str">
        <f t="shared" si="28"/>
        <v>4 Educacion de calidad</v>
      </c>
      <c r="AA596" s="183">
        <v>4.0999999999999996</v>
      </c>
      <c r="AB596" s="181" t="s">
        <v>4547</v>
      </c>
      <c r="AC596" s="193" t="str">
        <f t="shared" si="29"/>
        <v>4.1 De aqui a 2030, asegurar que todas las niñas y todos los niños terminen la enseñanza primaria y secundaria, que ha de ser gratuita, equitativa y de calidad y producir resultados de aprendizaje pertinentes y efectivos</v>
      </c>
      <c r="AD596" s="173"/>
      <c r="AE596" s="173"/>
      <c r="AF596" s="173"/>
      <c r="AG596" s="173"/>
      <c r="AH596" s="172"/>
      <c r="AI596" s="173"/>
      <c r="AJ596" s="173"/>
      <c r="AK596" s="173"/>
      <c r="AL596" s="173"/>
      <c r="AM596" s="172"/>
      <c r="AN596" s="172"/>
      <c r="AO596" s="172"/>
      <c r="AP596" s="172"/>
      <c r="AQ596" s="172"/>
      <c r="AR596" s="173"/>
      <c r="AS596" s="173"/>
      <c r="AT596" s="173"/>
      <c r="AU596" s="173"/>
      <c r="AV596" s="173"/>
      <c r="AW596" s="173"/>
      <c r="AX596" s="173"/>
      <c r="AY596" s="173"/>
      <c r="AZ596" s="173"/>
      <c r="BA596" s="173"/>
      <c r="BB596" s="173"/>
      <c r="BC596" s="173"/>
      <c r="BD596" s="173"/>
      <c r="BE596" s="173"/>
      <c r="BF596" s="173"/>
      <c r="BG596" s="173"/>
      <c r="BH596" s="173"/>
      <c r="BI596" s="173"/>
      <c r="BJ596" s="173"/>
      <c r="BK596" s="173"/>
      <c r="BL596" s="173"/>
      <c r="BM596" s="173"/>
      <c r="BN596" s="173"/>
      <c r="BO596" s="173"/>
      <c r="BP596" s="173"/>
      <c r="BQ596" s="173"/>
      <c r="BR596" s="173"/>
      <c r="BS596" s="173"/>
      <c r="BT596" s="173"/>
      <c r="BU596" s="173"/>
      <c r="BV596" s="173"/>
    </row>
    <row r="597" spans="1:74" s="167" customFormat="1" ht="15.75" x14ac:dyDescent="0.25">
      <c r="A597" s="180" t="s">
        <v>672</v>
      </c>
      <c r="B597" s="181" t="s">
        <v>5185</v>
      </c>
      <c r="C597" s="181" t="s">
        <v>4569</v>
      </c>
      <c r="D597" s="181" t="s">
        <v>4570</v>
      </c>
      <c r="E597" s="181" t="s">
        <v>4548</v>
      </c>
      <c r="F597" s="181" t="s">
        <v>4571</v>
      </c>
      <c r="G597" s="180" t="s">
        <v>713</v>
      </c>
      <c r="H597" s="182" t="s">
        <v>4730</v>
      </c>
      <c r="I597" s="169" t="str">
        <f t="shared" si="27"/>
        <v>36PFEGN001</v>
      </c>
      <c r="J597" s="183">
        <v>5</v>
      </c>
      <c r="K597" s="181" t="s">
        <v>4731</v>
      </c>
      <c r="L597" s="183">
        <v>3</v>
      </c>
      <c r="M597" s="181" t="s">
        <v>4309</v>
      </c>
      <c r="N597" s="183" t="s">
        <v>774</v>
      </c>
      <c r="O597" s="181" t="s">
        <v>3964</v>
      </c>
      <c r="P597" s="183">
        <v>1</v>
      </c>
      <c r="Q597" s="181" t="s">
        <v>3954</v>
      </c>
      <c r="R597" s="183" t="s">
        <v>785</v>
      </c>
      <c r="S597" s="181" t="s">
        <v>4732</v>
      </c>
      <c r="T597" s="183" t="s">
        <v>766</v>
      </c>
      <c r="U597" s="181" t="s">
        <v>3963</v>
      </c>
      <c r="V597" s="183" t="s">
        <v>3965</v>
      </c>
      <c r="W597" s="181" t="s">
        <v>3966</v>
      </c>
      <c r="X597" s="183" t="s">
        <v>2916</v>
      </c>
      <c r="Y597" s="181" t="s">
        <v>3967</v>
      </c>
      <c r="Z597" s="174" t="str">
        <f t="shared" si="28"/>
        <v>11 Ciudades y comunidades sostenibles</v>
      </c>
      <c r="AA597" s="183">
        <v>11.5</v>
      </c>
      <c r="AB597" s="181" t="s">
        <v>3968</v>
      </c>
      <c r="AC597" s="193" t="str">
        <f t="shared" si="29"/>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597" s="173"/>
      <c r="AE597" s="173"/>
      <c r="AF597" s="173"/>
      <c r="AG597" s="173"/>
      <c r="AH597" s="172"/>
      <c r="AI597" s="173"/>
      <c r="AJ597" s="173"/>
      <c r="AK597" s="173"/>
      <c r="AL597" s="173"/>
      <c r="AM597" s="172"/>
      <c r="AN597" s="172"/>
      <c r="AO597" s="172"/>
      <c r="AP597" s="172"/>
      <c r="AQ597" s="172"/>
      <c r="AR597" s="173"/>
      <c r="AS597" s="173"/>
      <c r="AT597" s="173"/>
      <c r="AU597" s="173"/>
      <c r="AV597" s="173"/>
      <c r="AW597" s="173"/>
      <c r="AX597" s="173"/>
      <c r="AY597" s="173"/>
      <c r="AZ597" s="173"/>
      <c r="BA597" s="173"/>
      <c r="BB597" s="173"/>
      <c r="BC597" s="173"/>
      <c r="BD597" s="173"/>
      <c r="BE597" s="173"/>
      <c r="BF597" s="173"/>
      <c r="BG597" s="173"/>
      <c r="BH597" s="173"/>
      <c r="BI597" s="173"/>
      <c r="BJ597" s="173"/>
      <c r="BK597" s="173"/>
      <c r="BL597" s="173"/>
      <c r="BM597" s="173"/>
      <c r="BN597" s="173"/>
      <c r="BO597" s="173"/>
      <c r="BP597" s="173"/>
      <c r="BQ597" s="173"/>
      <c r="BR597" s="173"/>
      <c r="BS597" s="173"/>
      <c r="BT597" s="173"/>
      <c r="BU597" s="173"/>
      <c r="BV597" s="173"/>
    </row>
    <row r="598" spans="1:74" s="167" customFormat="1" ht="15.75" x14ac:dyDescent="0.25">
      <c r="A598" s="180" t="s">
        <v>672</v>
      </c>
      <c r="B598" s="181" t="s">
        <v>5185</v>
      </c>
      <c r="C598" s="181" t="s">
        <v>4569</v>
      </c>
      <c r="D598" s="181" t="s">
        <v>4570</v>
      </c>
      <c r="E598" s="181" t="s">
        <v>4548</v>
      </c>
      <c r="F598" s="181" t="s">
        <v>4571</v>
      </c>
      <c r="G598" s="180" t="s">
        <v>743</v>
      </c>
      <c r="H598" s="182" t="s">
        <v>5186</v>
      </c>
      <c r="I598" s="169" t="str">
        <f t="shared" si="27"/>
        <v>36PFEGS210</v>
      </c>
      <c r="J598" s="183">
        <v>1</v>
      </c>
      <c r="K598" s="181" t="s">
        <v>4028</v>
      </c>
      <c r="L598" s="183">
        <v>1</v>
      </c>
      <c r="M598" s="181" t="s">
        <v>4440</v>
      </c>
      <c r="N598" s="183" t="s">
        <v>766</v>
      </c>
      <c r="O598" s="181" t="s">
        <v>5151</v>
      </c>
      <c r="P598" s="183">
        <v>2</v>
      </c>
      <c r="Q598" s="181" t="s">
        <v>4765</v>
      </c>
      <c r="R598" s="183" t="s">
        <v>814</v>
      </c>
      <c r="S598" s="181" t="s">
        <v>4233</v>
      </c>
      <c r="T598" s="183" t="s">
        <v>765</v>
      </c>
      <c r="U598" s="181" t="s">
        <v>4931</v>
      </c>
      <c r="V598" s="183" t="s">
        <v>4572</v>
      </c>
      <c r="W598" s="181" t="s">
        <v>5187</v>
      </c>
      <c r="X598" s="183" t="s">
        <v>767</v>
      </c>
      <c r="Y598" s="181" t="s">
        <v>4044</v>
      </c>
      <c r="Z598" s="174" t="str">
        <f t="shared" si="28"/>
        <v>4 Educacion de calidad</v>
      </c>
      <c r="AA598" s="183">
        <v>4.0999999999999996</v>
      </c>
      <c r="AB598" s="181" t="s">
        <v>4547</v>
      </c>
      <c r="AC598" s="193" t="str">
        <f t="shared" si="29"/>
        <v>4.1 De aqui a 2030, asegurar que todas las niñas y todos los niños terminen la enseñanza primaria y secundaria, que ha de ser gratuita, equitativa y de calidad y producir resultados de aprendizaje pertinentes y efectivos</v>
      </c>
      <c r="AD598" s="173"/>
      <c r="AE598" s="173"/>
      <c r="AF598" s="173"/>
      <c r="AG598" s="173"/>
      <c r="AH598" s="172"/>
      <c r="AI598" s="173"/>
      <c r="AJ598" s="173"/>
      <c r="AK598" s="173"/>
      <c r="AL598" s="173"/>
      <c r="AM598" s="172"/>
      <c r="AN598" s="172"/>
      <c r="AO598" s="172"/>
      <c r="AP598" s="172"/>
      <c r="AQ598" s="172"/>
      <c r="AR598" s="173"/>
      <c r="AS598" s="173"/>
      <c r="AT598" s="173"/>
      <c r="AU598" s="173"/>
      <c r="AV598" s="173"/>
      <c r="AW598" s="173"/>
      <c r="AX598" s="173"/>
      <c r="AY598" s="173"/>
      <c r="AZ598" s="173"/>
      <c r="BA598" s="173"/>
      <c r="BB598" s="173"/>
      <c r="BC598" s="173"/>
      <c r="BD598" s="173"/>
      <c r="BE598" s="173"/>
      <c r="BF598" s="173"/>
      <c r="BG598" s="173"/>
      <c r="BH598" s="173"/>
      <c r="BI598" s="173"/>
      <c r="BJ598" s="173"/>
      <c r="BK598" s="173"/>
      <c r="BL598" s="173"/>
      <c r="BM598" s="173"/>
      <c r="BN598" s="173"/>
      <c r="BO598" s="173"/>
      <c r="BP598" s="173"/>
      <c r="BQ598" s="173"/>
      <c r="BR598" s="173"/>
      <c r="BS598" s="173"/>
      <c r="BT598" s="173"/>
      <c r="BU598" s="173"/>
      <c r="BV598" s="173"/>
    </row>
    <row r="599" spans="1:74" s="167" customFormat="1" ht="15.75" x14ac:dyDescent="0.25">
      <c r="A599" s="180" t="s">
        <v>672</v>
      </c>
      <c r="B599" s="181" t="s">
        <v>5185</v>
      </c>
      <c r="C599" s="181" t="s">
        <v>4569</v>
      </c>
      <c r="D599" s="181" t="s">
        <v>4570</v>
      </c>
      <c r="E599" s="181" t="s">
        <v>4548</v>
      </c>
      <c r="F599" s="181" t="s">
        <v>4571</v>
      </c>
      <c r="G599" s="180" t="s">
        <v>3906</v>
      </c>
      <c r="H599" s="182" t="s">
        <v>5188</v>
      </c>
      <c r="I599" s="169" t="str">
        <f t="shared" si="27"/>
        <v>36PFEGS225</v>
      </c>
      <c r="J599" s="183">
        <v>1</v>
      </c>
      <c r="K599" s="181" t="s">
        <v>4028</v>
      </c>
      <c r="L599" s="183">
        <v>1</v>
      </c>
      <c r="M599" s="181" t="s">
        <v>4440</v>
      </c>
      <c r="N599" s="183" t="s">
        <v>766</v>
      </c>
      <c r="O599" s="181" t="s">
        <v>5151</v>
      </c>
      <c r="P599" s="183">
        <v>2</v>
      </c>
      <c r="Q599" s="181" t="s">
        <v>4765</v>
      </c>
      <c r="R599" s="183" t="s">
        <v>814</v>
      </c>
      <c r="S599" s="181" t="s">
        <v>4233</v>
      </c>
      <c r="T599" s="183" t="s">
        <v>765</v>
      </c>
      <c r="U599" s="181" t="s">
        <v>4931</v>
      </c>
      <c r="V599" s="183" t="s">
        <v>2851</v>
      </c>
      <c r="W599" s="181" t="s">
        <v>5189</v>
      </c>
      <c r="X599" s="183" t="s">
        <v>767</v>
      </c>
      <c r="Y599" s="181" t="s">
        <v>4044</v>
      </c>
      <c r="Z599" s="174" t="str">
        <f t="shared" si="28"/>
        <v>4 Educacion de calidad</v>
      </c>
      <c r="AA599" s="183">
        <v>4.0999999999999996</v>
      </c>
      <c r="AB599" s="181" t="s">
        <v>4547</v>
      </c>
      <c r="AC599" s="193" t="str">
        <f t="shared" si="29"/>
        <v>4.1 De aqui a 2030, asegurar que todas las niñas y todos los niños terminen la enseñanza primaria y secundaria, que ha de ser gratuita, equitativa y de calidad y producir resultados de aprendizaje pertinentes y efectivos</v>
      </c>
      <c r="AD599" s="173"/>
      <c r="AE599" s="173"/>
      <c r="AF599" s="173"/>
      <c r="AG599" s="173"/>
      <c r="AH599" s="172"/>
      <c r="AI599" s="173"/>
      <c r="AJ599" s="173"/>
      <c r="AK599" s="173"/>
      <c r="AL599" s="173"/>
      <c r="AM599" s="172"/>
      <c r="AN599" s="172"/>
      <c r="AO599" s="172"/>
      <c r="AP599" s="172"/>
      <c r="AQ599" s="172"/>
      <c r="AR599" s="173"/>
      <c r="AS599" s="173"/>
      <c r="AT599" s="173"/>
      <c r="AU599" s="173"/>
      <c r="AV599" s="173"/>
      <c r="AW599" s="173"/>
      <c r="AX599" s="173"/>
      <c r="AY599" s="173"/>
      <c r="AZ599" s="173"/>
      <c r="BA599" s="173"/>
      <c r="BB599" s="173"/>
      <c r="BC599" s="173"/>
      <c r="BD599" s="173"/>
      <c r="BE599" s="173"/>
      <c r="BF599" s="173"/>
      <c r="BG599" s="173"/>
      <c r="BH599" s="173"/>
      <c r="BI599" s="173"/>
      <c r="BJ599" s="173"/>
      <c r="BK599" s="173"/>
      <c r="BL599" s="173"/>
      <c r="BM599" s="173"/>
      <c r="BN599" s="173"/>
      <c r="BO599" s="173"/>
      <c r="BP599" s="173"/>
      <c r="BQ599" s="173"/>
      <c r="BR599" s="173"/>
      <c r="BS599" s="173"/>
      <c r="BT599" s="173"/>
      <c r="BU599" s="173"/>
      <c r="BV599" s="173"/>
    </row>
    <row r="600" spans="1:74" s="167" customFormat="1" ht="15.75" x14ac:dyDescent="0.25">
      <c r="A600" s="180" t="s">
        <v>672</v>
      </c>
      <c r="B600" s="181" t="s">
        <v>5185</v>
      </c>
      <c r="C600" s="181" t="s">
        <v>4569</v>
      </c>
      <c r="D600" s="181" t="s">
        <v>4570</v>
      </c>
      <c r="E600" s="181" t="s">
        <v>4548</v>
      </c>
      <c r="F600" s="181" t="s">
        <v>4571</v>
      </c>
      <c r="G600" s="180" t="s">
        <v>3907</v>
      </c>
      <c r="H600" s="182" t="s">
        <v>5190</v>
      </c>
      <c r="I600" s="169" t="str">
        <f t="shared" si="27"/>
        <v>36PFEGS226</v>
      </c>
      <c r="J600" s="183">
        <v>1</v>
      </c>
      <c r="K600" s="181" t="s">
        <v>4028</v>
      </c>
      <c r="L600" s="183">
        <v>1</v>
      </c>
      <c r="M600" s="181" t="s">
        <v>4440</v>
      </c>
      <c r="N600" s="183" t="s">
        <v>766</v>
      </c>
      <c r="O600" s="181" t="s">
        <v>5151</v>
      </c>
      <c r="P600" s="183">
        <v>2</v>
      </c>
      <c r="Q600" s="181" t="s">
        <v>4765</v>
      </c>
      <c r="R600" s="183" t="s">
        <v>814</v>
      </c>
      <c r="S600" s="181" t="s">
        <v>4233</v>
      </c>
      <c r="T600" s="183" t="s">
        <v>765</v>
      </c>
      <c r="U600" s="181" t="s">
        <v>4931</v>
      </c>
      <c r="V600" s="183" t="s">
        <v>4573</v>
      </c>
      <c r="W600" s="181" t="s">
        <v>4574</v>
      </c>
      <c r="X600" s="183" t="s">
        <v>767</v>
      </c>
      <c r="Y600" s="181" t="s">
        <v>4044</v>
      </c>
      <c r="Z600" s="174" t="str">
        <f t="shared" si="28"/>
        <v>4 Educacion de calidad</v>
      </c>
      <c r="AA600" s="183" t="s">
        <v>4553</v>
      </c>
      <c r="AB600" s="181" t="s">
        <v>5155</v>
      </c>
      <c r="AC600" s="193" t="str">
        <f t="shared" si="29"/>
        <v>4.B  De aqui a 2020, aumentar considerablemente a nivel mundial el numero de becas disponibles para los paises en desarrollo, en particular los paises menos adelantados, los pequeños Estados insulares en desarrollo y los paises africanos, a fin de que sus estudiantes puedan matricularse en programas de enseñanza superior, incluidos programas de formacion profesional y programas tecnicos, cientificos, de ingenieria y de tecnologia de la informacion y las comunicaciones, de paises desarrollados y otros paises en desarrollo</v>
      </c>
      <c r="AD600" s="173"/>
      <c r="AE600" s="173"/>
      <c r="AF600" s="173"/>
      <c r="AG600" s="173"/>
      <c r="AH600" s="172"/>
      <c r="AI600" s="173"/>
      <c r="AJ600" s="173"/>
      <c r="AK600" s="173"/>
      <c r="AL600" s="173"/>
      <c r="AM600" s="172"/>
      <c r="AN600" s="172"/>
      <c r="AO600" s="172"/>
      <c r="AP600" s="172"/>
      <c r="AQ600" s="172"/>
      <c r="AR600" s="173"/>
      <c r="AS600" s="173"/>
      <c r="AT600" s="173"/>
      <c r="AU600" s="173"/>
      <c r="AV600" s="173"/>
      <c r="AW600" s="173"/>
      <c r="AX600" s="173"/>
      <c r="AY600" s="173"/>
      <c r="AZ600" s="173"/>
      <c r="BA600" s="173"/>
      <c r="BB600" s="173"/>
      <c r="BC600" s="173"/>
      <c r="BD600" s="173"/>
      <c r="BE600" s="173"/>
      <c r="BF600" s="173"/>
      <c r="BG600" s="173"/>
      <c r="BH600" s="173"/>
      <c r="BI600" s="173"/>
      <c r="BJ600" s="173"/>
      <c r="BK600" s="173"/>
      <c r="BL600" s="173"/>
      <c r="BM600" s="173"/>
      <c r="BN600" s="173"/>
      <c r="BO600" s="173"/>
      <c r="BP600" s="173"/>
      <c r="BQ600" s="173"/>
      <c r="BR600" s="173"/>
      <c r="BS600" s="173"/>
      <c r="BT600" s="173"/>
      <c r="BU600" s="173"/>
      <c r="BV600" s="173"/>
    </row>
    <row r="601" spans="1:74" s="167" customFormat="1" ht="15.75" x14ac:dyDescent="0.25">
      <c r="A601" s="180" t="s">
        <v>672</v>
      </c>
      <c r="B601" s="181" t="s">
        <v>5185</v>
      </c>
      <c r="C601" s="181" t="s">
        <v>4569</v>
      </c>
      <c r="D601" s="181" t="s">
        <v>4570</v>
      </c>
      <c r="E601" s="181" t="s">
        <v>4548</v>
      </c>
      <c r="F601" s="181" t="s">
        <v>4571</v>
      </c>
      <c r="G601" s="180" t="s">
        <v>3908</v>
      </c>
      <c r="H601" s="182" t="s">
        <v>5191</v>
      </c>
      <c r="I601" s="169" t="str">
        <f t="shared" si="27"/>
        <v>36PFEGS227</v>
      </c>
      <c r="J601" s="183">
        <v>1</v>
      </c>
      <c r="K601" s="181" t="s">
        <v>4028</v>
      </c>
      <c r="L601" s="183">
        <v>1</v>
      </c>
      <c r="M601" s="181" t="s">
        <v>4440</v>
      </c>
      <c r="N601" s="183" t="s">
        <v>766</v>
      </c>
      <c r="O601" s="181" t="s">
        <v>5151</v>
      </c>
      <c r="P601" s="183">
        <v>2</v>
      </c>
      <c r="Q601" s="181" t="s">
        <v>4765</v>
      </c>
      <c r="R601" s="183" t="s">
        <v>814</v>
      </c>
      <c r="S601" s="181" t="s">
        <v>4233</v>
      </c>
      <c r="T601" s="183" t="s">
        <v>765</v>
      </c>
      <c r="U601" s="181" t="s">
        <v>4931</v>
      </c>
      <c r="V601" s="183" t="s">
        <v>4441</v>
      </c>
      <c r="W601" s="181" t="s">
        <v>4932</v>
      </c>
      <c r="X601" s="183" t="s">
        <v>767</v>
      </c>
      <c r="Y601" s="181" t="s">
        <v>4044</v>
      </c>
      <c r="Z601" s="174" t="str">
        <f t="shared" si="28"/>
        <v>4 Educacion de calidad</v>
      </c>
      <c r="AA601" s="183" t="s">
        <v>4575</v>
      </c>
      <c r="AB601" s="181" t="s">
        <v>5155</v>
      </c>
      <c r="AC601" s="193" t="str">
        <f t="shared" si="29"/>
        <v>4.b  De aqui a 2020, aumentar considerablemente a nivel mundial el numero de becas disponibles para los paises en desarrollo, en particular los paises menos adelantados, los pequeños Estados insulares en desarrollo y los paises africanos, a fin de que sus estudiantes puedan matricularse en programas de enseñanza superior, incluidos programas de formacion profesional y programas tecnicos, cientificos, de ingenieria y de tecnologia de la informacion y las comunicaciones, de paises desarrollados y otros paises en desarrollo</v>
      </c>
      <c r="AD601" s="173"/>
      <c r="AE601" s="173"/>
      <c r="AF601" s="173"/>
      <c r="AG601" s="173"/>
      <c r="AH601" s="172"/>
      <c r="AI601" s="173"/>
      <c r="AJ601" s="173"/>
      <c r="AK601" s="173"/>
      <c r="AL601" s="173"/>
      <c r="AM601" s="172"/>
      <c r="AN601" s="172"/>
      <c r="AO601" s="172"/>
      <c r="AP601" s="172"/>
      <c r="AQ601" s="172"/>
      <c r="AR601" s="173"/>
      <c r="AS601" s="173"/>
      <c r="AT601" s="173"/>
      <c r="AU601" s="173"/>
      <c r="AV601" s="173"/>
      <c r="AW601" s="173"/>
      <c r="AX601" s="173"/>
      <c r="AY601" s="173"/>
      <c r="AZ601" s="173"/>
      <c r="BA601" s="173"/>
      <c r="BB601" s="173"/>
      <c r="BC601" s="173"/>
      <c r="BD601" s="173"/>
      <c r="BE601" s="173"/>
      <c r="BF601" s="173"/>
      <c r="BG601" s="173"/>
      <c r="BH601" s="173"/>
      <c r="BI601" s="173"/>
      <c r="BJ601" s="173"/>
      <c r="BK601" s="173"/>
      <c r="BL601" s="173"/>
      <c r="BM601" s="173"/>
      <c r="BN601" s="173"/>
      <c r="BO601" s="173"/>
      <c r="BP601" s="173"/>
      <c r="BQ601" s="173"/>
      <c r="BR601" s="173"/>
      <c r="BS601" s="173"/>
      <c r="BT601" s="173"/>
      <c r="BU601" s="173"/>
      <c r="BV601" s="173"/>
    </row>
    <row r="602" spans="1:74" s="167" customFormat="1" ht="15.75" x14ac:dyDescent="0.25">
      <c r="A602" s="180" t="s">
        <v>672</v>
      </c>
      <c r="B602" s="181" t="s">
        <v>5185</v>
      </c>
      <c r="C602" s="181" t="s">
        <v>4569</v>
      </c>
      <c r="D602" s="181" t="s">
        <v>4570</v>
      </c>
      <c r="E602" s="181" t="s">
        <v>4548</v>
      </c>
      <c r="F602" s="181" t="s">
        <v>4571</v>
      </c>
      <c r="G602" s="180" t="s">
        <v>3922</v>
      </c>
      <c r="H602" s="182" t="s">
        <v>5192</v>
      </c>
      <c r="I602" s="169" t="str">
        <f t="shared" si="27"/>
        <v>36PFEGU043</v>
      </c>
      <c r="J602" s="183">
        <v>1</v>
      </c>
      <c r="K602" s="181" t="s">
        <v>4028</v>
      </c>
      <c r="L602" s="183">
        <v>1</v>
      </c>
      <c r="M602" s="181" t="s">
        <v>4440</v>
      </c>
      <c r="N602" s="183" t="s">
        <v>766</v>
      </c>
      <c r="O602" s="181" t="s">
        <v>5151</v>
      </c>
      <c r="P602" s="183">
        <v>2</v>
      </c>
      <c r="Q602" s="181" t="s">
        <v>4765</v>
      </c>
      <c r="R602" s="183" t="s">
        <v>814</v>
      </c>
      <c r="S602" s="181" t="s">
        <v>4233</v>
      </c>
      <c r="T602" s="183" t="s">
        <v>765</v>
      </c>
      <c r="U602" s="181" t="s">
        <v>4931</v>
      </c>
      <c r="V602" s="183" t="s">
        <v>4576</v>
      </c>
      <c r="W602" s="181" t="s">
        <v>4577</v>
      </c>
      <c r="X602" s="183" t="s">
        <v>767</v>
      </c>
      <c r="Y602" s="181" t="s">
        <v>4044</v>
      </c>
      <c r="Z602" s="174" t="str">
        <f t="shared" si="28"/>
        <v>4 Educacion de calidad</v>
      </c>
      <c r="AA602" s="183">
        <v>4.0999999999999996</v>
      </c>
      <c r="AB602" s="181" t="s">
        <v>4547</v>
      </c>
      <c r="AC602" s="193" t="str">
        <f t="shared" si="29"/>
        <v>4.1 De aqui a 2030, asegurar que todas las niñas y todos los niños terminen la enseñanza primaria y secundaria, que ha de ser gratuita, equitativa y de calidad y producir resultados de aprendizaje pertinentes y efectivos</v>
      </c>
      <c r="AD602" s="173"/>
      <c r="AE602" s="173"/>
      <c r="AF602" s="173"/>
      <c r="AG602" s="173"/>
      <c r="AH602" s="172"/>
      <c r="AI602" s="173"/>
      <c r="AJ602" s="173"/>
      <c r="AK602" s="173"/>
      <c r="AL602" s="173"/>
      <c r="AM602" s="172"/>
      <c r="AN602" s="172"/>
      <c r="AO602" s="172"/>
      <c r="AP602" s="172"/>
      <c r="AQ602" s="172"/>
      <c r="AR602" s="173"/>
      <c r="AS602" s="173"/>
      <c r="AT602" s="173"/>
      <c r="AU602" s="173"/>
      <c r="AV602" s="173"/>
      <c r="AW602" s="173"/>
      <c r="AX602" s="173"/>
      <c r="AY602" s="173"/>
      <c r="AZ602" s="173"/>
      <c r="BA602" s="173"/>
      <c r="BB602" s="173"/>
      <c r="BC602" s="173"/>
      <c r="BD602" s="173"/>
      <c r="BE602" s="173"/>
      <c r="BF602" s="173"/>
      <c r="BG602" s="173"/>
      <c r="BH602" s="173"/>
      <c r="BI602" s="173"/>
      <c r="BJ602" s="173"/>
      <c r="BK602" s="173"/>
      <c r="BL602" s="173"/>
      <c r="BM602" s="173"/>
      <c r="BN602" s="173"/>
      <c r="BO602" s="173"/>
      <c r="BP602" s="173"/>
      <c r="BQ602" s="173"/>
      <c r="BR602" s="173"/>
      <c r="BS602" s="173"/>
      <c r="BT602" s="173"/>
      <c r="BU602" s="173"/>
      <c r="BV602" s="173"/>
    </row>
    <row r="603" spans="1:74" s="167" customFormat="1" ht="15.75" x14ac:dyDescent="0.25">
      <c r="A603" s="180" t="s">
        <v>672</v>
      </c>
      <c r="B603" s="181" t="s">
        <v>5185</v>
      </c>
      <c r="C603" s="181" t="s">
        <v>4569</v>
      </c>
      <c r="D603" s="181" t="s">
        <v>4570</v>
      </c>
      <c r="E603" s="181" t="s">
        <v>4548</v>
      </c>
      <c r="F603" s="181" t="s">
        <v>4571</v>
      </c>
      <c r="G603" s="180" t="s">
        <v>3923</v>
      </c>
      <c r="H603" s="182" t="s">
        <v>5193</v>
      </c>
      <c r="I603" s="169" t="str">
        <f t="shared" si="27"/>
        <v>36PFEGU044</v>
      </c>
      <c r="J603" s="183">
        <v>1</v>
      </c>
      <c r="K603" s="181" t="s">
        <v>4028</v>
      </c>
      <c r="L603" s="183">
        <v>1</v>
      </c>
      <c r="M603" s="181" t="s">
        <v>4440</v>
      </c>
      <c r="N603" s="183" t="s">
        <v>766</v>
      </c>
      <c r="O603" s="181" t="s">
        <v>5151</v>
      </c>
      <c r="P603" s="183">
        <v>2</v>
      </c>
      <c r="Q603" s="181" t="s">
        <v>4765</v>
      </c>
      <c r="R603" s="183" t="s">
        <v>792</v>
      </c>
      <c r="S603" s="181" t="s">
        <v>4779</v>
      </c>
      <c r="T603" s="183" t="s">
        <v>793</v>
      </c>
      <c r="U603" s="181" t="s">
        <v>4788</v>
      </c>
      <c r="V603" s="183" t="s">
        <v>2861</v>
      </c>
      <c r="W603" s="181" t="s">
        <v>4308</v>
      </c>
      <c r="X603" s="183" t="s">
        <v>767</v>
      </c>
      <c r="Y603" s="181" t="s">
        <v>4044</v>
      </c>
      <c r="Z603" s="174" t="str">
        <f t="shared" si="28"/>
        <v>4 Educacion de calidad</v>
      </c>
      <c r="AA603" s="183">
        <v>4.5</v>
      </c>
      <c r="AB603" s="181" t="s">
        <v>4578</v>
      </c>
      <c r="AC603" s="193" t="str">
        <f t="shared" si="29"/>
        <v>4.5 De aqui a 2030, eliminar las disparidades de genero en la educacion y asegurar el acceso igualitario a todos los niveles de la enseñanza y la formacion profesional para las personas vulnerables, incluidas las personas con discapacidad, los pueblos indigenas y los niños en situaciones de vulnerabilidad</v>
      </c>
      <c r="AD603" s="173"/>
      <c r="AE603" s="173"/>
      <c r="AF603" s="173"/>
      <c r="AG603" s="173"/>
      <c r="AH603" s="172"/>
      <c r="AI603" s="173"/>
      <c r="AJ603" s="173"/>
      <c r="AK603" s="173"/>
      <c r="AL603" s="173"/>
      <c r="AM603" s="172"/>
      <c r="AN603" s="172"/>
      <c r="AO603" s="172"/>
      <c r="AP603" s="172"/>
      <c r="AQ603" s="172"/>
      <c r="AR603" s="173"/>
      <c r="AS603" s="173"/>
      <c r="AT603" s="173"/>
      <c r="AU603" s="173"/>
      <c r="AV603" s="173"/>
      <c r="AW603" s="173"/>
      <c r="AX603" s="173"/>
      <c r="AY603" s="173"/>
      <c r="AZ603" s="173"/>
      <c r="BA603" s="173"/>
      <c r="BB603" s="173"/>
      <c r="BC603" s="173"/>
      <c r="BD603" s="173"/>
      <c r="BE603" s="173"/>
      <c r="BF603" s="173"/>
      <c r="BG603" s="173"/>
      <c r="BH603" s="173"/>
      <c r="BI603" s="173"/>
      <c r="BJ603" s="173"/>
      <c r="BK603" s="173"/>
      <c r="BL603" s="173"/>
      <c r="BM603" s="173"/>
      <c r="BN603" s="173"/>
      <c r="BO603" s="173"/>
      <c r="BP603" s="173"/>
      <c r="BQ603" s="173"/>
      <c r="BR603" s="173"/>
      <c r="BS603" s="173"/>
      <c r="BT603" s="173"/>
      <c r="BU603" s="173"/>
      <c r="BV603" s="173"/>
    </row>
    <row r="604" spans="1:74" s="167" customFormat="1" ht="15.75" x14ac:dyDescent="0.25">
      <c r="A604" s="180" t="s">
        <v>673</v>
      </c>
      <c r="B604" s="181" t="s">
        <v>5194</v>
      </c>
      <c r="C604" s="181" t="s">
        <v>4579</v>
      </c>
      <c r="D604" s="181" t="s">
        <v>4580</v>
      </c>
      <c r="E604" s="181" t="s">
        <v>5195</v>
      </c>
      <c r="F604" s="181" t="s">
        <v>4581</v>
      </c>
      <c r="G604" s="180" t="s">
        <v>3861</v>
      </c>
      <c r="H604" s="182" t="s">
        <v>5196</v>
      </c>
      <c r="I604" s="169" t="str">
        <f t="shared" si="27"/>
        <v>38C001E183</v>
      </c>
      <c r="J604" s="183">
        <v>1</v>
      </c>
      <c r="K604" s="181" t="s">
        <v>4028</v>
      </c>
      <c r="L604" s="183">
        <v>5</v>
      </c>
      <c r="M604" s="181" t="s">
        <v>4068</v>
      </c>
      <c r="N604" s="183">
        <v>0</v>
      </c>
      <c r="O604" s="181" t="s">
        <v>4068</v>
      </c>
      <c r="P604" s="183">
        <v>2</v>
      </c>
      <c r="Q604" s="181" t="s">
        <v>4765</v>
      </c>
      <c r="R604" s="183" t="s">
        <v>792</v>
      </c>
      <c r="S604" s="181" t="s">
        <v>4779</v>
      </c>
      <c r="T604" s="183" t="s">
        <v>793</v>
      </c>
      <c r="U604" s="181" t="s">
        <v>4788</v>
      </c>
      <c r="V604" s="183" t="s">
        <v>4585</v>
      </c>
      <c r="W604" s="181" t="s">
        <v>4582</v>
      </c>
      <c r="X604" s="183" t="s">
        <v>814</v>
      </c>
      <c r="Y604" s="181" t="s">
        <v>4071</v>
      </c>
      <c r="Z604" s="174" t="str">
        <f t="shared" si="28"/>
        <v>5 Igualdad de genero</v>
      </c>
      <c r="AA604" s="183">
        <v>5.2</v>
      </c>
      <c r="AB604" s="181" t="s">
        <v>4466</v>
      </c>
      <c r="AC604" s="193" t="str">
        <f t="shared" si="29"/>
        <v>5.2 Eliminar todas las formas de violencia contra todas las mujeres y las niñas en los ambitos publico y privado, incluidas la trata y la explotacion sexual y otros tipos de explotacion</v>
      </c>
      <c r="AD604" s="173"/>
      <c r="AE604" s="173"/>
      <c r="AF604" s="173"/>
      <c r="AG604" s="173"/>
      <c r="AH604" s="172"/>
      <c r="AI604" s="173"/>
      <c r="AJ604" s="173"/>
      <c r="AK604" s="173"/>
      <c r="AL604" s="173"/>
      <c r="AM604" s="172"/>
      <c r="AN604" s="172"/>
      <c r="AO604" s="172"/>
      <c r="AP604" s="172"/>
      <c r="AQ604" s="172"/>
      <c r="AR604" s="173"/>
      <c r="AS604" s="173"/>
      <c r="AT604" s="173"/>
      <c r="AU604" s="173"/>
      <c r="AV604" s="173"/>
      <c r="AW604" s="173"/>
      <c r="AX604" s="173"/>
      <c r="AY604" s="173"/>
      <c r="AZ604" s="173"/>
      <c r="BA604" s="173"/>
      <c r="BB604" s="173"/>
      <c r="BC604" s="173"/>
      <c r="BD604" s="173"/>
      <c r="BE604" s="173"/>
      <c r="BF604" s="173"/>
      <c r="BG604" s="173"/>
      <c r="BH604" s="173"/>
      <c r="BI604" s="173"/>
      <c r="BJ604" s="173"/>
      <c r="BK604" s="173"/>
      <c r="BL604" s="173"/>
      <c r="BM604" s="173"/>
      <c r="BN604" s="173"/>
      <c r="BO604" s="173"/>
      <c r="BP604" s="173"/>
      <c r="BQ604" s="173"/>
      <c r="BR604" s="173"/>
      <c r="BS604" s="173"/>
      <c r="BT604" s="173"/>
      <c r="BU604" s="173"/>
      <c r="BV604" s="173"/>
    </row>
    <row r="605" spans="1:74" s="167" customFormat="1" ht="15.75" x14ac:dyDescent="0.25">
      <c r="A605" s="180" t="s">
        <v>673</v>
      </c>
      <c r="B605" s="181" t="s">
        <v>5194</v>
      </c>
      <c r="C605" s="181" t="s">
        <v>4579</v>
      </c>
      <c r="D605" s="181" t="s">
        <v>4580</v>
      </c>
      <c r="E605" s="181" t="s">
        <v>5195</v>
      </c>
      <c r="F605" s="181" t="s">
        <v>4581</v>
      </c>
      <c r="G605" s="180" t="s">
        <v>712</v>
      </c>
      <c r="H605" s="182" t="s">
        <v>4725</v>
      </c>
      <c r="I605" s="169" t="str">
        <f t="shared" si="27"/>
        <v>38C001M001</v>
      </c>
      <c r="J605" s="183">
        <v>1</v>
      </c>
      <c r="K605" s="181" t="s">
        <v>4028</v>
      </c>
      <c r="L605" s="183">
        <v>5</v>
      </c>
      <c r="M605" s="181" t="s">
        <v>4068</v>
      </c>
      <c r="N605" s="183">
        <v>0</v>
      </c>
      <c r="O605" s="181" t="s">
        <v>4068</v>
      </c>
      <c r="P605" s="183">
        <v>1</v>
      </c>
      <c r="Q605" s="181" t="s">
        <v>3954</v>
      </c>
      <c r="R605" s="183" t="s">
        <v>793</v>
      </c>
      <c r="S605" s="181" t="s">
        <v>4749</v>
      </c>
      <c r="T605" s="183" t="s">
        <v>765</v>
      </c>
      <c r="U605" s="181" t="s">
        <v>4784</v>
      </c>
      <c r="V605" s="183" t="s">
        <v>3959</v>
      </c>
      <c r="W605" s="181" t="s">
        <v>3960</v>
      </c>
      <c r="X605" s="183" t="s">
        <v>814</v>
      </c>
      <c r="Y605" s="181" t="s">
        <v>4071</v>
      </c>
      <c r="Z605" s="174" t="str">
        <f t="shared" si="28"/>
        <v>5 Igualdad de genero</v>
      </c>
      <c r="AA605" s="183">
        <v>5.0999999999999996</v>
      </c>
      <c r="AB605" s="181" t="s">
        <v>4072</v>
      </c>
      <c r="AC605" s="193" t="str">
        <f t="shared" si="29"/>
        <v>5.1 Poner fin a todas las formas de discriminacion contra todas las mujeres y las niñas en todo el mundo</v>
      </c>
      <c r="AD605" s="173"/>
      <c r="AE605" s="173"/>
      <c r="AF605" s="173"/>
      <c r="AG605" s="173"/>
      <c r="AH605" s="172"/>
      <c r="AI605" s="173"/>
      <c r="AJ605" s="173"/>
      <c r="AK605" s="173"/>
      <c r="AL605" s="173"/>
      <c r="AM605" s="172"/>
      <c r="AN605" s="172"/>
      <c r="AO605" s="172"/>
      <c r="AP605" s="172"/>
      <c r="AQ605" s="172"/>
      <c r="AR605" s="173"/>
      <c r="AS605" s="173"/>
      <c r="AT605" s="173"/>
      <c r="AU605" s="173"/>
      <c r="AV605" s="173"/>
      <c r="AW605" s="173"/>
      <c r="AX605" s="173"/>
      <c r="AY605" s="173"/>
      <c r="AZ605" s="173"/>
      <c r="BA605" s="173"/>
      <c r="BB605" s="173"/>
      <c r="BC605" s="173"/>
      <c r="BD605" s="173"/>
      <c r="BE605" s="173"/>
      <c r="BF605" s="173"/>
      <c r="BG605" s="173"/>
      <c r="BH605" s="173"/>
      <c r="BI605" s="173"/>
      <c r="BJ605" s="173"/>
      <c r="BK605" s="173"/>
      <c r="BL605" s="173"/>
      <c r="BM605" s="173"/>
      <c r="BN605" s="173"/>
      <c r="BO605" s="173"/>
      <c r="BP605" s="173"/>
      <c r="BQ605" s="173"/>
      <c r="BR605" s="173"/>
      <c r="BS605" s="173"/>
      <c r="BT605" s="173"/>
      <c r="BU605" s="173"/>
      <c r="BV605" s="173"/>
    </row>
    <row r="606" spans="1:74" s="167" customFormat="1" ht="15.75" x14ac:dyDescent="0.25">
      <c r="A606" s="180" t="s">
        <v>673</v>
      </c>
      <c r="B606" s="181" t="s">
        <v>5194</v>
      </c>
      <c r="C606" s="181" t="s">
        <v>4579</v>
      </c>
      <c r="D606" s="181" t="s">
        <v>4580</v>
      </c>
      <c r="E606" s="181" t="s">
        <v>5195</v>
      </c>
      <c r="F606" s="181" t="s">
        <v>4581</v>
      </c>
      <c r="G606" s="180" t="s">
        <v>3889</v>
      </c>
      <c r="H606" s="182" t="s">
        <v>4729</v>
      </c>
      <c r="I606" s="169" t="str">
        <f t="shared" si="27"/>
        <v>38C001M002</v>
      </c>
      <c r="J606" s="183">
        <v>1</v>
      </c>
      <c r="K606" s="181" t="s">
        <v>4028</v>
      </c>
      <c r="L606" s="183">
        <v>5</v>
      </c>
      <c r="M606" s="181" t="s">
        <v>4068</v>
      </c>
      <c r="N606" s="183">
        <v>0</v>
      </c>
      <c r="O606" s="181" t="s">
        <v>4068</v>
      </c>
      <c r="P606" s="183">
        <v>1</v>
      </c>
      <c r="Q606" s="181" t="s">
        <v>3954</v>
      </c>
      <c r="R606" s="183" t="s">
        <v>793</v>
      </c>
      <c r="S606" s="181" t="s">
        <v>4749</v>
      </c>
      <c r="T606" s="183" t="s">
        <v>765</v>
      </c>
      <c r="U606" s="181" t="s">
        <v>4784</v>
      </c>
      <c r="V606" s="183" t="s">
        <v>3961</v>
      </c>
      <c r="W606" s="181" t="s">
        <v>3962</v>
      </c>
      <c r="X606" s="183" t="s">
        <v>814</v>
      </c>
      <c r="Y606" s="181" t="s">
        <v>4071</v>
      </c>
      <c r="Z606" s="174" t="str">
        <f t="shared" si="28"/>
        <v>5 Igualdad de genero</v>
      </c>
      <c r="AA606" s="183">
        <v>5.0999999999999996</v>
      </c>
      <c r="AB606" s="181" t="s">
        <v>4072</v>
      </c>
      <c r="AC606" s="193" t="str">
        <f t="shared" si="29"/>
        <v>5.1 Poner fin a todas las formas de discriminacion contra todas las mujeres y las niñas en todo el mundo</v>
      </c>
      <c r="AD606" s="173"/>
      <c r="AE606" s="173"/>
      <c r="AF606" s="173"/>
      <c r="AG606" s="173"/>
      <c r="AH606" s="172"/>
      <c r="AI606" s="173"/>
      <c r="AJ606" s="173"/>
      <c r="AK606" s="173"/>
      <c r="AL606" s="173"/>
      <c r="AM606" s="172"/>
      <c r="AN606" s="172"/>
      <c r="AO606" s="172"/>
      <c r="AP606" s="172"/>
      <c r="AQ606" s="172"/>
      <c r="AR606" s="173"/>
      <c r="AS606" s="173"/>
      <c r="AT606" s="173"/>
      <c r="AU606" s="173"/>
      <c r="AV606" s="173"/>
      <c r="AW606" s="173"/>
      <c r="AX606" s="173"/>
      <c r="AY606" s="173"/>
      <c r="AZ606" s="173"/>
      <c r="BA606" s="173"/>
      <c r="BB606" s="173"/>
      <c r="BC606" s="173"/>
      <c r="BD606" s="173"/>
      <c r="BE606" s="173"/>
      <c r="BF606" s="173"/>
      <c r="BG606" s="173"/>
      <c r="BH606" s="173"/>
      <c r="BI606" s="173"/>
      <c r="BJ606" s="173"/>
      <c r="BK606" s="173"/>
      <c r="BL606" s="173"/>
      <c r="BM606" s="173"/>
      <c r="BN606" s="173"/>
      <c r="BO606" s="173"/>
      <c r="BP606" s="173"/>
      <c r="BQ606" s="173"/>
      <c r="BR606" s="173"/>
      <c r="BS606" s="173"/>
      <c r="BT606" s="173"/>
      <c r="BU606" s="173"/>
      <c r="BV606" s="173"/>
    </row>
    <row r="607" spans="1:74" s="167" customFormat="1" ht="15.75" x14ac:dyDescent="0.25">
      <c r="A607" s="180" t="s">
        <v>673</v>
      </c>
      <c r="B607" s="181" t="s">
        <v>5194</v>
      </c>
      <c r="C607" s="181" t="s">
        <v>4579</v>
      </c>
      <c r="D607" s="181" t="s">
        <v>4580</v>
      </c>
      <c r="E607" s="181" t="s">
        <v>5195</v>
      </c>
      <c r="F607" s="181" t="s">
        <v>4581</v>
      </c>
      <c r="G607" s="180" t="s">
        <v>713</v>
      </c>
      <c r="H607" s="182" t="s">
        <v>4730</v>
      </c>
      <c r="I607" s="169" t="str">
        <f t="shared" si="27"/>
        <v>38C001N001</v>
      </c>
      <c r="J607" s="183">
        <v>5</v>
      </c>
      <c r="K607" s="181" t="s">
        <v>4731</v>
      </c>
      <c r="L607" s="183">
        <v>3</v>
      </c>
      <c r="M607" s="181" t="s">
        <v>4309</v>
      </c>
      <c r="N607" s="183">
        <v>3</v>
      </c>
      <c r="O607" s="181" t="s">
        <v>3964</v>
      </c>
      <c r="P607" s="183">
        <v>1</v>
      </c>
      <c r="Q607" s="181" t="s">
        <v>3954</v>
      </c>
      <c r="R607" s="183" t="s">
        <v>785</v>
      </c>
      <c r="S607" s="181" t="s">
        <v>4732</v>
      </c>
      <c r="T607" s="183" t="s">
        <v>766</v>
      </c>
      <c r="U607" s="181" t="s">
        <v>3963</v>
      </c>
      <c r="V607" s="183" t="s">
        <v>3965</v>
      </c>
      <c r="W607" s="181" t="s">
        <v>3966</v>
      </c>
      <c r="X607" s="183" t="s">
        <v>2916</v>
      </c>
      <c r="Y607" s="181" t="s">
        <v>3967</v>
      </c>
      <c r="Z607" s="174" t="str">
        <f t="shared" si="28"/>
        <v>11 Ciudades y comunidades sostenibles</v>
      </c>
      <c r="AA607" s="183">
        <v>11.5</v>
      </c>
      <c r="AB607" s="181" t="s">
        <v>3968</v>
      </c>
      <c r="AC607" s="193" t="str">
        <f t="shared" si="29"/>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607" s="173"/>
      <c r="AE607" s="173"/>
      <c r="AF607" s="173"/>
      <c r="AG607" s="173"/>
      <c r="AH607" s="172"/>
      <c r="AI607" s="173"/>
      <c r="AJ607" s="173"/>
      <c r="AK607" s="173"/>
      <c r="AL607" s="173"/>
      <c r="AM607" s="172"/>
      <c r="AN607" s="172"/>
      <c r="AO607" s="172"/>
      <c r="AP607" s="172"/>
      <c r="AQ607" s="172"/>
      <c r="AR607" s="173"/>
      <c r="AS607" s="173"/>
      <c r="AT607" s="173"/>
      <c r="AU607" s="173"/>
      <c r="AV607" s="173"/>
      <c r="AW607" s="173"/>
      <c r="AX607" s="173"/>
      <c r="AY607" s="173"/>
      <c r="AZ607" s="173"/>
      <c r="BA607" s="173"/>
      <c r="BB607" s="173"/>
      <c r="BC607" s="173"/>
      <c r="BD607" s="173"/>
      <c r="BE607" s="173"/>
      <c r="BF607" s="173"/>
      <c r="BG607" s="173"/>
      <c r="BH607" s="173"/>
      <c r="BI607" s="173"/>
      <c r="BJ607" s="173"/>
      <c r="BK607" s="173"/>
      <c r="BL607" s="173"/>
      <c r="BM607" s="173"/>
      <c r="BN607" s="173"/>
      <c r="BO607" s="173"/>
      <c r="BP607" s="173"/>
      <c r="BQ607" s="173"/>
      <c r="BR607" s="173"/>
      <c r="BS607" s="173"/>
      <c r="BT607" s="173"/>
      <c r="BU607" s="173"/>
      <c r="BV607" s="173"/>
    </row>
    <row r="608" spans="1:74" s="167" customFormat="1" ht="15.75" x14ac:dyDescent="0.25">
      <c r="A608" s="180" t="s">
        <v>673</v>
      </c>
      <c r="B608" s="181" t="s">
        <v>5194</v>
      </c>
      <c r="C608" s="181" t="s">
        <v>4579</v>
      </c>
      <c r="D608" s="181" t="s">
        <v>4580</v>
      </c>
      <c r="E608" s="181" t="s">
        <v>5195</v>
      </c>
      <c r="F608" s="181" t="s">
        <v>4581</v>
      </c>
      <c r="G608" s="180" t="s">
        <v>716</v>
      </c>
      <c r="H608" s="182" t="s">
        <v>5197</v>
      </c>
      <c r="I608" s="169" t="str">
        <f t="shared" si="27"/>
        <v>38C001P003</v>
      </c>
      <c r="J608" s="183">
        <v>1</v>
      </c>
      <c r="K608" s="181" t="s">
        <v>4028</v>
      </c>
      <c r="L608" s="183">
        <v>5</v>
      </c>
      <c r="M608" s="181" t="s">
        <v>4068</v>
      </c>
      <c r="N608" s="183">
        <v>0</v>
      </c>
      <c r="O608" s="181" t="s">
        <v>4068</v>
      </c>
      <c r="P608" s="183">
        <v>2</v>
      </c>
      <c r="Q608" s="181" t="s">
        <v>4765</v>
      </c>
      <c r="R608" s="183" t="s">
        <v>785</v>
      </c>
      <c r="S608" s="181" t="s">
        <v>4790</v>
      </c>
      <c r="T608" s="183" t="s">
        <v>765</v>
      </c>
      <c r="U608" s="181" t="s">
        <v>4790</v>
      </c>
      <c r="V608" s="183" t="s">
        <v>4583</v>
      </c>
      <c r="W608" s="181" t="s">
        <v>4584</v>
      </c>
      <c r="X608" s="183" t="s">
        <v>814</v>
      </c>
      <c r="Y608" s="181" t="s">
        <v>4071</v>
      </c>
      <c r="Z608" s="174" t="str">
        <f t="shared" si="28"/>
        <v>5 Igualdad de genero</v>
      </c>
      <c r="AA608" s="183">
        <v>5.5</v>
      </c>
      <c r="AB608" s="181" t="s">
        <v>4319</v>
      </c>
      <c r="AC608" s="193" t="str">
        <f t="shared" si="29"/>
        <v>5.5 Asegurar la participacion plena y efectiva de las mujeres y la igualdad de oportunidades de liderazgo a todos los niveles decisorios en la vida politica, economica y publica</v>
      </c>
      <c r="AD608" s="173"/>
      <c r="AE608" s="173"/>
      <c r="AF608" s="173"/>
      <c r="AG608" s="173"/>
      <c r="AH608" s="172"/>
      <c r="AI608" s="173"/>
      <c r="AJ608" s="173"/>
      <c r="AK608" s="173"/>
      <c r="AL608" s="173"/>
      <c r="AM608" s="172"/>
      <c r="AN608" s="172"/>
      <c r="AO608" s="172"/>
      <c r="AP608" s="172"/>
      <c r="AQ608" s="172"/>
      <c r="AR608" s="173"/>
      <c r="AS608" s="173"/>
      <c r="AT608" s="173"/>
      <c r="AU608" s="173"/>
      <c r="AV608" s="173"/>
      <c r="AW608" s="173"/>
      <c r="AX608" s="173"/>
      <c r="AY608" s="173"/>
      <c r="AZ608" s="173"/>
      <c r="BA608" s="173"/>
      <c r="BB608" s="173"/>
      <c r="BC608" s="173"/>
      <c r="BD608" s="173"/>
      <c r="BE608" s="173"/>
      <c r="BF608" s="173"/>
      <c r="BG608" s="173"/>
      <c r="BH608" s="173"/>
      <c r="BI608" s="173"/>
      <c r="BJ608" s="173"/>
      <c r="BK608" s="173"/>
      <c r="BL608" s="173"/>
      <c r="BM608" s="173"/>
      <c r="BN608" s="173"/>
      <c r="BO608" s="173"/>
      <c r="BP608" s="173"/>
      <c r="BQ608" s="173"/>
      <c r="BR608" s="173"/>
      <c r="BS608" s="173"/>
      <c r="BT608" s="173"/>
      <c r="BU608" s="173"/>
      <c r="BV608" s="173"/>
    </row>
    <row r="609" spans="1:74" s="167" customFormat="1" ht="15.75" x14ac:dyDescent="0.25">
      <c r="A609" s="180" t="s">
        <v>673</v>
      </c>
      <c r="B609" s="181" t="s">
        <v>5194</v>
      </c>
      <c r="C609" s="181" t="s">
        <v>4579</v>
      </c>
      <c r="D609" s="181" t="s">
        <v>4580</v>
      </c>
      <c r="E609" s="181" t="s">
        <v>5195</v>
      </c>
      <c r="F609" s="181" t="s">
        <v>4581</v>
      </c>
      <c r="G609" s="180" t="s">
        <v>739</v>
      </c>
      <c r="H609" s="182" t="s">
        <v>5198</v>
      </c>
      <c r="I609" s="169" t="str">
        <f t="shared" si="27"/>
        <v>38C001S056</v>
      </c>
      <c r="J609" s="183">
        <v>1</v>
      </c>
      <c r="K609" s="181" t="s">
        <v>4028</v>
      </c>
      <c r="L609" s="183">
        <v>5</v>
      </c>
      <c r="M609" s="181" t="s">
        <v>4068</v>
      </c>
      <c r="N609" s="183">
        <v>0</v>
      </c>
      <c r="O609" s="181" t="s">
        <v>4068</v>
      </c>
      <c r="P609" s="183">
        <v>2</v>
      </c>
      <c r="Q609" s="181" t="s">
        <v>4765</v>
      </c>
      <c r="R609" s="183" t="s">
        <v>792</v>
      </c>
      <c r="S609" s="181" t="s">
        <v>4779</v>
      </c>
      <c r="T609" s="183" t="s">
        <v>793</v>
      </c>
      <c r="U609" s="181" t="s">
        <v>4788</v>
      </c>
      <c r="V609" s="183" t="s">
        <v>4585</v>
      </c>
      <c r="W609" s="181" t="s">
        <v>4582</v>
      </c>
      <c r="X609" s="183" t="s">
        <v>814</v>
      </c>
      <c r="Y609" s="181" t="s">
        <v>4071</v>
      </c>
      <c r="Z609" s="174" t="str">
        <f t="shared" si="28"/>
        <v>5 Igualdad de genero</v>
      </c>
      <c r="AA609" s="183">
        <v>5.2</v>
      </c>
      <c r="AB609" s="181" t="s">
        <v>4466</v>
      </c>
      <c r="AC609" s="193" t="str">
        <f t="shared" si="29"/>
        <v>5.2 Eliminar todas las formas de violencia contra todas las mujeres y las niñas en los ambitos publico y privado, incluidas la trata y la explotacion sexual y otros tipos de explotacion</v>
      </c>
      <c r="AD609" s="173"/>
      <c r="AE609" s="173"/>
      <c r="AF609" s="173"/>
      <c r="AG609" s="173"/>
      <c r="AH609" s="172"/>
      <c r="AI609" s="173"/>
      <c r="AJ609" s="173"/>
      <c r="AK609" s="173"/>
      <c r="AL609" s="173"/>
      <c r="AM609" s="172"/>
      <c r="AN609" s="172"/>
      <c r="AO609" s="172"/>
      <c r="AP609" s="172"/>
      <c r="AQ609" s="172"/>
      <c r="AR609" s="173"/>
      <c r="AS609" s="173"/>
      <c r="AT609" s="173"/>
      <c r="AU609" s="173"/>
      <c r="AV609" s="173"/>
      <c r="AW609" s="173"/>
      <c r="AX609" s="173"/>
      <c r="AY609" s="173"/>
      <c r="AZ609" s="173"/>
      <c r="BA609" s="173"/>
      <c r="BB609" s="173"/>
      <c r="BC609" s="173"/>
      <c r="BD609" s="173"/>
      <c r="BE609" s="173"/>
      <c r="BF609" s="173"/>
      <c r="BG609" s="173"/>
      <c r="BH609" s="173"/>
      <c r="BI609" s="173"/>
      <c r="BJ609" s="173"/>
      <c r="BK609" s="173"/>
      <c r="BL609" s="173"/>
      <c r="BM609" s="173"/>
      <c r="BN609" s="173"/>
      <c r="BO609" s="173"/>
      <c r="BP609" s="173"/>
      <c r="BQ609" s="173"/>
      <c r="BR609" s="173"/>
      <c r="BS609" s="173"/>
      <c r="BT609" s="173"/>
      <c r="BU609" s="173"/>
      <c r="BV609" s="173"/>
    </row>
    <row r="610" spans="1:74" s="167" customFormat="1" ht="15.75" x14ac:dyDescent="0.25">
      <c r="A610" s="180" t="s">
        <v>3816</v>
      </c>
      <c r="B610" s="181" t="s">
        <v>5199</v>
      </c>
      <c r="C610" s="181" t="s">
        <v>4299</v>
      </c>
      <c r="D610" s="181" t="s">
        <v>5200</v>
      </c>
      <c r="E610" s="181" t="s">
        <v>4300</v>
      </c>
      <c r="F610" s="181" t="s">
        <v>4301</v>
      </c>
      <c r="G610" s="180" t="s">
        <v>712</v>
      </c>
      <c r="H610" s="182" t="s">
        <v>4725</v>
      </c>
      <c r="I610" s="169" t="str">
        <f t="shared" si="27"/>
        <v>41PDIPM001</v>
      </c>
      <c r="J610" s="180">
        <v>6</v>
      </c>
      <c r="K610" s="181" t="s">
        <v>4726</v>
      </c>
      <c r="L610" s="180">
        <v>4</v>
      </c>
      <c r="M610" s="181" t="s">
        <v>4740</v>
      </c>
      <c r="N610" s="180">
        <v>1</v>
      </c>
      <c r="O610" s="181" t="s">
        <v>3985</v>
      </c>
      <c r="P610" s="180">
        <v>1</v>
      </c>
      <c r="Q610" s="181" t="s">
        <v>3954</v>
      </c>
      <c r="R610" s="180" t="s">
        <v>774</v>
      </c>
      <c r="S610" s="181" t="s">
        <v>4728</v>
      </c>
      <c r="T610" s="180" t="s">
        <v>766</v>
      </c>
      <c r="U610" s="181" t="s">
        <v>4756</v>
      </c>
      <c r="V610" s="180" t="s">
        <v>3959</v>
      </c>
      <c r="W610" s="181" t="s">
        <v>3960</v>
      </c>
      <c r="X610" s="180" t="s">
        <v>2527</v>
      </c>
      <c r="Y610" s="181" t="s">
        <v>4062</v>
      </c>
      <c r="Z610" s="174" t="str">
        <f t="shared" si="28"/>
        <v>10 Reduccion de las desigualdades</v>
      </c>
      <c r="AA610" s="180">
        <v>10.3</v>
      </c>
      <c r="AB610" s="181" t="s">
        <v>4104</v>
      </c>
      <c r="AC610" s="193" t="str">
        <f t="shared" si="29"/>
        <v>10.3 Garantizar la igualdad de oportunidades y reducir la desigualdad de resultados, incluso eliminando las leyes, politicas y practicas discriminatorias y promoviendo legislaciones, politicas y medidas adecuadas a ese respecto</v>
      </c>
      <c r="AD610" s="173"/>
      <c r="AE610" s="173"/>
      <c r="AF610" s="173"/>
      <c r="AG610" s="173"/>
      <c r="AH610" s="172"/>
      <c r="AI610" s="173"/>
      <c r="AJ610" s="173"/>
      <c r="AK610" s="173"/>
      <c r="AL610" s="173"/>
      <c r="AM610" s="172"/>
      <c r="AN610" s="172"/>
      <c r="AO610" s="172"/>
      <c r="AP610" s="172"/>
      <c r="AQ610" s="172"/>
      <c r="AR610" s="173"/>
      <c r="AS610" s="173"/>
      <c r="AT610" s="173"/>
      <c r="AU610" s="173"/>
      <c r="AV610" s="173"/>
      <c r="AW610" s="173"/>
      <c r="AX610" s="173"/>
      <c r="AY610" s="173"/>
      <c r="AZ610" s="173"/>
      <c r="BA610" s="173"/>
      <c r="BB610" s="173"/>
      <c r="BC610" s="173"/>
      <c r="BD610" s="173"/>
      <c r="BE610" s="173"/>
      <c r="BF610" s="173"/>
      <c r="BG610" s="173"/>
      <c r="BH610" s="173"/>
      <c r="BI610" s="173"/>
      <c r="BJ610" s="173"/>
      <c r="BK610" s="173"/>
      <c r="BL610" s="173"/>
      <c r="BM610" s="173"/>
      <c r="BN610" s="173"/>
      <c r="BO610" s="173"/>
      <c r="BP610" s="173"/>
      <c r="BQ610" s="173"/>
      <c r="BR610" s="173"/>
      <c r="BS610" s="173"/>
      <c r="BT610" s="173"/>
      <c r="BU610" s="173"/>
      <c r="BV610" s="173"/>
    </row>
    <row r="611" spans="1:74" s="167" customFormat="1" ht="15.75" x14ac:dyDescent="0.25">
      <c r="A611" s="180" t="s">
        <v>3816</v>
      </c>
      <c r="B611" s="181" t="s">
        <v>5199</v>
      </c>
      <c r="C611" s="181" t="s">
        <v>4299</v>
      </c>
      <c r="D611" s="181" t="s">
        <v>5200</v>
      </c>
      <c r="E611" s="181" t="s">
        <v>4300</v>
      </c>
      <c r="F611" s="181" t="s">
        <v>4301</v>
      </c>
      <c r="G611" s="180" t="s">
        <v>3889</v>
      </c>
      <c r="H611" s="182" t="s">
        <v>4729</v>
      </c>
      <c r="I611" s="169" t="str">
        <f t="shared" si="27"/>
        <v>41PDIPM002</v>
      </c>
      <c r="J611" s="180">
        <v>6</v>
      </c>
      <c r="K611" s="181" t="s">
        <v>4726</v>
      </c>
      <c r="L611" s="180">
        <v>3</v>
      </c>
      <c r="M611" s="181" t="s">
        <v>4727</v>
      </c>
      <c r="N611" s="180">
        <v>1</v>
      </c>
      <c r="O611" s="181" t="s">
        <v>3953</v>
      </c>
      <c r="P611" s="180">
        <v>1</v>
      </c>
      <c r="Q611" s="181" t="s">
        <v>3954</v>
      </c>
      <c r="R611" s="180" t="s">
        <v>774</v>
      </c>
      <c r="S611" s="181" t="s">
        <v>4728</v>
      </c>
      <c r="T611" s="180" t="s">
        <v>766</v>
      </c>
      <c r="U611" s="181" t="s">
        <v>4756</v>
      </c>
      <c r="V611" s="180" t="s">
        <v>3961</v>
      </c>
      <c r="W611" s="181" t="s">
        <v>3962</v>
      </c>
      <c r="X611" s="180" t="s">
        <v>2527</v>
      </c>
      <c r="Y611" s="181" t="s">
        <v>4062</v>
      </c>
      <c r="Z611" s="174" t="str">
        <f t="shared" si="28"/>
        <v>10 Reduccion de las desigualdades</v>
      </c>
      <c r="AA611" s="180">
        <v>10.3</v>
      </c>
      <c r="AB611" s="181" t="s">
        <v>4104</v>
      </c>
      <c r="AC611" s="193" t="str">
        <f t="shared" si="29"/>
        <v>10.3 Garantizar la igualdad de oportunidades y reducir la desigualdad de resultados, incluso eliminando las leyes, politicas y practicas discriminatorias y promoviendo legislaciones, politicas y medidas adecuadas a ese respecto</v>
      </c>
      <c r="AD611" s="173"/>
      <c r="AE611" s="173"/>
      <c r="AF611" s="173"/>
      <c r="AG611" s="173"/>
      <c r="AH611" s="172"/>
      <c r="AI611" s="173"/>
      <c r="AJ611" s="173"/>
      <c r="AK611" s="173"/>
      <c r="AL611" s="173"/>
      <c r="AM611" s="172"/>
      <c r="AN611" s="172"/>
      <c r="AO611" s="172"/>
      <c r="AP611" s="172"/>
      <c r="AQ611" s="172"/>
      <c r="AR611" s="173"/>
      <c r="AS611" s="173"/>
      <c r="AT611" s="173"/>
      <c r="AU611" s="173"/>
      <c r="AV611" s="173"/>
      <c r="AW611" s="173"/>
      <c r="AX611" s="173"/>
      <c r="AY611" s="173"/>
      <c r="AZ611" s="173"/>
      <c r="BA611" s="173"/>
      <c r="BB611" s="173"/>
      <c r="BC611" s="173"/>
      <c r="BD611" s="173"/>
      <c r="BE611" s="173"/>
      <c r="BF611" s="173"/>
      <c r="BG611" s="173"/>
      <c r="BH611" s="173"/>
      <c r="BI611" s="173"/>
      <c r="BJ611" s="173"/>
      <c r="BK611" s="173"/>
      <c r="BL611" s="173"/>
      <c r="BM611" s="173"/>
      <c r="BN611" s="173"/>
      <c r="BO611" s="173"/>
      <c r="BP611" s="173"/>
      <c r="BQ611" s="173"/>
      <c r="BR611" s="173"/>
      <c r="BS611" s="173"/>
      <c r="BT611" s="173"/>
      <c r="BU611" s="173"/>
      <c r="BV611" s="173"/>
    </row>
    <row r="612" spans="1:74" s="167" customFormat="1" ht="15.75" x14ac:dyDescent="0.25">
      <c r="A612" s="180" t="s">
        <v>3816</v>
      </c>
      <c r="B612" s="181" t="s">
        <v>5199</v>
      </c>
      <c r="C612" s="181" t="s">
        <v>4299</v>
      </c>
      <c r="D612" s="181" t="s">
        <v>5200</v>
      </c>
      <c r="E612" s="181" t="s">
        <v>4300</v>
      </c>
      <c r="F612" s="181" t="s">
        <v>4301</v>
      </c>
      <c r="G612" s="180" t="s">
        <v>713</v>
      </c>
      <c r="H612" s="182" t="s">
        <v>4730</v>
      </c>
      <c r="I612" s="169" t="str">
        <f t="shared" si="27"/>
        <v>41PDIPN001</v>
      </c>
      <c r="J612" s="183">
        <v>5</v>
      </c>
      <c r="K612" s="181" t="s">
        <v>4731</v>
      </c>
      <c r="L612" s="183">
        <v>3</v>
      </c>
      <c r="M612" s="181" t="s">
        <v>4309</v>
      </c>
      <c r="N612" s="183">
        <v>3</v>
      </c>
      <c r="O612" s="181" t="s">
        <v>3964</v>
      </c>
      <c r="P612" s="183">
        <v>1</v>
      </c>
      <c r="Q612" s="181" t="s">
        <v>3954</v>
      </c>
      <c r="R612" s="183" t="s">
        <v>785</v>
      </c>
      <c r="S612" s="181" t="s">
        <v>4732</v>
      </c>
      <c r="T612" s="183" t="s">
        <v>766</v>
      </c>
      <c r="U612" s="181" t="s">
        <v>3963</v>
      </c>
      <c r="V612" s="183" t="s">
        <v>3965</v>
      </c>
      <c r="W612" s="181" t="s">
        <v>3966</v>
      </c>
      <c r="X612" s="183" t="s">
        <v>2916</v>
      </c>
      <c r="Y612" s="181" t="s">
        <v>3967</v>
      </c>
      <c r="Z612" s="174" t="str">
        <f t="shared" si="28"/>
        <v>11 Ciudades y comunidades sostenibles</v>
      </c>
      <c r="AA612" s="183">
        <v>11.5</v>
      </c>
      <c r="AB612" s="181" t="s">
        <v>3968</v>
      </c>
      <c r="AC612" s="193" t="str">
        <f t="shared" si="29"/>
        <v>11.5 De aqui a 2030, reducir significativamente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v>
      </c>
      <c r="AD612" s="173"/>
      <c r="AE612" s="173"/>
      <c r="AF612" s="173"/>
      <c r="AG612" s="173"/>
      <c r="AH612" s="172"/>
      <c r="AI612" s="173"/>
      <c r="AJ612" s="173"/>
      <c r="AK612" s="173"/>
      <c r="AL612" s="173"/>
      <c r="AM612" s="172"/>
      <c r="AN612" s="172"/>
      <c r="AO612" s="172"/>
      <c r="AP612" s="172"/>
      <c r="AQ612" s="172"/>
      <c r="AR612" s="173"/>
      <c r="AS612" s="173"/>
      <c r="AT612" s="173"/>
      <c r="AU612" s="173"/>
      <c r="AV612" s="173"/>
      <c r="AW612" s="173"/>
      <c r="AX612" s="173"/>
      <c r="AY612" s="173"/>
      <c r="AZ612" s="173"/>
      <c r="BA612" s="173"/>
      <c r="BB612" s="173"/>
      <c r="BC612" s="173"/>
      <c r="BD612" s="173"/>
      <c r="BE612" s="173"/>
      <c r="BF612" s="173"/>
      <c r="BG612" s="173"/>
      <c r="BH612" s="173"/>
      <c r="BI612" s="173"/>
      <c r="BJ612" s="173"/>
      <c r="BK612" s="173"/>
      <c r="BL612" s="173"/>
      <c r="BM612" s="173"/>
      <c r="BN612" s="173"/>
      <c r="BO612" s="173"/>
      <c r="BP612" s="173"/>
      <c r="BQ612" s="173"/>
      <c r="BR612" s="173"/>
      <c r="BS612" s="173"/>
      <c r="BT612" s="173"/>
      <c r="BU612" s="173"/>
      <c r="BV612" s="173"/>
    </row>
    <row r="613" spans="1:74" s="167" customFormat="1" ht="15.75" x14ac:dyDescent="0.25">
      <c r="A613" s="180" t="s">
        <v>3816</v>
      </c>
      <c r="B613" s="181" t="s">
        <v>5199</v>
      </c>
      <c r="C613" s="181" t="s">
        <v>4299</v>
      </c>
      <c r="D613" s="181" t="s">
        <v>5200</v>
      </c>
      <c r="E613" s="181" t="s">
        <v>4300</v>
      </c>
      <c r="F613" s="181" t="s">
        <v>4301</v>
      </c>
      <c r="G613" s="180" t="s">
        <v>3825</v>
      </c>
      <c r="H613" s="182" t="s">
        <v>5201</v>
      </c>
      <c r="I613" s="169" t="str">
        <f t="shared" si="27"/>
        <v>41PDIPP051</v>
      </c>
      <c r="J613" s="180">
        <v>6</v>
      </c>
      <c r="K613" s="181" t="s">
        <v>4726</v>
      </c>
      <c r="L613" s="180">
        <v>3</v>
      </c>
      <c r="M613" s="181" t="s">
        <v>4727</v>
      </c>
      <c r="N613" s="180">
        <v>1</v>
      </c>
      <c r="O613" s="181" t="s">
        <v>3953</v>
      </c>
      <c r="P613" s="180">
        <v>1</v>
      </c>
      <c r="Q613" s="181" t="s">
        <v>3954</v>
      </c>
      <c r="R613" s="180" t="s">
        <v>774</v>
      </c>
      <c r="S613" s="181" t="s">
        <v>4728</v>
      </c>
      <c r="T613" s="180" t="s">
        <v>766</v>
      </c>
      <c r="U613" s="181" t="s">
        <v>4756</v>
      </c>
      <c r="V613" s="180" t="s">
        <v>4302</v>
      </c>
      <c r="W613" s="181" t="s">
        <v>4303</v>
      </c>
      <c r="X613" s="180" t="s">
        <v>2527</v>
      </c>
      <c r="Y613" s="181" t="s">
        <v>4062</v>
      </c>
      <c r="Z613" s="174" t="str">
        <f t="shared" si="28"/>
        <v>10 Reduccion de las desigualdades</v>
      </c>
      <c r="AA613" s="180">
        <v>10.3</v>
      </c>
      <c r="AB613" s="181" t="s">
        <v>4104</v>
      </c>
      <c r="AC613" s="193" t="str">
        <f t="shared" si="29"/>
        <v>10.3 Garantizar la igualdad de oportunidades y reducir la desigualdad de resultados, incluso eliminando las leyes, politicas y practicas discriminatorias y promoviendo legislaciones, politicas y medidas adecuadas a ese respecto</v>
      </c>
      <c r="AD613" s="173"/>
      <c r="AE613" s="173"/>
      <c r="AF613" s="173"/>
      <c r="AG613" s="173"/>
      <c r="AH613" s="172"/>
      <c r="AI613" s="173"/>
      <c r="AJ613" s="173"/>
      <c r="AK613" s="173"/>
      <c r="AL613" s="173"/>
      <c r="AM613" s="172"/>
      <c r="AN613" s="172"/>
      <c r="AO613" s="172"/>
      <c r="AP613" s="172"/>
      <c r="AQ613" s="172"/>
      <c r="AR613" s="173"/>
      <c r="AS613" s="173"/>
      <c r="AT613" s="173"/>
      <c r="AU613" s="173"/>
      <c r="AV613" s="173"/>
      <c r="AW613" s="173"/>
      <c r="AX613" s="173"/>
      <c r="AY613" s="173"/>
      <c r="AZ613" s="173"/>
      <c r="BA613" s="173"/>
      <c r="BB613" s="173"/>
      <c r="BC613" s="173"/>
      <c r="BD613" s="173"/>
      <c r="BE613" s="173"/>
      <c r="BF613" s="173"/>
      <c r="BG613" s="173"/>
      <c r="BH613" s="173"/>
      <c r="BI613" s="173"/>
      <c r="BJ613" s="173"/>
      <c r="BK613" s="173"/>
      <c r="BL613" s="173"/>
      <c r="BM613" s="173"/>
      <c r="BN613" s="173"/>
      <c r="BO613" s="173"/>
      <c r="BP613" s="173"/>
      <c r="BQ613" s="173"/>
      <c r="BR613" s="173"/>
      <c r="BS613" s="173"/>
      <c r="BT613" s="173"/>
      <c r="BU613" s="173"/>
      <c r="BV613" s="173"/>
    </row>
    <row r="614" spans="1:74" s="167" customFormat="1" ht="15.75" x14ac:dyDescent="0.25">
      <c r="A614" s="172"/>
      <c r="B614" s="173"/>
      <c r="C614" s="173"/>
      <c r="D614" s="173"/>
      <c r="E614" s="173"/>
      <c r="F614" s="173"/>
      <c r="G614" s="172"/>
      <c r="H614" s="173"/>
      <c r="I614" s="169"/>
      <c r="J614" s="173"/>
      <c r="K614" s="172"/>
      <c r="L614" s="173"/>
      <c r="M614" s="172"/>
      <c r="N614" s="173"/>
      <c r="O614" s="172"/>
      <c r="P614" s="173"/>
      <c r="Q614" s="172"/>
      <c r="R614" s="173"/>
      <c r="S614" s="172"/>
      <c r="T614" s="173"/>
      <c r="U614" s="172"/>
      <c r="V614" s="173"/>
      <c r="W614" s="172"/>
      <c r="X614" s="173"/>
      <c r="Y614" s="173"/>
      <c r="Z614" s="174"/>
      <c r="AA614" s="173"/>
      <c r="AB614" s="172"/>
      <c r="AC614" s="173"/>
      <c r="AD614" s="173"/>
      <c r="AE614" s="173"/>
      <c r="AF614" s="173"/>
      <c r="AG614" s="173"/>
      <c r="AH614" s="172"/>
      <c r="AI614" s="173"/>
      <c r="AJ614" s="173"/>
      <c r="AK614" s="173"/>
      <c r="AL614" s="173"/>
      <c r="AM614" s="172"/>
      <c r="AN614" s="172"/>
      <c r="AO614" s="172"/>
      <c r="AP614" s="172"/>
      <c r="AQ614" s="172"/>
      <c r="AR614" s="173"/>
      <c r="AS614" s="173"/>
      <c r="AT614" s="173"/>
      <c r="AU614" s="173"/>
      <c r="AV614" s="173"/>
      <c r="AW614" s="173"/>
      <c r="AX614" s="173"/>
      <c r="AY614" s="173"/>
      <c r="AZ614" s="173"/>
      <c r="BA614" s="173"/>
      <c r="BB614" s="173"/>
      <c r="BC614" s="173"/>
      <c r="BD614" s="173"/>
      <c r="BE614" s="173"/>
      <c r="BF614" s="173"/>
      <c r="BG614" s="173"/>
      <c r="BH614" s="173"/>
      <c r="BI614" s="173"/>
      <c r="BJ614" s="173"/>
      <c r="BK614" s="173"/>
      <c r="BL614" s="173"/>
      <c r="BM614" s="173"/>
      <c r="BN614" s="173"/>
      <c r="BO614" s="173"/>
      <c r="BP614" s="173"/>
      <c r="BQ614" s="173"/>
      <c r="BR614" s="173"/>
      <c r="BS614" s="173"/>
      <c r="BT614" s="173"/>
      <c r="BU614" s="173"/>
      <c r="BV614" s="173"/>
    </row>
    <row r="615" spans="1:74" s="167" customFormat="1" ht="15.75" x14ac:dyDescent="0.25">
      <c r="A615" s="172"/>
      <c r="B615" s="173"/>
      <c r="C615" s="173"/>
      <c r="D615" s="173"/>
      <c r="E615" s="173"/>
      <c r="F615" s="173"/>
      <c r="G615" s="172"/>
      <c r="H615" s="173"/>
      <c r="I615" s="169"/>
      <c r="J615" s="173"/>
      <c r="K615" s="172"/>
      <c r="L615" s="173"/>
      <c r="M615" s="172"/>
      <c r="N615" s="173"/>
      <c r="O615" s="172"/>
      <c r="P615" s="173"/>
      <c r="Q615" s="172"/>
      <c r="R615" s="173"/>
      <c r="S615" s="172"/>
      <c r="T615" s="173"/>
      <c r="U615" s="172"/>
      <c r="V615" s="173"/>
      <c r="W615" s="172"/>
      <c r="X615" s="173"/>
      <c r="Y615" s="173"/>
      <c r="Z615" s="174"/>
      <c r="AA615" s="173"/>
      <c r="AB615" s="172"/>
      <c r="AC615" s="173"/>
      <c r="AD615" s="173"/>
      <c r="AE615" s="173"/>
      <c r="AF615" s="173"/>
      <c r="AG615" s="173"/>
      <c r="AH615" s="172"/>
      <c r="AI615" s="173"/>
      <c r="AJ615" s="173"/>
      <c r="AK615" s="173"/>
      <c r="AL615" s="173"/>
      <c r="AM615" s="172"/>
      <c r="AN615" s="172"/>
      <c r="AO615" s="172"/>
      <c r="AP615" s="172"/>
      <c r="AQ615" s="172"/>
      <c r="AR615" s="173"/>
      <c r="AS615" s="173"/>
      <c r="AT615" s="173"/>
      <c r="AU615" s="173"/>
      <c r="AV615" s="173"/>
      <c r="AW615" s="173"/>
      <c r="AX615" s="173"/>
      <c r="AY615" s="173"/>
      <c r="AZ615" s="173"/>
      <c r="BA615" s="173"/>
      <c r="BB615" s="173"/>
      <c r="BC615" s="173"/>
      <c r="BD615" s="173"/>
      <c r="BE615" s="173"/>
      <c r="BF615" s="173"/>
      <c r="BG615" s="173"/>
      <c r="BH615" s="173"/>
      <c r="BI615" s="173"/>
      <c r="BJ615" s="173"/>
      <c r="BK615" s="173"/>
      <c r="BL615" s="173"/>
      <c r="BM615" s="173"/>
      <c r="BN615" s="173"/>
      <c r="BO615" s="173"/>
      <c r="BP615" s="173"/>
      <c r="BQ615" s="173"/>
      <c r="BR615" s="173"/>
      <c r="BS615" s="173"/>
      <c r="BT615" s="173"/>
      <c r="BU615" s="173"/>
      <c r="BV615" s="173"/>
    </row>
    <row r="616" spans="1:74" s="167" customFormat="1" ht="15.75" x14ac:dyDescent="0.25">
      <c r="A616" s="172"/>
      <c r="B616" s="173"/>
      <c r="C616" s="173"/>
      <c r="D616" s="173"/>
      <c r="E616" s="173"/>
      <c r="F616" s="173"/>
      <c r="G616" s="172"/>
      <c r="H616" s="173"/>
      <c r="I616" s="169"/>
      <c r="J616" s="173"/>
      <c r="K616" s="172"/>
      <c r="L616" s="173"/>
      <c r="M616" s="172"/>
      <c r="N616" s="173"/>
      <c r="O616" s="172"/>
      <c r="P616" s="173"/>
      <c r="Q616" s="172"/>
      <c r="R616" s="173"/>
      <c r="S616" s="172"/>
      <c r="T616" s="173"/>
      <c r="U616" s="172"/>
      <c r="V616" s="173"/>
      <c r="W616" s="172"/>
      <c r="X616" s="173"/>
      <c r="Y616" s="173"/>
      <c r="Z616" s="174"/>
      <c r="AA616" s="173"/>
      <c r="AB616" s="172"/>
      <c r="AC616" s="173"/>
      <c r="AD616" s="173"/>
      <c r="AE616" s="173"/>
      <c r="AF616" s="173"/>
      <c r="AG616" s="173"/>
      <c r="AH616" s="172"/>
      <c r="AI616" s="173"/>
      <c r="AJ616" s="173"/>
      <c r="AK616" s="173"/>
      <c r="AL616" s="173"/>
      <c r="AM616" s="172"/>
      <c r="AN616" s="172"/>
      <c r="AO616" s="172"/>
      <c r="AP616" s="172"/>
      <c r="AQ616" s="172"/>
      <c r="AR616" s="173"/>
      <c r="AS616" s="173"/>
      <c r="AT616" s="173"/>
      <c r="AU616" s="173"/>
      <c r="AV616" s="173"/>
      <c r="AW616" s="173"/>
      <c r="AX616" s="173"/>
      <c r="AY616" s="173"/>
      <c r="AZ616" s="173"/>
      <c r="BA616" s="173"/>
      <c r="BB616" s="173"/>
      <c r="BC616" s="173"/>
      <c r="BD616" s="173"/>
      <c r="BE616" s="173"/>
      <c r="BF616" s="173"/>
      <c r="BG616" s="173"/>
      <c r="BH616" s="173"/>
      <c r="BI616" s="173"/>
      <c r="BJ616" s="173"/>
      <c r="BK616" s="173"/>
      <c r="BL616" s="173"/>
      <c r="BM616" s="173"/>
      <c r="BN616" s="173"/>
      <c r="BO616" s="173"/>
      <c r="BP616" s="173"/>
      <c r="BQ616" s="173"/>
      <c r="BR616" s="173"/>
      <c r="BS616" s="173"/>
      <c r="BT616" s="173"/>
      <c r="BU616" s="173"/>
      <c r="BV616" s="173"/>
    </row>
    <row r="617" spans="1:74" s="167" customFormat="1" ht="15.75" x14ac:dyDescent="0.25">
      <c r="A617" s="172"/>
      <c r="B617" s="173"/>
      <c r="C617" s="173"/>
      <c r="D617" s="173"/>
      <c r="E617" s="173"/>
      <c r="F617" s="173"/>
      <c r="G617" s="172"/>
      <c r="H617" s="173"/>
      <c r="I617" s="169"/>
      <c r="J617" s="173"/>
      <c r="K617" s="172"/>
      <c r="L617" s="173"/>
      <c r="M617" s="172"/>
      <c r="N617" s="173"/>
      <c r="O617" s="172"/>
      <c r="P617" s="173"/>
      <c r="Q617" s="172"/>
      <c r="R617" s="173"/>
      <c r="S617" s="172"/>
      <c r="T617" s="173"/>
      <c r="U617" s="172"/>
      <c r="V617" s="173"/>
      <c r="W617" s="172"/>
      <c r="X617" s="173"/>
      <c r="Y617" s="173"/>
      <c r="Z617" s="174"/>
      <c r="AA617" s="173"/>
      <c r="AB617" s="172"/>
      <c r="AC617" s="173"/>
      <c r="AD617" s="173"/>
      <c r="AE617" s="173"/>
      <c r="AF617" s="173"/>
      <c r="AG617" s="173"/>
      <c r="AH617" s="172"/>
      <c r="AI617" s="173"/>
      <c r="AJ617" s="173"/>
      <c r="AK617" s="173"/>
      <c r="AL617" s="173"/>
      <c r="AM617" s="172"/>
      <c r="AN617" s="172"/>
      <c r="AO617" s="172"/>
      <c r="AP617" s="172"/>
      <c r="AQ617" s="172"/>
      <c r="AR617" s="173"/>
      <c r="AS617" s="173"/>
      <c r="AT617" s="173"/>
      <c r="AU617" s="173"/>
      <c r="AV617" s="173"/>
      <c r="AW617" s="173"/>
      <c r="AX617" s="173"/>
      <c r="AY617" s="173"/>
      <c r="AZ617" s="173"/>
      <c r="BA617" s="173"/>
      <c r="BB617" s="173"/>
      <c r="BC617" s="173"/>
      <c r="BD617" s="173"/>
      <c r="BE617" s="173"/>
      <c r="BF617" s="173"/>
      <c r="BG617" s="173"/>
      <c r="BH617" s="173"/>
      <c r="BI617" s="173"/>
      <c r="BJ617" s="173"/>
      <c r="BK617" s="173"/>
      <c r="BL617" s="173"/>
      <c r="BM617" s="173"/>
      <c r="BN617" s="173"/>
      <c r="BO617" s="173"/>
      <c r="BP617" s="173"/>
      <c r="BQ617" s="173"/>
      <c r="BR617" s="173"/>
      <c r="BS617" s="173"/>
      <c r="BT617" s="173"/>
      <c r="BU617" s="173"/>
      <c r="BV617" s="173"/>
    </row>
    <row r="618" spans="1:74" s="167" customFormat="1" ht="15.75" x14ac:dyDescent="0.25">
      <c r="A618" s="172"/>
      <c r="B618" s="173"/>
      <c r="C618" s="173"/>
      <c r="D618" s="173"/>
      <c r="E618" s="173"/>
      <c r="F618" s="173"/>
      <c r="G618" s="172"/>
      <c r="H618" s="173"/>
      <c r="I618" s="169"/>
      <c r="J618" s="173"/>
      <c r="K618" s="172"/>
      <c r="L618" s="173"/>
      <c r="M618" s="172"/>
      <c r="N618" s="173"/>
      <c r="O618" s="172"/>
      <c r="P618" s="173"/>
      <c r="Q618" s="172"/>
      <c r="R618" s="173"/>
      <c r="S618" s="172"/>
      <c r="T618" s="173"/>
      <c r="U618" s="172"/>
      <c r="V618" s="173"/>
      <c r="W618" s="172"/>
      <c r="X618" s="173"/>
      <c r="Y618" s="173"/>
      <c r="Z618" s="174"/>
      <c r="AA618" s="173"/>
      <c r="AB618" s="172"/>
      <c r="AC618" s="173"/>
      <c r="AD618" s="173"/>
      <c r="AE618" s="173"/>
      <c r="AF618" s="173"/>
      <c r="AG618" s="173"/>
      <c r="AH618" s="172"/>
      <c r="AI618" s="173"/>
      <c r="AJ618" s="173"/>
      <c r="AK618" s="173"/>
      <c r="AL618" s="173"/>
      <c r="AM618" s="172"/>
      <c r="AN618" s="172"/>
      <c r="AO618" s="172"/>
      <c r="AP618" s="172"/>
      <c r="AQ618" s="172"/>
      <c r="AR618" s="173"/>
      <c r="AS618" s="173"/>
      <c r="AT618" s="173"/>
      <c r="AU618" s="173"/>
      <c r="AV618" s="173"/>
      <c r="AW618" s="173"/>
      <c r="AX618" s="173"/>
      <c r="AY618" s="173"/>
      <c r="AZ618" s="173"/>
      <c r="BA618" s="173"/>
      <c r="BB618" s="173"/>
      <c r="BC618" s="173"/>
      <c r="BD618" s="173"/>
      <c r="BE618" s="173"/>
      <c r="BF618" s="173"/>
      <c r="BG618" s="173"/>
      <c r="BH618" s="173"/>
      <c r="BI618" s="173"/>
      <c r="BJ618" s="173"/>
      <c r="BK618" s="173"/>
      <c r="BL618" s="173"/>
      <c r="BM618" s="173"/>
      <c r="BN618" s="173"/>
      <c r="BO618" s="173"/>
      <c r="BP618" s="173"/>
      <c r="BQ618" s="173"/>
      <c r="BR618" s="173"/>
      <c r="BS618" s="173"/>
      <c r="BT618" s="173"/>
      <c r="BU618" s="173"/>
      <c r="BV618" s="173"/>
    </row>
    <row r="619" spans="1:74" s="167" customFormat="1" ht="15.75" x14ac:dyDescent="0.25">
      <c r="A619" s="172"/>
      <c r="B619" s="173"/>
      <c r="C619" s="173"/>
      <c r="D619" s="173"/>
      <c r="E619" s="173"/>
      <c r="F619" s="173"/>
      <c r="G619" s="172"/>
      <c r="H619" s="173"/>
      <c r="I619" s="169"/>
      <c r="J619" s="173"/>
      <c r="K619" s="172"/>
      <c r="L619" s="173"/>
      <c r="M619" s="172"/>
      <c r="N619" s="173"/>
      <c r="O619" s="172"/>
      <c r="P619" s="173"/>
      <c r="Q619" s="172"/>
      <c r="R619" s="173"/>
      <c r="S619" s="172"/>
      <c r="T619" s="173"/>
      <c r="U619" s="172"/>
      <c r="V619" s="173"/>
      <c r="W619" s="172"/>
      <c r="X619" s="173"/>
      <c r="Y619" s="173"/>
      <c r="Z619" s="174"/>
      <c r="AA619" s="173"/>
      <c r="AB619" s="172"/>
      <c r="AC619" s="173"/>
      <c r="AD619" s="173"/>
      <c r="AE619" s="173"/>
      <c r="AF619" s="173"/>
      <c r="AG619" s="173"/>
      <c r="AH619" s="172"/>
      <c r="AI619" s="173"/>
      <c r="AJ619" s="173"/>
      <c r="AK619" s="173"/>
      <c r="AL619" s="173"/>
      <c r="AM619" s="172"/>
      <c r="AN619" s="172"/>
      <c r="AO619" s="172"/>
      <c r="AP619" s="172"/>
      <c r="AQ619" s="172"/>
      <c r="AR619" s="173"/>
      <c r="AS619" s="173"/>
      <c r="AT619" s="173"/>
      <c r="AU619" s="173"/>
      <c r="AV619" s="173"/>
      <c r="AW619" s="173"/>
      <c r="AX619" s="173"/>
      <c r="AY619" s="173"/>
      <c r="AZ619" s="173"/>
      <c r="BA619" s="173"/>
      <c r="BB619" s="173"/>
      <c r="BC619" s="173"/>
      <c r="BD619" s="173"/>
      <c r="BE619" s="173"/>
      <c r="BF619" s="173"/>
      <c r="BG619" s="173"/>
      <c r="BH619" s="173"/>
      <c r="BI619" s="173"/>
      <c r="BJ619" s="173"/>
      <c r="BK619" s="173"/>
      <c r="BL619" s="173"/>
      <c r="BM619" s="173"/>
      <c r="BN619" s="173"/>
      <c r="BO619" s="173"/>
      <c r="BP619" s="173"/>
      <c r="BQ619" s="173"/>
      <c r="BR619" s="173"/>
      <c r="BS619" s="173"/>
      <c r="BT619" s="173"/>
      <c r="BU619" s="173"/>
      <c r="BV619" s="173"/>
    </row>
    <row r="620" spans="1:74" s="167" customFormat="1" ht="15.75" x14ac:dyDescent="0.25">
      <c r="A620" s="172"/>
      <c r="B620" s="173"/>
      <c r="C620" s="173"/>
      <c r="D620" s="173"/>
      <c r="E620" s="173"/>
      <c r="F620" s="173"/>
      <c r="G620" s="172"/>
      <c r="H620" s="173"/>
      <c r="I620" s="169"/>
      <c r="J620" s="173"/>
      <c r="K620" s="172"/>
      <c r="L620" s="173"/>
      <c r="M620" s="172"/>
      <c r="N620" s="173"/>
      <c r="O620" s="172"/>
      <c r="P620" s="173"/>
      <c r="Q620" s="172"/>
      <c r="R620" s="173"/>
      <c r="S620" s="172"/>
      <c r="T620" s="173"/>
      <c r="U620" s="172"/>
      <c r="V620" s="173"/>
      <c r="W620" s="172"/>
      <c r="X620" s="173"/>
      <c r="Y620" s="173"/>
      <c r="Z620" s="174"/>
      <c r="AA620" s="173"/>
      <c r="AB620" s="172"/>
      <c r="AC620" s="173"/>
      <c r="AD620" s="173"/>
      <c r="AE620" s="173"/>
      <c r="AF620" s="173"/>
      <c r="AG620" s="173"/>
      <c r="AH620" s="172"/>
      <c r="AI620" s="173"/>
      <c r="AJ620" s="173"/>
      <c r="AK620" s="173"/>
      <c r="AL620" s="173"/>
      <c r="AM620" s="172"/>
      <c r="AN620" s="172"/>
      <c r="AO620" s="172"/>
      <c r="AP620" s="172"/>
      <c r="AQ620" s="172"/>
      <c r="AR620" s="173"/>
      <c r="AS620" s="173"/>
      <c r="AT620" s="173"/>
      <c r="AU620" s="173"/>
      <c r="AV620" s="173"/>
      <c r="AW620" s="173"/>
      <c r="AX620" s="173"/>
      <c r="AY620" s="173"/>
      <c r="AZ620" s="173"/>
      <c r="BA620" s="173"/>
      <c r="BB620" s="173"/>
      <c r="BC620" s="173"/>
      <c r="BD620" s="173"/>
      <c r="BE620" s="173"/>
      <c r="BF620" s="173"/>
      <c r="BG620" s="173"/>
      <c r="BH620" s="173"/>
      <c r="BI620" s="173"/>
      <c r="BJ620" s="173"/>
      <c r="BK620" s="173"/>
      <c r="BL620" s="173"/>
      <c r="BM620" s="173"/>
      <c r="BN620" s="173"/>
      <c r="BO620" s="173"/>
      <c r="BP620" s="173"/>
      <c r="BQ620" s="173"/>
      <c r="BR620" s="173"/>
      <c r="BS620" s="173"/>
      <c r="BT620" s="173"/>
      <c r="BU620" s="173"/>
      <c r="BV620" s="173"/>
    </row>
    <row r="621" spans="1:74" s="167" customFormat="1" ht="15.75" x14ac:dyDescent="0.25">
      <c r="A621" s="172"/>
      <c r="B621" s="173"/>
      <c r="C621" s="173"/>
      <c r="D621" s="173"/>
      <c r="E621" s="173"/>
      <c r="F621" s="173"/>
      <c r="G621" s="172"/>
      <c r="H621" s="173"/>
      <c r="I621" s="169"/>
      <c r="J621" s="173"/>
      <c r="K621" s="172"/>
      <c r="L621" s="173"/>
      <c r="M621" s="172"/>
      <c r="N621" s="173"/>
      <c r="O621" s="172"/>
      <c r="P621" s="173"/>
      <c r="Q621" s="172"/>
      <c r="R621" s="173"/>
      <c r="S621" s="172"/>
      <c r="T621" s="173"/>
      <c r="U621" s="172"/>
      <c r="V621" s="173"/>
      <c r="W621" s="172"/>
      <c r="X621" s="173"/>
      <c r="Y621" s="173"/>
      <c r="Z621" s="174"/>
      <c r="AA621" s="173"/>
      <c r="AB621" s="172"/>
      <c r="AC621" s="173"/>
      <c r="AD621" s="173"/>
      <c r="AE621" s="173"/>
      <c r="AF621" s="173"/>
      <c r="AG621" s="173"/>
      <c r="AH621" s="172"/>
      <c r="AI621" s="173"/>
      <c r="AJ621" s="173"/>
      <c r="AK621" s="173"/>
      <c r="AL621" s="173"/>
      <c r="AM621" s="172"/>
      <c r="AN621" s="172"/>
      <c r="AO621" s="172"/>
      <c r="AP621" s="172"/>
      <c r="AQ621" s="172"/>
      <c r="AR621" s="173"/>
      <c r="AS621" s="173"/>
      <c r="AT621" s="173"/>
      <c r="AU621" s="173"/>
      <c r="AV621" s="173"/>
      <c r="AW621" s="173"/>
      <c r="AX621" s="173"/>
      <c r="AY621" s="173"/>
      <c r="AZ621" s="173"/>
      <c r="BA621" s="173"/>
      <c r="BB621" s="173"/>
      <c r="BC621" s="173"/>
      <c r="BD621" s="173"/>
      <c r="BE621" s="173"/>
      <c r="BF621" s="173"/>
      <c r="BG621" s="173"/>
      <c r="BH621" s="173"/>
      <c r="BI621" s="173"/>
      <c r="BJ621" s="173"/>
      <c r="BK621" s="173"/>
      <c r="BL621" s="173"/>
      <c r="BM621" s="173"/>
      <c r="BN621" s="173"/>
      <c r="BO621" s="173"/>
      <c r="BP621" s="173"/>
      <c r="BQ621" s="173"/>
      <c r="BR621" s="173"/>
      <c r="BS621" s="173"/>
      <c r="BT621" s="173"/>
      <c r="BU621" s="173"/>
      <c r="BV621" s="173"/>
    </row>
    <row r="622" spans="1:74" s="167" customFormat="1" ht="15.75" x14ac:dyDescent="0.25">
      <c r="A622" s="172"/>
      <c r="B622" s="173"/>
      <c r="C622" s="173"/>
      <c r="D622" s="173"/>
      <c r="E622" s="173"/>
      <c r="F622" s="173"/>
      <c r="G622" s="172"/>
      <c r="H622" s="173"/>
      <c r="I622" s="169"/>
      <c r="J622" s="173"/>
      <c r="K622" s="172"/>
      <c r="L622" s="173"/>
      <c r="M622" s="172"/>
      <c r="N622" s="173"/>
      <c r="O622" s="172"/>
      <c r="P622" s="173"/>
      <c r="Q622" s="172"/>
      <c r="R622" s="173"/>
      <c r="S622" s="172"/>
      <c r="T622" s="173"/>
      <c r="U622" s="172"/>
      <c r="V622" s="173"/>
      <c r="W622" s="172"/>
      <c r="X622" s="173"/>
      <c r="Y622" s="173"/>
      <c r="Z622" s="174"/>
      <c r="AA622" s="173"/>
      <c r="AB622" s="172"/>
      <c r="AC622" s="173"/>
      <c r="AD622" s="173"/>
      <c r="AE622" s="173"/>
      <c r="AF622" s="173"/>
      <c r="AG622" s="173"/>
      <c r="AH622" s="172"/>
      <c r="AI622" s="173"/>
      <c r="AJ622" s="173"/>
      <c r="AK622" s="173"/>
      <c r="AL622" s="173"/>
      <c r="AM622" s="172"/>
      <c r="AN622" s="172"/>
      <c r="AO622" s="172"/>
      <c r="AP622" s="172"/>
      <c r="AQ622" s="172"/>
      <c r="AR622" s="173"/>
      <c r="AS622" s="173"/>
      <c r="AT622" s="173"/>
      <c r="AU622" s="173"/>
      <c r="AV622" s="173"/>
      <c r="AW622" s="173"/>
      <c r="AX622" s="173"/>
      <c r="AY622" s="173"/>
      <c r="AZ622" s="173"/>
      <c r="BA622" s="173"/>
      <c r="BB622" s="173"/>
      <c r="BC622" s="173"/>
      <c r="BD622" s="173"/>
      <c r="BE622" s="173"/>
      <c r="BF622" s="173"/>
      <c r="BG622" s="173"/>
      <c r="BH622" s="173"/>
      <c r="BI622" s="173"/>
      <c r="BJ622" s="173"/>
      <c r="BK622" s="173"/>
      <c r="BL622" s="173"/>
      <c r="BM622" s="173"/>
      <c r="BN622" s="173"/>
      <c r="BO622" s="173"/>
      <c r="BP622" s="173"/>
      <c r="BQ622" s="173"/>
      <c r="BR622" s="173"/>
      <c r="BS622" s="173"/>
      <c r="BT622" s="173"/>
      <c r="BU622" s="173"/>
      <c r="BV622" s="173"/>
    </row>
    <row r="623" spans="1:74" s="167" customFormat="1" ht="15.75" x14ac:dyDescent="0.25">
      <c r="A623" s="172"/>
      <c r="B623" s="173"/>
      <c r="C623" s="173"/>
      <c r="D623" s="173"/>
      <c r="E623" s="173"/>
      <c r="F623" s="173"/>
      <c r="G623" s="172"/>
      <c r="H623" s="173"/>
      <c r="I623" s="169"/>
      <c r="J623" s="173"/>
      <c r="K623" s="172"/>
      <c r="L623" s="173"/>
      <c r="M623" s="172"/>
      <c r="N623" s="173"/>
      <c r="O623" s="172"/>
      <c r="P623" s="173"/>
      <c r="Q623" s="172"/>
      <c r="R623" s="173"/>
      <c r="S623" s="172"/>
      <c r="T623" s="173"/>
      <c r="U623" s="172"/>
      <c r="V623" s="173"/>
      <c r="W623" s="172"/>
      <c r="X623" s="173"/>
      <c r="Y623" s="173"/>
      <c r="Z623" s="174"/>
      <c r="AA623" s="173"/>
      <c r="AB623" s="172"/>
      <c r="AC623" s="173"/>
      <c r="AD623" s="173"/>
      <c r="AE623" s="173"/>
      <c r="AF623" s="173"/>
      <c r="AG623" s="173"/>
      <c r="AH623" s="172"/>
      <c r="AI623" s="173"/>
      <c r="AJ623" s="173"/>
      <c r="AK623" s="173"/>
      <c r="AL623" s="173"/>
      <c r="AM623" s="172"/>
      <c r="AN623" s="172"/>
      <c r="AO623" s="172"/>
      <c r="AP623" s="172"/>
      <c r="AQ623" s="172"/>
      <c r="AR623" s="173"/>
      <c r="AS623" s="173"/>
      <c r="AT623" s="173"/>
      <c r="AU623" s="173"/>
      <c r="AV623" s="173"/>
      <c r="AW623" s="173"/>
      <c r="AX623" s="173"/>
      <c r="AY623" s="173"/>
      <c r="AZ623" s="173"/>
      <c r="BA623" s="173"/>
      <c r="BB623" s="173"/>
      <c r="BC623" s="173"/>
      <c r="BD623" s="173"/>
      <c r="BE623" s="173"/>
      <c r="BF623" s="173"/>
      <c r="BG623" s="173"/>
      <c r="BH623" s="173"/>
      <c r="BI623" s="173"/>
      <c r="BJ623" s="173"/>
      <c r="BK623" s="173"/>
      <c r="BL623" s="173"/>
      <c r="BM623" s="173"/>
      <c r="BN623" s="173"/>
      <c r="BO623" s="173"/>
      <c r="BP623" s="173"/>
      <c r="BQ623" s="173"/>
      <c r="BR623" s="173"/>
      <c r="BS623" s="173"/>
      <c r="BT623" s="173"/>
      <c r="BU623" s="173"/>
      <c r="BV623" s="173"/>
    </row>
    <row r="624" spans="1:74" s="167" customFormat="1" ht="15.75" x14ac:dyDescent="0.25">
      <c r="A624" s="172"/>
      <c r="B624" s="173"/>
      <c r="C624" s="173"/>
      <c r="D624" s="173"/>
      <c r="E624" s="173"/>
      <c r="F624" s="173"/>
      <c r="G624" s="172"/>
      <c r="H624" s="173"/>
      <c r="I624" s="169"/>
      <c r="J624" s="173"/>
      <c r="K624" s="172"/>
      <c r="L624" s="173"/>
      <c r="M624" s="172"/>
      <c r="N624" s="173"/>
      <c r="O624" s="172"/>
      <c r="P624" s="173"/>
      <c r="Q624" s="172"/>
      <c r="R624" s="173"/>
      <c r="S624" s="172"/>
      <c r="T624" s="173"/>
      <c r="U624" s="172"/>
      <c r="V624" s="173"/>
      <c r="W624" s="172"/>
      <c r="X624" s="173"/>
      <c r="Y624" s="173"/>
      <c r="Z624" s="174"/>
      <c r="AA624" s="173"/>
      <c r="AB624" s="172"/>
      <c r="AC624" s="173"/>
      <c r="AD624" s="173"/>
      <c r="AE624" s="173"/>
      <c r="AF624" s="173"/>
      <c r="AG624" s="173"/>
      <c r="AH624" s="172"/>
      <c r="AI624" s="173"/>
      <c r="AJ624" s="173"/>
      <c r="AK624" s="173"/>
      <c r="AL624" s="173"/>
      <c r="AM624" s="172"/>
      <c r="AN624" s="172"/>
      <c r="AO624" s="172"/>
      <c r="AP624" s="172"/>
      <c r="AQ624" s="172"/>
      <c r="AR624" s="173"/>
      <c r="AS624" s="173"/>
      <c r="AT624" s="173"/>
      <c r="AU624" s="173"/>
      <c r="AV624" s="173"/>
      <c r="AW624" s="173"/>
      <c r="AX624" s="173"/>
      <c r="AY624" s="173"/>
      <c r="AZ624" s="173"/>
      <c r="BA624" s="173"/>
      <c r="BB624" s="173"/>
      <c r="BC624" s="173"/>
      <c r="BD624" s="173"/>
      <c r="BE624" s="173"/>
      <c r="BF624" s="173"/>
      <c r="BG624" s="173"/>
      <c r="BH624" s="173"/>
      <c r="BI624" s="173"/>
      <c r="BJ624" s="173"/>
      <c r="BK624" s="173"/>
      <c r="BL624" s="173"/>
      <c r="BM624" s="173"/>
      <c r="BN624" s="173"/>
      <c r="BO624" s="173"/>
      <c r="BP624" s="173"/>
      <c r="BQ624" s="173"/>
      <c r="BR624" s="173"/>
      <c r="BS624" s="173"/>
      <c r="BT624" s="173"/>
      <c r="BU624" s="173"/>
      <c r="BV624" s="173"/>
    </row>
    <row r="625" spans="1:74" s="167" customFormat="1" ht="15.75" x14ac:dyDescent="0.25">
      <c r="A625" s="172"/>
      <c r="B625" s="173"/>
      <c r="C625" s="173"/>
      <c r="D625" s="173"/>
      <c r="E625" s="173"/>
      <c r="F625" s="173"/>
      <c r="G625" s="172"/>
      <c r="H625" s="173"/>
      <c r="I625" s="169"/>
      <c r="J625" s="173"/>
      <c r="K625" s="172"/>
      <c r="L625" s="173"/>
      <c r="M625" s="172"/>
      <c r="N625" s="173"/>
      <c r="O625" s="172"/>
      <c r="P625" s="173"/>
      <c r="Q625" s="172"/>
      <c r="R625" s="173"/>
      <c r="S625" s="172"/>
      <c r="T625" s="173"/>
      <c r="U625" s="172"/>
      <c r="V625" s="173"/>
      <c r="W625" s="172"/>
      <c r="X625" s="173"/>
      <c r="Y625" s="173"/>
      <c r="Z625" s="174"/>
      <c r="AA625" s="173"/>
      <c r="AB625" s="172"/>
      <c r="AC625" s="173"/>
      <c r="AD625" s="173"/>
      <c r="AE625" s="173"/>
      <c r="AF625" s="173"/>
      <c r="AG625" s="173"/>
      <c r="AH625" s="172"/>
      <c r="AI625" s="173"/>
      <c r="AJ625" s="173"/>
      <c r="AK625" s="173"/>
      <c r="AL625" s="173"/>
      <c r="AM625" s="172"/>
      <c r="AN625" s="172"/>
      <c r="AO625" s="172"/>
      <c r="AP625" s="172"/>
      <c r="AQ625" s="172"/>
      <c r="AR625" s="173"/>
      <c r="AS625" s="173"/>
      <c r="AT625" s="173"/>
      <c r="AU625" s="173"/>
      <c r="AV625" s="173"/>
      <c r="AW625" s="173"/>
      <c r="AX625" s="173"/>
      <c r="AY625" s="173"/>
      <c r="AZ625" s="173"/>
      <c r="BA625" s="173"/>
      <c r="BB625" s="173"/>
      <c r="BC625" s="173"/>
      <c r="BD625" s="173"/>
      <c r="BE625" s="173"/>
      <c r="BF625" s="173"/>
      <c r="BG625" s="173"/>
      <c r="BH625" s="173"/>
      <c r="BI625" s="173"/>
      <c r="BJ625" s="173"/>
      <c r="BK625" s="173"/>
      <c r="BL625" s="173"/>
      <c r="BM625" s="173"/>
      <c r="BN625" s="173"/>
      <c r="BO625" s="173"/>
      <c r="BP625" s="173"/>
      <c r="BQ625" s="173"/>
      <c r="BR625" s="173"/>
      <c r="BS625" s="173"/>
      <c r="BT625" s="173"/>
      <c r="BU625" s="173"/>
      <c r="BV625" s="173"/>
    </row>
    <row r="626" spans="1:74" s="167" customFormat="1" ht="15.75" x14ac:dyDescent="0.25">
      <c r="A626" s="172"/>
      <c r="B626" s="173"/>
      <c r="C626" s="173"/>
      <c r="D626" s="173"/>
      <c r="E626" s="173"/>
      <c r="F626" s="173"/>
      <c r="G626" s="172"/>
      <c r="H626" s="173"/>
      <c r="I626" s="169"/>
      <c r="J626" s="173"/>
      <c r="K626" s="172"/>
      <c r="L626" s="173"/>
      <c r="M626" s="172"/>
      <c r="N626" s="173"/>
      <c r="O626" s="172"/>
      <c r="P626" s="173"/>
      <c r="Q626" s="172"/>
      <c r="R626" s="173"/>
      <c r="S626" s="172"/>
      <c r="T626" s="173"/>
      <c r="U626" s="172"/>
      <c r="V626" s="173"/>
      <c r="W626" s="172"/>
      <c r="X626" s="173"/>
      <c r="Y626" s="173"/>
      <c r="Z626" s="174"/>
      <c r="AA626" s="173"/>
      <c r="AB626" s="172"/>
      <c r="AC626" s="173"/>
      <c r="AD626" s="173"/>
      <c r="AE626" s="173"/>
      <c r="AF626" s="173"/>
      <c r="AG626" s="173"/>
      <c r="AH626" s="172"/>
      <c r="AI626" s="173"/>
      <c r="AJ626" s="173"/>
      <c r="AK626" s="173"/>
      <c r="AL626" s="173"/>
      <c r="AM626" s="172"/>
      <c r="AN626" s="172"/>
      <c r="AO626" s="172"/>
      <c r="AP626" s="172"/>
      <c r="AQ626" s="172"/>
      <c r="AR626" s="173"/>
      <c r="AS626" s="173"/>
      <c r="AT626" s="173"/>
      <c r="AU626" s="173"/>
      <c r="AV626" s="173"/>
      <c r="AW626" s="173"/>
      <c r="AX626" s="173"/>
      <c r="AY626" s="173"/>
      <c r="AZ626" s="173"/>
      <c r="BA626" s="173"/>
      <c r="BB626" s="173"/>
      <c r="BC626" s="173"/>
      <c r="BD626" s="173"/>
      <c r="BE626" s="173"/>
      <c r="BF626" s="173"/>
      <c r="BG626" s="173"/>
      <c r="BH626" s="173"/>
      <c r="BI626" s="173"/>
      <c r="BJ626" s="173"/>
      <c r="BK626" s="173"/>
      <c r="BL626" s="173"/>
      <c r="BM626" s="173"/>
      <c r="BN626" s="173"/>
      <c r="BO626" s="173"/>
      <c r="BP626" s="173"/>
      <c r="BQ626" s="173"/>
      <c r="BR626" s="173"/>
      <c r="BS626" s="173"/>
      <c r="BT626" s="173"/>
      <c r="BU626" s="173"/>
      <c r="BV626" s="173"/>
    </row>
    <row r="627" spans="1:74" s="167" customFormat="1" ht="15.75" x14ac:dyDescent="0.25">
      <c r="A627" s="172"/>
      <c r="B627" s="173"/>
      <c r="C627" s="173"/>
      <c r="D627" s="173"/>
      <c r="E627" s="173"/>
      <c r="F627" s="173"/>
      <c r="G627" s="172"/>
      <c r="H627" s="173"/>
      <c r="I627" s="169"/>
      <c r="J627" s="173"/>
      <c r="K627" s="172"/>
      <c r="L627" s="173"/>
      <c r="M627" s="172"/>
      <c r="N627" s="173"/>
      <c r="O627" s="172"/>
      <c r="P627" s="173"/>
      <c r="Q627" s="172"/>
      <c r="R627" s="173"/>
      <c r="S627" s="172"/>
      <c r="T627" s="173"/>
      <c r="U627" s="172"/>
      <c r="V627" s="173"/>
      <c r="W627" s="172"/>
      <c r="X627" s="173"/>
      <c r="Y627" s="173"/>
      <c r="Z627" s="174"/>
      <c r="AA627" s="173"/>
      <c r="AB627" s="172"/>
      <c r="AC627" s="173"/>
      <c r="AD627" s="173"/>
      <c r="AE627" s="173"/>
      <c r="AF627" s="173"/>
      <c r="AG627" s="173"/>
      <c r="AH627" s="172"/>
      <c r="AI627" s="173"/>
      <c r="AJ627" s="173"/>
      <c r="AK627" s="173"/>
      <c r="AL627" s="173"/>
      <c r="AM627" s="172"/>
      <c r="AN627" s="172"/>
      <c r="AO627" s="172"/>
      <c r="AP627" s="172"/>
      <c r="AQ627" s="172"/>
      <c r="AR627" s="173"/>
      <c r="AS627" s="173"/>
      <c r="AT627" s="173"/>
      <c r="AU627" s="173"/>
      <c r="AV627" s="173"/>
      <c r="AW627" s="173"/>
      <c r="AX627" s="173"/>
      <c r="AY627" s="173"/>
      <c r="AZ627" s="173"/>
      <c r="BA627" s="173"/>
      <c r="BB627" s="173"/>
      <c r="BC627" s="173"/>
      <c r="BD627" s="173"/>
      <c r="BE627" s="173"/>
      <c r="BF627" s="173"/>
      <c r="BG627" s="173"/>
      <c r="BH627" s="173"/>
      <c r="BI627" s="173"/>
      <c r="BJ627" s="173"/>
      <c r="BK627" s="173"/>
      <c r="BL627" s="173"/>
      <c r="BM627" s="173"/>
      <c r="BN627" s="173"/>
      <c r="BO627" s="173"/>
      <c r="BP627" s="173"/>
      <c r="BQ627" s="173"/>
      <c r="BR627" s="173"/>
      <c r="BS627" s="173"/>
      <c r="BT627" s="173"/>
      <c r="BU627" s="173"/>
      <c r="BV627" s="173"/>
    </row>
    <row r="628" spans="1:74" s="167" customFormat="1" ht="15.75" x14ac:dyDescent="0.25">
      <c r="A628" s="172"/>
      <c r="B628" s="173"/>
      <c r="C628" s="173"/>
      <c r="D628" s="173"/>
      <c r="E628" s="173"/>
      <c r="F628" s="173"/>
      <c r="G628" s="172"/>
      <c r="H628" s="173"/>
      <c r="I628" s="169"/>
      <c r="J628" s="173"/>
      <c r="K628" s="172"/>
      <c r="L628" s="173"/>
      <c r="M628" s="172"/>
      <c r="N628" s="173"/>
      <c r="O628" s="172"/>
      <c r="P628" s="173"/>
      <c r="Q628" s="172"/>
      <c r="R628" s="173"/>
      <c r="S628" s="172"/>
      <c r="T628" s="173"/>
      <c r="U628" s="172"/>
      <c r="V628" s="173"/>
      <c r="W628" s="172"/>
      <c r="X628" s="173"/>
      <c r="Y628" s="173"/>
      <c r="Z628" s="174"/>
      <c r="AA628" s="173"/>
      <c r="AB628" s="172"/>
      <c r="AC628" s="173"/>
      <c r="AD628" s="173"/>
      <c r="AE628" s="173"/>
      <c r="AF628" s="173"/>
      <c r="AG628" s="173"/>
      <c r="AH628" s="172"/>
      <c r="AI628" s="173"/>
      <c r="AJ628" s="173"/>
      <c r="AK628" s="173"/>
      <c r="AL628" s="173"/>
      <c r="AM628" s="172"/>
      <c r="AN628" s="172"/>
      <c r="AO628" s="172"/>
      <c r="AP628" s="172"/>
      <c r="AQ628" s="172"/>
      <c r="AR628" s="173"/>
      <c r="AS628" s="173"/>
      <c r="AT628" s="173"/>
      <c r="AU628" s="173"/>
      <c r="AV628" s="173"/>
      <c r="AW628" s="173"/>
      <c r="AX628" s="173"/>
      <c r="AY628" s="173"/>
      <c r="AZ628" s="173"/>
      <c r="BA628" s="173"/>
      <c r="BB628" s="173"/>
      <c r="BC628" s="173"/>
      <c r="BD628" s="173"/>
      <c r="BE628" s="173"/>
      <c r="BF628" s="173"/>
      <c r="BG628" s="173"/>
      <c r="BH628" s="173"/>
      <c r="BI628" s="173"/>
      <c r="BJ628" s="173"/>
      <c r="BK628" s="173"/>
      <c r="BL628" s="173"/>
      <c r="BM628" s="173"/>
      <c r="BN628" s="173"/>
      <c r="BO628" s="173"/>
      <c r="BP628" s="173"/>
      <c r="BQ628" s="173"/>
      <c r="BR628" s="173"/>
      <c r="BS628" s="173"/>
      <c r="BT628" s="173"/>
      <c r="BU628" s="173"/>
      <c r="BV628" s="173"/>
    </row>
    <row r="629" spans="1:74" s="167" customFormat="1" ht="15.75" x14ac:dyDescent="0.25">
      <c r="A629" s="172"/>
      <c r="B629" s="173"/>
      <c r="C629" s="173"/>
      <c r="D629" s="173"/>
      <c r="E629" s="173"/>
      <c r="F629" s="173"/>
      <c r="G629" s="172"/>
      <c r="H629" s="173"/>
      <c r="I629" s="169"/>
      <c r="J629" s="173"/>
      <c r="K629" s="172"/>
      <c r="L629" s="173"/>
      <c r="M629" s="172"/>
      <c r="N629" s="173"/>
      <c r="O629" s="172"/>
      <c r="P629" s="173"/>
      <c r="Q629" s="172"/>
      <c r="R629" s="173"/>
      <c r="S629" s="172"/>
      <c r="T629" s="173"/>
      <c r="U629" s="172"/>
      <c r="V629" s="173"/>
      <c r="W629" s="172"/>
      <c r="X629" s="173"/>
      <c r="Y629" s="173"/>
      <c r="Z629" s="174"/>
      <c r="AA629" s="173"/>
      <c r="AB629" s="172"/>
      <c r="AC629" s="173"/>
      <c r="AD629" s="173"/>
      <c r="AE629" s="173"/>
      <c r="AF629" s="173"/>
      <c r="AG629" s="173"/>
      <c r="AH629" s="172"/>
      <c r="AI629" s="173"/>
      <c r="AJ629" s="173"/>
      <c r="AK629" s="173"/>
      <c r="AL629" s="173"/>
      <c r="AM629" s="172"/>
      <c r="AN629" s="172"/>
      <c r="AO629" s="172"/>
      <c r="AP629" s="172"/>
      <c r="AQ629" s="172"/>
      <c r="AR629" s="173"/>
      <c r="AS629" s="173"/>
      <c r="AT629" s="173"/>
      <c r="AU629" s="173"/>
      <c r="AV629" s="173"/>
      <c r="AW629" s="173"/>
      <c r="AX629" s="173"/>
      <c r="AY629" s="173"/>
      <c r="AZ629" s="173"/>
      <c r="BA629" s="173"/>
      <c r="BB629" s="173"/>
      <c r="BC629" s="173"/>
      <c r="BD629" s="173"/>
      <c r="BE629" s="173"/>
      <c r="BF629" s="173"/>
      <c r="BG629" s="173"/>
      <c r="BH629" s="173"/>
      <c r="BI629" s="173"/>
      <c r="BJ629" s="173"/>
      <c r="BK629" s="173"/>
      <c r="BL629" s="173"/>
      <c r="BM629" s="173"/>
      <c r="BN629" s="173"/>
      <c r="BO629" s="173"/>
      <c r="BP629" s="173"/>
      <c r="BQ629" s="173"/>
      <c r="BR629" s="173"/>
      <c r="BS629" s="173"/>
      <c r="BT629" s="173"/>
      <c r="BU629" s="173"/>
      <c r="BV629" s="173"/>
    </row>
    <row r="630" spans="1:74" s="167" customFormat="1" ht="15.75" x14ac:dyDescent="0.25">
      <c r="A630" s="172"/>
      <c r="B630" s="173"/>
      <c r="C630" s="173"/>
      <c r="D630" s="173"/>
      <c r="E630" s="173"/>
      <c r="F630" s="173"/>
      <c r="G630" s="172"/>
      <c r="H630" s="173"/>
      <c r="I630" s="169"/>
      <c r="J630" s="173"/>
      <c r="K630" s="172"/>
      <c r="L630" s="173"/>
      <c r="M630" s="172"/>
      <c r="N630" s="173"/>
      <c r="O630" s="172"/>
      <c r="P630" s="173"/>
      <c r="Q630" s="172"/>
      <c r="R630" s="173"/>
      <c r="S630" s="172"/>
      <c r="T630" s="173"/>
      <c r="U630" s="172"/>
      <c r="V630" s="173"/>
      <c r="W630" s="172"/>
      <c r="X630" s="173"/>
      <c r="Y630" s="173"/>
      <c r="Z630" s="174"/>
      <c r="AA630" s="173"/>
      <c r="AB630" s="172"/>
      <c r="AC630" s="173"/>
      <c r="AD630" s="173"/>
      <c r="AE630" s="173"/>
      <c r="AF630" s="173"/>
      <c r="AG630" s="173"/>
      <c r="AH630" s="172"/>
      <c r="AI630" s="173"/>
      <c r="AJ630" s="173"/>
      <c r="AK630" s="173"/>
      <c r="AL630" s="173"/>
      <c r="AM630" s="172"/>
      <c r="AN630" s="172"/>
      <c r="AO630" s="172"/>
      <c r="AP630" s="172"/>
      <c r="AQ630" s="172"/>
      <c r="AR630" s="173"/>
      <c r="AS630" s="173"/>
      <c r="AT630" s="173"/>
      <c r="AU630" s="173"/>
      <c r="AV630" s="173"/>
      <c r="AW630" s="173"/>
      <c r="AX630" s="173"/>
      <c r="AY630" s="173"/>
      <c r="AZ630" s="173"/>
      <c r="BA630" s="173"/>
      <c r="BB630" s="173"/>
      <c r="BC630" s="173"/>
      <c r="BD630" s="173"/>
      <c r="BE630" s="173"/>
      <c r="BF630" s="173"/>
      <c r="BG630" s="173"/>
      <c r="BH630" s="173"/>
      <c r="BI630" s="173"/>
      <c r="BJ630" s="173"/>
      <c r="BK630" s="173"/>
      <c r="BL630" s="173"/>
      <c r="BM630" s="173"/>
      <c r="BN630" s="173"/>
      <c r="BO630" s="173"/>
      <c r="BP630" s="173"/>
      <c r="BQ630" s="173"/>
      <c r="BR630" s="173"/>
      <c r="BS630" s="173"/>
      <c r="BT630" s="173"/>
      <c r="BU630" s="173"/>
      <c r="BV630" s="173"/>
    </row>
    <row r="631" spans="1:74" s="167" customFormat="1" ht="15.75" x14ac:dyDescent="0.25">
      <c r="A631" s="172"/>
      <c r="B631" s="173"/>
      <c r="C631" s="173"/>
      <c r="D631" s="173"/>
      <c r="E631" s="173"/>
      <c r="F631" s="173"/>
      <c r="G631" s="172"/>
      <c r="H631" s="173"/>
      <c r="I631" s="169"/>
      <c r="J631" s="173"/>
      <c r="K631" s="172"/>
      <c r="L631" s="173"/>
      <c r="M631" s="172"/>
      <c r="N631" s="173"/>
      <c r="O631" s="172"/>
      <c r="P631" s="173"/>
      <c r="Q631" s="172"/>
      <c r="R631" s="173"/>
      <c r="S631" s="172"/>
      <c r="T631" s="173"/>
      <c r="U631" s="172"/>
      <c r="V631" s="173"/>
      <c r="W631" s="172"/>
      <c r="X631" s="173"/>
      <c r="Y631" s="173"/>
      <c r="Z631" s="174"/>
      <c r="AA631" s="173"/>
      <c r="AB631" s="172"/>
      <c r="AC631" s="173"/>
      <c r="AD631" s="173"/>
      <c r="AE631" s="173"/>
      <c r="AF631" s="173"/>
      <c r="AG631" s="173"/>
      <c r="AH631" s="172"/>
      <c r="AI631" s="173"/>
      <c r="AJ631" s="173"/>
      <c r="AK631" s="173"/>
      <c r="AL631" s="173"/>
      <c r="AM631" s="172"/>
      <c r="AN631" s="172"/>
      <c r="AO631" s="172"/>
      <c r="AP631" s="172"/>
      <c r="AQ631" s="172"/>
      <c r="AR631" s="173"/>
      <c r="AS631" s="173"/>
      <c r="AT631" s="173"/>
      <c r="AU631" s="173"/>
      <c r="AV631" s="173"/>
      <c r="AW631" s="173"/>
      <c r="AX631" s="173"/>
      <c r="AY631" s="173"/>
      <c r="AZ631" s="173"/>
      <c r="BA631" s="173"/>
      <c r="BB631" s="173"/>
      <c r="BC631" s="173"/>
      <c r="BD631" s="173"/>
      <c r="BE631" s="173"/>
      <c r="BF631" s="173"/>
      <c r="BG631" s="173"/>
      <c r="BH631" s="173"/>
      <c r="BI631" s="173"/>
      <c r="BJ631" s="173"/>
      <c r="BK631" s="173"/>
      <c r="BL631" s="173"/>
      <c r="BM631" s="173"/>
      <c r="BN631" s="173"/>
      <c r="BO631" s="173"/>
      <c r="BP631" s="173"/>
      <c r="BQ631" s="173"/>
      <c r="BR631" s="173"/>
      <c r="BS631" s="173"/>
      <c r="BT631" s="173"/>
      <c r="BU631" s="173"/>
      <c r="BV631" s="173"/>
    </row>
    <row r="632" spans="1:74" s="167" customFormat="1" ht="15.75" x14ac:dyDescent="0.25">
      <c r="A632" s="172"/>
      <c r="B632" s="173"/>
      <c r="C632" s="173"/>
      <c r="D632" s="173"/>
      <c r="E632" s="173"/>
      <c r="F632" s="173"/>
      <c r="G632" s="172"/>
      <c r="H632" s="173"/>
      <c r="I632" s="169"/>
      <c r="J632" s="173"/>
      <c r="K632" s="172"/>
      <c r="L632" s="173"/>
      <c r="M632" s="172"/>
      <c r="N632" s="173"/>
      <c r="O632" s="172"/>
      <c r="P632" s="173"/>
      <c r="Q632" s="172"/>
      <c r="R632" s="173"/>
      <c r="S632" s="172"/>
      <c r="T632" s="173"/>
      <c r="U632" s="172"/>
      <c r="V632" s="173"/>
      <c r="W632" s="172"/>
      <c r="X632" s="173"/>
      <c r="Y632" s="173"/>
      <c r="Z632" s="174"/>
      <c r="AA632" s="173"/>
      <c r="AB632" s="172"/>
      <c r="AC632" s="173"/>
      <c r="AD632" s="173"/>
      <c r="AE632" s="173"/>
      <c r="AF632" s="173"/>
      <c r="AG632" s="173"/>
      <c r="AH632" s="172"/>
      <c r="AI632" s="173"/>
      <c r="AJ632" s="173"/>
      <c r="AK632" s="173"/>
      <c r="AL632" s="173"/>
      <c r="AM632" s="172"/>
      <c r="AN632" s="172"/>
      <c r="AO632" s="172"/>
      <c r="AP632" s="172"/>
      <c r="AQ632" s="172"/>
      <c r="AR632" s="173"/>
      <c r="AS632" s="173"/>
      <c r="AT632" s="173"/>
      <c r="AU632" s="173"/>
      <c r="AV632" s="173"/>
      <c r="AW632" s="173"/>
      <c r="AX632" s="173"/>
      <c r="AY632" s="173"/>
      <c r="AZ632" s="173"/>
      <c r="BA632" s="173"/>
      <c r="BB632" s="173"/>
      <c r="BC632" s="173"/>
      <c r="BD632" s="173"/>
      <c r="BE632" s="173"/>
      <c r="BF632" s="173"/>
      <c r="BG632" s="173"/>
      <c r="BH632" s="173"/>
      <c r="BI632" s="173"/>
      <c r="BJ632" s="173"/>
      <c r="BK632" s="173"/>
      <c r="BL632" s="173"/>
      <c r="BM632" s="173"/>
      <c r="BN632" s="173"/>
      <c r="BO632" s="173"/>
      <c r="BP632" s="173"/>
      <c r="BQ632" s="173"/>
      <c r="BR632" s="173"/>
      <c r="BS632" s="173"/>
      <c r="BT632" s="173"/>
      <c r="BU632" s="173"/>
      <c r="BV632" s="173"/>
    </row>
    <row r="633" spans="1:74" s="167" customFormat="1" ht="15.75" x14ac:dyDescent="0.25">
      <c r="A633" s="172"/>
      <c r="B633" s="173"/>
      <c r="C633" s="173"/>
      <c r="D633" s="173"/>
      <c r="E633" s="173"/>
      <c r="F633" s="173"/>
      <c r="G633" s="172"/>
      <c r="H633" s="173"/>
      <c r="I633" s="169"/>
      <c r="J633" s="173"/>
      <c r="K633" s="172"/>
      <c r="L633" s="173"/>
      <c r="M633" s="172"/>
      <c r="N633" s="173"/>
      <c r="O633" s="172"/>
      <c r="P633" s="173"/>
      <c r="Q633" s="172"/>
      <c r="R633" s="173"/>
      <c r="S633" s="172"/>
      <c r="T633" s="173"/>
      <c r="U633" s="172"/>
      <c r="V633" s="173"/>
      <c r="W633" s="172"/>
      <c r="X633" s="173"/>
      <c r="Y633" s="173"/>
      <c r="Z633" s="174"/>
      <c r="AA633" s="173"/>
      <c r="AB633" s="172"/>
      <c r="AC633" s="173"/>
      <c r="AD633" s="173"/>
      <c r="AE633" s="173"/>
      <c r="AF633" s="173"/>
      <c r="AG633" s="173"/>
      <c r="AH633" s="172"/>
      <c r="AI633" s="173"/>
      <c r="AJ633" s="173"/>
      <c r="AK633" s="173"/>
      <c r="AL633" s="173"/>
      <c r="AM633" s="172"/>
      <c r="AN633" s="172"/>
      <c r="AO633" s="172"/>
      <c r="AP633" s="172"/>
      <c r="AQ633" s="172"/>
      <c r="AR633" s="173"/>
      <c r="AS633" s="173"/>
      <c r="AT633" s="173"/>
      <c r="AU633" s="173"/>
      <c r="AV633" s="173"/>
      <c r="AW633" s="173"/>
      <c r="AX633" s="173"/>
      <c r="AY633" s="173"/>
      <c r="AZ633" s="173"/>
      <c r="BA633" s="173"/>
      <c r="BB633" s="173"/>
      <c r="BC633" s="173"/>
      <c r="BD633" s="173"/>
      <c r="BE633" s="173"/>
      <c r="BF633" s="173"/>
      <c r="BG633" s="173"/>
      <c r="BH633" s="173"/>
      <c r="BI633" s="173"/>
      <c r="BJ633" s="173"/>
      <c r="BK633" s="173"/>
      <c r="BL633" s="173"/>
      <c r="BM633" s="173"/>
      <c r="BN633" s="173"/>
      <c r="BO633" s="173"/>
      <c r="BP633" s="173"/>
      <c r="BQ633" s="173"/>
      <c r="BR633" s="173"/>
      <c r="BS633" s="173"/>
      <c r="BT633" s="173"/>
      <c r="BU633" s="173"/>
      <c r="BV633" s="173"/>
    </row>
    <row r="634" spans="1:74" s="167" customFormat="1" ht="15.75" x14ac:dyDescent="0.25">
      <c r="A634" s="172"/>
      <c r="B634" s="173"/>
      <c r="C634" s="173"/>
      <c r="D634" s="173"/>
      <c r="E634" s="173"/>
      <c r="F634" s="173"/>
      <c r="G634" s="172"/>
      <c r="H634" s="173"/>
      <c r="I634" s="169"/>
      <c r="J634" s="173"/>
      <c r="K634" s="172"/>
      <c r="L634" s="173"/>
      <c r="M634" s="172"/>
      <c r="N634" s="173"/>
      <c r="O634" s="172"/>
      <c r="P634" s="173"/>
      <c r="Q634" s="172"/>
      <c r="R634" s="173"/>
      <c r="S634" s="172"/>
      <c r="T634" s="173"/>
      <c r="U634" s="172"/>
      <c r="V634" s="173"/>
      <c r="W634" s="172"/>
      <c r="X634" s="173"/>
      <c r="Y634" s="173"/>
      <c r="Z634" s="174"/>
      <c r="AA634" s="173"/>
      <c r="AB634" s="172"/>
      <c r="AC634" s="173"/>
      <c r="AD634" s="173"/>
      <c r="AE634" s="173"/>
      <c r="AF634" s="173"/>
      <c r="AG634" s="173"/>
      <c r="AH634" s="172"/>
      <c r="AI634" s="173"/>
      <c r="AJ634" s="173"/>
      <c r="AK634" s="173"/>
      <c r="AL634" s="173"/>
      <c r="AM634" s="172"/>
      <c r="AN634" s="172"/>
      <c r="AO634" s="172"/>
      <c r="AP634" s="172"/>
      <c r="AQ634" s="172"/>
      <c r="AR634" s="173"/>
      <c r="AS634" s="173"/>
      <c r="AT634" s="173"/>
      <c r="AU634" s="173"/>
      <c r="AV634" s="173"/>
      <c r="AW634" s="173"/>
      <c r="AX634" s="173"/>
      <c r="AY634" s="173"/>
      <c r="AZ634" s="173"/>
      <c r="BA634" s="173"/>
      <c r="BB634" s="173"/>
      <c r="BC634" s="173"/>
      <c r="BD634" s="173"/>
      <c r="BE634" s="173"/>
      <c r="BF634" s="173"/>
      <c r="BG634" s="173"/>
      <c r="BH634" s="173"/>
      <c r="BI634" s="173"/>
      <c r="BJ634" s="173"/>
      <c r="BK634" s="173"/>
      <c r="BL634" s="173"/>
      <c r="BM634" s="173"/>
      <c r="BN634" s="173"/>
      <c r="BO634" s="173"/>
      <c r="BP634" s="173"/>
      <c r="BQ634" s="173"/>
      <c r="BR634" s="173"/>
      <c r="BS634" s="173"/>
      <c r="BT634" s="173"/>
      <c r="BU634" s="173"/>
      <c r="BV634" s="173"/>
    </row>
    <row r="635" spans="1:74" s="167" customFormat="1" ht="15.75" x14ac:dyDescent="0.25">
      <c r="A635" s="172"/>
      <c r="B635" s="173"/>
      <c r="C635" s="173"/>
      <c r="D635" s="173"/>
      <c r="E635" s="173"/>
      <c r="F635" s="173"/>
      <c r="G635" s="172"/>
      <c r="H635" s="173"/>
      <c r="I635" s="169"/>
      <c r="J635" s="173"/>
      <c r="K635" s="172"/>
      <c r="L635" s="173"/>
      <c r="M635" s="172"/>
      <c r="N635" s="173"/>
      <c r="O635" s="172"/>
      <c r="P635" s="173"/>
      <c r="Q635" s="172"/>
      <c r="R635" s="173"/>
      <c r="S635" s="172"/>
      <c r="T635" s="173"/>
      <c r="U635" s="172"/>
      <c r="V635" s="173"/>
      <c r="W635" s="172"/>
      <c r="X635" s="173"/>
      <c r="Y635" s="173"/>
      <c r="Z635" s="174"/>
      <c r="AA635" s="173"/>
      <c r="AB635" s="172"/>
      <c r="AC635" s="173"/>
      <c r="AD635" s="173"/>
      <c r="AE635" s="173"/>
      <c r="AF635" s="173"/>
      <c r="AG635" s="173"/>
      <c r="AH635" s="172"/>
      <c r="AI635" s="173"/>
      <c r="AJ635" s="173"/>
      <c r="AK635" s="173"/>
      <c r="AL635" s="173"/>
      <c r="AM635" s="172"/>
      <c r="AN635" s="172"/>
      <c r="AO635" s="172"/>
      <c r="AP635" s="172"/>
      <c r="AQ635" s="172"/>
      <c r="AR635" s="173"/>
      <c r="AS635" s="173"/>
      <c r="AT635" s="173"/>
      <c r="AU635" s="173"/>
      <c r="AV635" s="173"/>
      <c r="AW635" s="173"/>
      <c r="AX635" s="173"/>
      <c r="AY635" s="173"/>
      <c r="AZ635" s="173"/>
      <c r="BA635" s="173"/>
      <c r="BB635" s="173"/>
      <c r="BC635" s="173"/>
      <c r="BD635" s="173"/>
      <c r="BE635" s="173"/>
      <c r="BF635" s="173"/>
      <c r="BG635" s="173"/>
      <c r="BH635" s="173"/>
      <c r="BI635" s="173"/>
      <c r="BJ635" s="173"/>
      <c r="BK635" s="173"/>
      <c r="BL635" s="173"/>
      <c r="BM635" s="173"/>
      <c r="BN635" s="173"/>
      <c r="BO635" s="173"/>
      <c r="BP635" s="173"/>
      <c r="BQ635" s="173"/>
      <c r="BR635" s="173"/>
      <c r="BS635" s="173"/>
      <c r="BT635" s="173"/>
      <c r="BU635" s="173"/>
      <c r="BV635" s="173"/>
    </row>
    <row r="636" spans="1:74" s="167" customFormat="1" ht="15.75" x14ac:dyDescent="0.25">
      <c r="A636" s="172"/>
      <c r="B636" s="173"/>
      <c r="C636" s="173"/>
      <c r="D636" s="173"/>
      <c r="E636" s="173"/>
      <c r="F636" s="173"/>
      <c r="G636" s="172"/>
      <c r="H636" s="173"/>
      <c r="I636" s="169"/>
      <c r="J636" s="173"/>
      <c r="K636" s="172"/>
      <c r="L636" s="173"/>
      <c r="M636" s="172"/>
      <c r="N636" s="173"/>
      <c r="O636" s="172"/>
      <c r="P636" s="173"/>
      <c r="Q636" s="172"/>
      <c r="R636" s="173"/>
      <c r="S636" s="172"/>
      <c r="T636" s="173"/>
      <c r="U636" s="172"/>
      <c r="V636" s="173"/>
      <c r="W636" s="172"/>
      <c r="X636" s="173"/>
      <c r="Y636" s="173"/>
      <c r="Z636" s="174"/>
      <c r="AA636" s="173"/>
      <c r="AB636" s="172"/>
      <c r="AC636" s="173"/>
      <c r="AD636" s="173"/>
      <c r="AE636" s="173"/>
      <c r="AF636" s="173"/>
      <c r="AG636" s="173"/>
      <c r="AH636" s="172"/>
      <c r="AI636" s="173"/>
      <c r="AJ636" s="173"/>
      <c r="AK636" s="173"/>
      <c r="AL636" s="173"/>
      <c r="AM636" s="172"/>
      <c r="AN636" s="172"/>
      <c r="AO636" s="172"/>
      <c r="AP636" s="172"/>
      <c r="AQ636" s="172"/>
      <c r="AR636" s="173"/>
      <c r="AS636" s="173"/>
      <c r="AT636" s="173"/>
      <c r="AU636" s="173"/>
      <c r="AV636" s="173"/>
      <c r="AW636" s="173"/>
      <c r="AX636" s="173"/>
      <c r="AY636" s="173"/>
      <c r="AZ636" s="173"/>
      <c r="BA636" s="173"/>
      <c r="BB636" s="173"/>
      <c r="BC636" s="173"/>
      <c r="BD636" s="173"/>
      <c r="BE636" s="173"/>
      <c r="BF636" s="173"/>
      <c r="BG636" s="173"/>
      <c r="BH636" s="173"/>
      <c r="BI636" s="173"/>
      <c r="BJ636" s="173"/>
      <c r="BK636" s="173"/>
      <c r="BL636" s="173"/>
      <c r="BM636" s="173"/>
      <c r="BN636" s="173"/>
      <c r="BO636" s="173"/>
      <c r="BP636" s="173"/>
      <c r="BQ636" s="173"/>
      <c r="BR636" s="173"/>
      <c r="BS636" s="173"/>
      <c r="BT636" s="173"/>
      <c r="BU636" s="173"/>
      <c r="BV636" s="173"/>
    </row>
    <row r="637" spans="1:74" s="167" customFormat="1" ht="15.75" x14ac:dyDescent="0.25">
      <c r="A637" s="172"/>
      <c r="B637" s="173"/>
      <c r="C637" s="173"/>
      <c r="D637" s="173"/>
      <c r="E637" s="173"/>
      <c r="F637" s="173"/>
      <c r="G637" s="172"/>
      <c r="H637" s="173"/>
      <c r="I637" s="169"/>
      <c r="J637" s="173"/>
      <c r="K637" s="172"/>
      <c r="L637" s="173"/>
      <c r="M637" s="172"/>
      <c r="N637" s="173"/>
      <c r="O637" s="172"/>
      <c r="P637" s="173"/>
      <c r="Q637" s="172"/>
      <c r="R637" s="173"/>
      <c r="S637" s="172"/>
      <c r="T637" s="173"/>
      <c r="U637" s="172"/>
      <c r="V637" s="173"/>
      <c r="W637" s="172"/>
      <c r="X637" s="173"/>
      <c r="Y637" s="173"/>
      <c r="Z637" s="174"/>
      <c r="AA637" s="173"/>
      <c r="AB637" s="172"/>
      <c r="AC637" s="173"/>
      <c r="AD637" s="173"/>
      <c r="AE637" s="173"/>
      <c r="AF637" s="173"/>
      <c r="AG637" s="173"/>
      <c r="AH637" s="172"/>
      <c r="AI637" s="173"/>
      <c r="AJ637" s="173"/>
      <c r="AK637" s="173"/>
      <c r="AL637" s="173"/>
      <c r="AM637" s="172"/>
      <c r="AN637" s="172"/>
      <c r="AO637" s="172"/>
      <c r="AP637" s="172"/>
      <c r="AQ637" s="172"/>
      <c r="AR637" s="173"/>
      <c r="AS637" s="173"/>
      <c r="AT637" s="173"/>
      <c r="AU637" s="173"/>
      <c r="AV637" s="173"/>
      <c r="AW637" s="173"/>
      <c r="AX637" s="173"/>
      <c r="AY637" s="173"/>
      <c r="AZ637" s="173"/>
      <c r="BA637" s="173"/>
      <c r="BB637" s="173"/>
      <c r="BC637" s="173"/>
      <c r="BD637" s="173"/>
      <c r="BE637" s="173"/>
      <c r="BF637" s="173"/>
      <c r="BG637" s="173"/>
      <c r="BH637" s="173"/>
      <c r="BI637" s="173"/>
      <c r="BJ637" s="173"/>
      <c r="BK637" s="173"/>
      <c r="BL637" s="173"/>
      <c r="BM637" s="173"/>
      <c r="BN637" s="173"/>
      <c r="BO637" s="173"/>
      <c r="BP637" s="173"/>
      <c r="BQ637" s="173"/>
      <c r="BR637" s="173"/>
      <c r="BS637" s="173"/>
      <c r="BT637" s="173"/>
      <c r="BU637" s="173"/>
      <c r="BV637" s="173"/>
    </row>
    <row r="638" spans="1:74" s="167" customFormat="1" ht="15.75" x14ac:dyDescent="0.25">
      <c r="A638" s="172"/>
      <c r="B638" s="173"/>
      <c r="C638" s="173"/>
      <c r="D638" s="173"/>
      <c r="E638" s="173"/>
      <c r="F638" s="173"/>
      <c r="G638" s="172"/>
      <c r="H638" s="173"/>
      <c r="I638" s="169"/>
      <c r="J638" s="173"/>
      <c r="K638" s="172"/>
      <c r="L638" s="173"/>
      <c r="M638" s="172"/>
      <c r="N638" s="173"/>
      <c r="O638" s="172"/>
      <c r="P638" s="173"/>
      <c r="Q638" s="172"/>
      <c r="R638" s="173"/>
      <c r="S638" s="172"/>
      <c r="T638" s="173"/>
      <c r="U638" s="172"/>
      <c r="V638" s="173"/>
      <c r="W638" s="172"/>
      <c r="X638" s="173"/>
      <c r="Y638" s="173"/>
      <c r="Z638" s="174"/>
      <c r="AA638" s="173"/>
      <c r="AB638" s="172"/>
      <c r="AC638" s="173"/>
      <c r="AD638" s="173"/>
      <c r="AE638" s="173"/>
      <c r="AF638" s="173"/>
      <c r="AG638" s="173"/>
      <c r="AH638" s="172"/>
      <c r="AI638" s="173"/>
      <c r="AJ638" s="173"/>
      <c r="AK638" s="173"/>
      <c r="AL638" s="173"/>
      <c r="AM638" s="172"/>
      <c r="AN638" s="172"/>
      <c r="AO638" s="172"/>
      <c r="AP638" s="172"/>
      <c r="AQ638" s="172"/>
      <c r="AR638" s="173"/>
      <c r="AS638" s="173"/>
      <c r="AT638" s="173"/>
      <c r="AU638" s="173"/>
      <c r="AV638" s="173"/>
      <c r="AW638" s="173"/>
      <c r="AX638" s="173"/>
      <c r="AY638" s="173"/>
      <c r="AZ638" s="173"/>
      <c r="BA638" s="173"/>
      <c r="BB638" s="173"/>
      <c r="BC638" s="173"/>
      <c r="BD638" s="173"/>
      <c r="BE638" s="173"/>
      <c r="BF638" s="173"/>
      <c r="BG638" s="173"/>
      <c r="BH638" s="173"/>
      <c r="BI638" s="173"/>
      <c r="BJ638" s="173"/>
      <c r="BK638" s="173"/>
      <c r="BL638" s="173"/>
      <c r="BM638" s="173"/>
      <c r="BN638" s="173"/>
      <c r="BO638" s="173"/>
      <c r="BP638" s="173"/>
      <c r="BQ638" s="173"/>
      <c r="BR638" s="173"/>
      <c r="BS638" s="173"/>
      <c r="BT638" s="173"/>
      <c r="BU638" s="173"/>
      <c r="BV638" s="173"/>
    </row>
    <row r="639" spans="1:74" s="167" customFormat="1" ht="15.75" x14ac:dyDescent="0.25">
      <c r="A639" s="172"/>
      <c r="B639" s="173"/>
      <c r="C639" s="173"/>
      <c r="D639" s="173"/>
      <c r="E639" s="173"/>
      <c r="F639" s="173"/>
      <c r="G639" s="172"/>
      <c r="H639" s="173"/>
      <c r="I639" s="169"/>
      <c r="J639" s="173"/>
      <c r="K639" s="172"/>
      <c r="L639" s="173"/>
      <c r="M639" s="172"/>
      <c r="N639" s="173"/>
      <c r="O639" s="172"/>
      <c r="P639" s="173"/>
      <c r="Q639" s="172"/>
      <c r="R639" s="173"/>
      <c r="S639" s="172"/>
      <c r="T639" s="173"/>
      <c r="U639" s="172"/>
      <c r="V639" s="173"/>
      <c r="W639" s="172"/>
      <c r="X639" s="173"/>
      <c r="Y639" s="173"/>
      <c r="Z639" s="174"/>
      <c r="AA639" s="173"/>
      <c r="AB639" s="172"/>
      <c r="AC639" s="173"/>
      <c r="AD639" s="173"/>
      <c r="AE639" s="173"/>
      <c r="AF639" s="173"/>
      <c r="AG639" s="173"/>
      <c r="AH639" s="172"/>
      <c r="AI639" s="173"/>
      <c r="AJ639" s="173"/>
      <c r="AK639" s="173"/>
      <c r="AL639" s="173"/>
      <c r="AM639" s="172"/>
      <c r="AN639" s="172"/>
      <c r="AO639" s="172"/>
      <c r="AP639" s="172"/>
      <c r="AQ639" s="172"/>
      <c r="AR639" s="173"/>
      <c r="AS639" s="173"/>
      <c r="AT639" s="173"/>
      <c r="AU639" s="173"/>
      <c r="AV639" s="173"/>
      <c r="AW639" s="173"/>
      <c r="AX639" s="173"/>
      <c r="AY639" s="173"/>
      <c r="AZ639" s="173"/>
      <c r="BA639" s="173"/>
      <c r="BB639" s="173"/>
      <c r="BC639" s="173"/>
      <c r="BD639" s="173"/>
      <c r="BE639" s="173"/>
      <c r="BF639" s="173"/>
      <c r="BG639" s="173"/>
      <c r="BH639" s="173"/>
      <c r="BI639" s="173"/>
      <c r="BJ639" s="173"/>
      <c r="BK639" s="173"/>
      <c r="BL639" s="173"/>
      <c r="BM639" s="173"/>
      <c r="BN639" s="173"/>
      <c r="BO639" s="173"/>
      <c r="BP639" s="173"/>
      <c r="BQ639" s="173"/>
      <c r="BR639" s="173"/>
      <c r="BS639" s="173"/>
      <c r="BT639" s="173"/>
      <c r="BU639" s="173"/>
      <c r="BV639" s="173"/>
    </row>
    <row r="640" spans="1:74" s="167" customFormat="1" ht="15.75" x14ac:dyDescent="0.25">
      <c r="A640" s="172"/>
      <c r="B640" s="173"/>
      <c r="C640" s="173"/>
      <c r="D640" s="173"/>
      <c r="E640" s="173"/>
      <c r="F640" s="173"/>
      <c r="G640" s="172"/>
      <c r="H640" s="173"/>
      <c r="I640" s="169"/>
      <c r="J640" s="173"/>
      <c r="K640" s="172"/>
      <c r="L640" s="173"/>
      <c r="M640" s="172"/>
      <c r="N640" s="173"/>
      <c r="O640" s="172"/>
      <c r="P640" s="173"/>
      <c r="Q640" s="172"/>
      <c r="R640" s="173"/>
      <c r="S640" s="172"/>
      <c r="T640" s="173"/>
      <c r="U640" s="172"/>
      <c r="V640" s="173"/>
      <c r="W640" s="172"/>
      <c r="X640" s="173"/>
      <c r="Y640" s="173"/>
      <c r="Z640" s="174"/>
      <c r="AA640" s="173"/>
      <c r="AB640" s="172"/>
      <c r="AC640" s="173"/>
      <c r="AD640" s="173"/>
      <c r="AE640" s="173"/>
      <c r="AF640" s="173"/>
      <c r="AG640" s="173"/>
      <c r="AH640" s="172"/>
      <c r="AI640" s="173"/>
      <c r="AJ640" s="173"/>
      <c r="AK640" s="173"/>
      <c r="AL640" s="173"/>
      <c r="AM640" s="172"/>
      <c r="AN640" s="172"/>
      <c r="AO640" s="172"/>
      <c r="AP640" s="172"/>
      <c r="AQ640" s="172"/>
      <c r="AR640" s="173"/>
      <c r="AS640" s="173"/>
      <c r="AT640" s="173"/>
      <c r="AU640" s="173"/>
      <c r="AV640" s="173"/>
      <c r="AW640" s="173"/>
      <c r="AX640" s="173"/>
      <c r="AY640" s="173"/>
      <c r="AZ640" s="173"/>
      <c r="BA640" s="173"/>
      <c r="BB640" s="173"/>
      <c r="BC640" s="173"/>
      <c r="BD640" s="173"/>
      <c r="BE640" s="173"/>
      <c r="BF640" s="173"/>
      <c r="BG640" s="173"/>
      <c r="BH640" s="173"/>
      <c r="BI640" s="173"/>
      <c r="BJ640" s="173"/>
      <c r="BK640" s="173"/>
      <c r="BL640" s="173"/>
      <c r="BM640" s="173"/>
      <c r="BN640" s="173"/>
      <c r="BO640" s="173"/>
      <c r="BP640" s="173"/>
      <c r="BQ640" s="173"/>
      <c r="BR640" s="173"/>
      <c r="BS640" s="173"/>
      <c r="BT640" s="173"/>
      <c r="BU640" s="173"/>
      <c r="BV640" s="173"/>
    </row>
    <row r="641" spans="1:74" s="167" customFormat="1" ht="15.75" x14ac:dyDescent="0.25">
      <c r="A641" s="172"/>
      <c r="B641" s="173"/>
      <c r="C641" s="173"/>
      <c r="D641" s="173"/>
      <c r="E641" s="173"/>
      <c r="F641" s="173"/>
      <c r="G641" s="172"/>
      <c r="H641" s="173"/>
      <c r="I641" s="169"/>
      <c r="J641" s="173"/>
      <c r="K641" s="172"/>
      <c r="L641" s="173"/>
      <c r="M641" s="172"/>
      <c r="N641" s="173"/>
      <c r="O641" s="172"/>
      <c r="P641" s="173"/>
      <c r="Q641" s="172"/>
      <c r="R641" s="173"/>
      <c r="S641" s="172"/>
      <c r="T641" s="173"/>
      <c r="U641" s="172"/>
      <c r="V641" s="173"/>
      <c r="W641" s="172"/>
      <c r="X641" s="173"/>
      <c r="Y641" s="173"/>
      <c r="Z641" s="174"/>
      <c r="AA641" s="173"/>
      <c r="AB641" s="172"/>
      <c r="AC641" s="173"/>
      <c r="AD641" s="173"/>
      <c r="AE641" s="173"/>
      <c r="AF641" s="173"/>
      <c r="AG641" s="173"/>
      <c r="AH641" s="172"/>
      <c r="AI641" s="173"/>
      <c r="AJ641" s="173"/>
      <c r="AK641" s="173"/>
      <c r="AL641" s="173"/>
      <c r="AM641" s="172"/>
      <c r="AN641" s="172"/>
      <c r="AO641" s="172"/>
      <c r="AP641" s="172"/>
      <c r="AQ641" s="172"/>
      <c r="AR641" s="173"/>
      <c r="AS641" s="173"/>
      <c r="AT641" s="173"/>
      <c r="AU641" s="173"/>
      <c r="AV641" s="173"/>
      <c r="AW641" s="173"/>
      <c r="AX641" s="173"/>
      <c r="AY641" s="173"/>
      <c r="AZ641" s="173"/>
      <c r="BA641" s="173"/>
      <c r="BB641" s="173"/>
      <c r="BC641" s="173"/>
      <c r="BD641" s="173"/>
      <c r="BE641" s="173"/>
      <c r="BF641" s="173"/>
      <c r="BG641" s="173"/>
      <c r="BH641" s="173"/>
      <c r="BI641" s="173"/>
      <c r="BJ641" s="173"/>
      <c r="BK641" s="173"/>
      <c r="BL641" s="173"/>
      <c r="BM641" s="173"/>
      <c r="BN641" s="173"/>
      <c r="BO641" s="173"/>
      <c r="BP641" s="173"/>
      <c r="BQ641" s="173"/>
      <c r="BR641" s="173"/>
      <c r="BS641" s="173"/>
      <c r="BT641" s="173"/>
      <c r="BU641" s="173"/>
      <c r="BV641" s="173"/>
    </row>
    <row r="642" spans="1:74" s="167" customFormat="1" ht="15.75" x14ac:dyDescent="0.25">
      <c r="A642" s="172"/>
      <c r="B642" s="173"/>
      <c r="C642" s="173"/>
      <c r="D642" s="173"/>
      <c r="E642" s="173"/>
      <c r="F642" s="173"/>
      <c r="G642" s="172"/>
      <c r="H642" s="173"/>
      <c r="I642" s="169"/>
      <c r="J642" s="173"/>
      <c r="K642" s="172"/>
      <c r="L642" s="173"/>
      <c r="M642" s="172"/>
      <c r="N642" s="173"/>
      <c r="O642" s="172"/>
      <c r="P642" s="173"/>
      <c r="Q642" s="172"/>
      <c r="R642" s="173"/>
      <c r="S642" s="172"/>
      <c r="T642" s="173"/>
      <c r="U642" s="172"/>
      <c r="V642" s="173"/>
      <c r="W642" s="172"/>
      <c r="X642" s="173"/>
      <c r="Y642" s="173"/>
      <c r="Z642" s="174"/>
      <c r="AA642" s="173"/>
      <c r="AB642" s="172"/>
      <c r="AC642" s="173"/>
      <c r="AD642" s="173"/>
      <c r="AE642" s="173"/>
      <c r="AF642" s="173"/>
      <c r="AG642" s="173"/>
      <c r="AH642" s="172"/>
      <c r="AI642" s="173"/>
      <c r="AJ642" s="173"/>
      <c r="AK642" s="173"/>
      <c r="AL642" s="173"/>
      <c r="AM642" s="172"/>
      <c r="AN642" s="172"/>
      <c r="AO642" s="172"/>
      <c r="AP642" s="172"/>
      <c r="AQ642" s="172"/>
      <c r="AR642" s="173"/>
      <c r="AS642" s="173"/>
      <c r="AT642" s="173"/>
      <c r="AU642" s="173"/>
      <c r="AV642" s="173"/>
      <c r="AW642" s="173"/>
      <c r="AX642" s="173"/>
      <c r="AY642" s="173"/>
      <c r="AZ642" s="173"/>
      <c r="BA642" s="173"/>
      <c r="BB642" s="173"/>
      <c r="BC642" s="173"/>
      <c r="BD642" s="173"/>
      <c r="BE642" s="173"/>
      <c r="BF642" s="173"/>
      <c r="BG642" s="173"/>
      <c r="BH642" s="173"/>
      <c r="BI642" s="173"/>
      <c r="BJ642" s="173"/>
      <c r="BK642" s="173"/>
      <c r="BL642" s="173"/>
      <c r="BM642" s="173"/>
      <c r="BN642" s="173"/>
      <c r="BO642" s="173"/>
      <c r="BP642" s="173"/>
      <c r="BQ642" s="173"/>
      <c r="BR642" s="173"/>
      <c r="BS642" s="173"/>
      <c r="BT642" s="173"/>
      <c r="BU642" s="173"/>
      <c r="BV642" s="173"/>
    </row>
    <row r="643" spans="1:74" s="167" customFormat="1" ht="15.75" x14ac:dyDescent="0.25">
      <c r="A643" s="172"/>
      <c r="B643" s="173"/>
      <c r="C643" s="173"/>
      <c r="D643" s="173"/>
      <c r="E643" s="173"/>
      <c r="F643" s="173"/>
      <c r="G643" s="172"/>
      <c r="H643" s="173"/>
      <c r="I643" s="169"/>
      <c r="J643" s="173"/>
      <c r="K643" s="172"/>
      <c r="L643" s="173"/>
      <c r="M643" s="172"/>
      <c r="N643" s="173"/>
      <c r="O643" s="172"/>
      <c r="P643" s="173"/>
      <c r="Q643" s="172"/>
      <c r="R643" s="173"/>
      <c r="S643" s="172"/>
      <c r="T643" s="173"/>
      <c r="U643" s="172"/>
      <c r="V643" s="173"/>
      <c r="W643" s="172"/>
      <c r="X643" s="173"/>
      <c r="Y643" s="173"/>
      <c r="Z643" s="174"/>
      <c r="AA643" s="173"/>
      <c r="AB643" s="172"/>
      <c r="AC643" s="173"/>
      <c r="AD643" s="173"/>
      <c r="AE643" s="173"/>
      <c r="AF643" s="173"/>
      <c r="AG643" s="173"/>
      <c r="AH643" s="172"/>
      <c r="AI643" s="173"/>
      <c r="AJ643" s="173"/>
      <c r="AK643" s="173"/>
      <c r="AL643" s="173"/>
      <c r="AM643" s="172"/>
      <c r="AN643" s="172"/>
      <c r="AO643" s="172"/>
      <c r="AP643" s="172"/>
      <c r="AQ643" s="172"/>
      <c r="AR643" s="173"/>
      <c r="AS643" s="173"/>
      <c r="AT643" s="173"/>
      <c r="AU643" s="173"/>
      <c r="AV643" s="173"/>
      <c r="AW643" s="173"/>
      <c r="AX643" s="173"/>
      <c r="AY643" s="173"/>
      <c r="AZ643" s="173"/>
      <c r="BA643" s="173"/>
      <c r="BB643" s="173"/>
      <c r="BC643" s="173"/>
      <c r="BD643" s="173"/>
      <c r="BE643" s="173"/>
      <c r="BF643" s="173"/>
      <c r="BG643" s="173"/>
      <c r="BH643" s="173"/>
      <c r="BI643" s="173"/>
      <c r="BJ643" s="173"/>
      <c r="BK643" s="173"/>
      <c r="BL643" s="173"/>
      <c r="BM643" s="173"/>
      <c r="BN643" s="173"/>
      <c r="BO643" s="173"/>
      <c r="BP643" s="173"/>
      <c r="BQ643" s="173"/>
      <c r="BR643" s="173"/>
      <c r="BS643" s="173"/>
      <c r="BT643" s="173"/>
      <c r="BU643" s="173"/>
      <c r="BV643" s="173"/>
    </row>
    <row r="644" spans="1:74" s="167" customFormat="1" ht="15.75" x14ac:dyDescent="0.25">
      <c r="A644" s="172"/>
      <c r="B644" s="173"/>
      <c r="C644" s="173"/>
      <c r="D644" s="173"/>
      <c r="E644" s="173"/>
      <c r="F644" s="173"/>
      <c r="G644" s="172"/>
      <c r="H644" s="173"/>
      <c r="I644" s="169"/>
      <c r="J644" s="173"/>
      <c r="K644" s="172"/>
      <c r="L644" s="173"/>
      <c r="M644" s="172"/>
      <c r="N644" s="173"/>
      <c r="O644" s="172"/>
      <c r="P644" s="173"/>
      <c r="Q644" s="172"/>
      <c r="R644" s="173"/>
      <c r="S644" s="172"/>
      <c r="T644" s="173"/>
      <c r="U644" s="172"/>
      <c r="V644" s="173"/>
      <c r="W644" s="172"/>
      <c r="X644" s="173"/>
      <c r="Y644" s="173"/>
      <c r="Z644" s="174"/>
      <c r="AA644" s="173"/>
      <c r="AB644" s="172"/>
      <c r="AC644" s="173"/>
      <c r="AD644" s="173"/>
      <c r="AE644" s="173"/>
      <c r="AF644" s="173"/>
      <c r="AG644" s="173"/>
      <c r="AH644" s="172"/>
      <c r="AI644" s="173"/>
      <c r="AJ644" s="173"/>
      <c r="AK644" s="173"/>
      <c r="AL644" s="173"/>
      <c r="AM644" s="172"/>
      <c r="AN644" s="172"/>
      <c r="AO644" s="172"/>
      <c r="AP644" s="172"/>
      <c r="AQ644" s="172"/>
      <c r="AR644" s="173"/>
      <c r="AS644" s="173"/>
      <c r="AT644" s="173"/>
      <c r="AU644" s="173"/>
      <c r="AV644" s="173"/>
      <c r="AW644" s="173"/>
      <c r="AX644" s="173"/>
      <c r="AY644" s="173"/>
      <c r="AZ644" s="173"/>
      <c r="BA644" s="173"/>
      <c r="BB644" s="173"/>
      <c r="BC644" s="173"/>
      <c r="BD644" s="173"/>
      <c r="BE644" s="173"/>
      <c r="BF644" s="173"/>
      <c r="BG644" s="173"/>
      <c r="BH644" s="173"/>
      <c r="BI644" s="173"/>
      <c r="BJ644" s="173"/>
      <c r="BK644" s="173"/>
      <c r="BL644" s="173"/>
      <c r="BM644" s="173"/>
      <c r="BN644" s="173"/>
      <c r="BO644" s="173"/>
      <c r="BP644" s="173"/>
      <c r="BQ644" s="173"/>
      <c r="BR644" s="173"/>
      <c r="BS644" s="173"/>
      <c r="BT644" s="173"/>
      <c r="BU644" s="173"/>
      <c r="BV644" s="173"/>
    </row>
    <row r="645" spans="1:74" s="167" customFormat="1" ht="15.75" x14ac:dyDescent="0.25">
      <c r="A645" s="172"/>
      <c r="B645" s="173"/>
      <c r="C645" s="173"/>
      <c r="D645" s="173"/>
      <c r="E645" s="173"/>
      <c r="F645" s="173"/>
      <c r="G645" s="172"/>
      <c r="H645" s="173"/>
      <c r="I645" s="169"/>
      <c r="J645" s="173"/>
      <c r="K645" s="172"/>
      <c r="L645" s="173"/>
      <c r="M645" s="172"/>
      <c r="N645" s="173"/>
      <c r="O645" s="172"/>
      <c r="P645" s="173"/>
      <c r="Q645" s="172"/>
      <c r="R645" s="173"/>
      <c r="S645" s="172"/>
      <c r="T645" s="173"/>
      <c r="U645" s="172"/>
      <c r="V645" s="173"/>
      <c r="W645" s="172"/>
      <c r="X645" s="173"/>
      <c r="Y645" s="173"/>
      <c r="Z645" s="174"/>
      <c r="AA645" s="173"/>
      <c r="AB645" s="172"/>
      <c r="AC645" s="173"/>
      <c r="AD645" s="173"/>
      <c r="AE645" s="173"/>
      <c r="AF645" s="173"/>
      <c r="AG645" s="173"/>
      <c r="AH645" s="172"/>
      <c r="AI645" s="173"/>
      <c r="AJ645" s="173"/>
      <c r="AK645" s="173"/>
      <c r="AL645" s="173"/>
      <c r="AM645" s="172"/>
      <c r="AN645" s="172"/>
      <c r="AO645" s="172"/>
      <c r="AP645" s="172"/>
      <c r="AQ645" s="172"/>
      <c r="AR645" s="173"/>
      <c r="AS645" s="173"/>
      <c r="AT645" s="173"/>
      <c r="AU645" s="173"/>
      <c r="AV645" s="173"/>
      <c r="AW645" s="173"/>
      <c r="AX645" s="173"/>
      <c r="AY645" s="173"/>
      <c r="AZ645" s="173"/>
      <c r="BA645" s="173"/>
      <c r="BB645" s="173"/>
      <c r="BC645" s="173"/>
      <c r="BD645" s="173"/>
      <c r="BE645" s="173"/>
      <c r="BF645" s="173"/>
      <c r="BG645" s="173"/>
      <c r="BH645" s="173"/>
      <c r="BI645" s="173"/>
      <c r="BJ645" s="173"/>
      <c r="BK645" s="173"/>
      <c r="BL645" s="173"/>
      <c r="BM645" s="173"/>
      <c r="BN645" s="173"/>
      <c r="BO645" s="173"/>
      <c r="BP645" s="173"/>
      <c r="BQ645" s="173"/>
      <c r="BR645" s="173"/>
      <c r="BS645" s="173"/>
      <c r="BT645" s="173"/>
      <c r="BU645" s="173"/>
      <c r="BV645" s="173"/>
    </row>
    <row r="646" spans="1:74" s="167" customFormat="1" ht="15.75" x14ac:dyDescent="0.25">
      <c r="A646" s="172"/>
      <c r="B646" s="173"/>
      <c r="C646" s="173"/>
      <c r="D646" s="173"/>
      <c r="E646" s="173"/>
      <c r="F646" s="173"/>
      <c r="G646" s="172"/>
      <c r="H646" s="173"/>
      <c r="I646" s="169"/>
      <c r="J646" s="173"/>
      <c r="K646" s="172"/>
      <c r="L646" s="173"/>
      <c r="M646" s="172"/>
      <c r="N646" s="173"/>
      <c r="O646" s="172"/>
      <c r="P646" s="173"/>
      <c r="Q646" s="172"/>
      <c r="R646" s="173"/>
      <c r="S646" s="172"/>
      <c r="T646" s="173"/>
      <c r="U646" s="172"/>
      <c r="V646" s="173"/>
      <c r="W646" s="172"/>
      <c r="X646" s="173"/>
      <c r="Y646" s="173"/>
      <c r="Z646" s="174"/>
      <c r="AA646" s="173"/>
      <c r="AB646" s="172"/>
      <c r="AC646" s="173"/>
      <c r="AD646" s="173"/>
      <c r="AE646" s="173"/>
      <c r="AF646" s="173"/>
      <c r="AG646" s="173"/>
      <c r="AH646" s="172"/>
      <c r="AI646" s="173"/>
      <c r="AJ646" s="173"/>
      <c r="AK646" s="173"/>
      <c r="AL646" s="173"/>
      <c r="AM646" s="172"/>
      <c r="AN646" s="172"/>
      <c r="AO646" s="172"/>
      <c r="AP646" s="172"/>
      <c r="AQ646" s="172"/>
      <c r="AR646" s="173"/>
      <c r="AS646" s="173"/>
      <c r="AT646" s="173"/>
      <c r="AU646" s="173"/>
      <c r="AV646" s="173"/>
      <c r="AW646" s="173"/>
      <c r="AX646" s="173"/>
      <c r="AY646" s="173"/>
      <c r="AZ646" s="173"/>
      <c r="BA646" s="173"/>
      <c r="BB646" s="173"/>
      <c r="BC646" s="173"/>
      <c r="BD646" s="173"/>
      <c r="BE646" s="173"/>
      <c r="BF646" s="173"/>
      <c r="BG646" s="173"/>
      <c r="BH646" s="173"/>
      <c r="BI646" s="173"/>
      <c r="BJ646" s="173"/>
      <c r="BK646" s="173"/>
      <c r="BL646" s="173"/>
      <c r="BM646" s="173"/>
      <c r="BN646" s="173"/>
      <c r="BO646" s="173"/>
      <c r="BP646" s="173"/>
      <c r="BQ646" s="173"/>
      <c r="BR646" s="173"/>
      <c r="BS646" s="173"/>
      <c r="BT646" s="173"/>
      <c r="BU646" s="173"/>
      <c r="BV646" s="173"/>
    </row>
    <row r="647" spans="1:74" s="167" customFormat="1" ht="15.75" x14ac:dyDescent="0.25">
      <c r="A647" s="172"/>
      <c r="B647" s="173"/>
      <c r="C647" s="173"/>
      <c r="D647" s="173"/>
      <c r="E647" s="173"/>
      <c r="F647" s="173"/>
      <c r="G647" s="172"/>
      <c r="H647" s="173"/>
      <c r="I647" s="169"/>
      <c r="J647" s="173"/>
      <c r="K647" s="172"/>
      <c r="L647" s="173"/>
      <c r="M647" s="172"/>
      <c r="N647" s="173"/>
      <c r="O647" s="172"/>
      <c r="P647" s="173"/>
      <c r="Q647" s="172"/>
      <c r="R647" s="173"/>
      <c r="S647" s="172"/>
      <c r="T647" s="173"/>
      <c r="U647" s="172"/>
      <c r="V647" s="173"/>
      <c r="W647" s="172"/>
      <c r="X647" s="173"/>
      <c r="Y647" s="173"/>
      <c r="Z647" s="174"/>
      <c r="AA647" s="173"/>
      <c r="AB647" s="172"/>
      <c r="AC647" s="173"/>
      <c r="AD647" s="173"/>
      <c r="AE647" s="173"/>
      <c r="AF647" s="173"/>
      <c r="AG647" s="173"/>
      <c r="AH647" s="172"/>
      <c r="AI647" s="173"/>
      <c r="AJ647" s="173"/>
      <c r="AK647" s="173"/>
      <c r="AL647" s="173"/>
      <c r="AM647" s="172"/>
      <c r="AN647" s="172"/>
      <c r="AO647" s="172"/>
      <c r="AP647" s="172"/>
      <c r="AQ647" s="172"/>
      <c r="AR647" s="173"/>
      <c r="AS647" s="173"/>
      <c r="AT647" s="173"/>
      <c r="AU647" s="173"/>
      <c r="AV647" s="173"/>
      <c r="AW647" s="173"/>
      <c r="AX647" s="173"/>
      <c r="AY647" s="173"/>
      <c r="AZ647" s="173"/>
      <c r="BA647" s="173"/>
      <c r="BB647" s="173"/>
      <c r="BC647" s="173"/>
      <c r="BD647" s="173"/>
      <c r="BE647" s="173"/>
      <c r="BF647" s="173"/>
      <c r="BG647" s="173"/>
      <c r="BH647" s="173"/>
      <c r="BI647" s="173"/>
      <c r="BJ647" s="173"/>
      <c r="BK647" s="173"/>
      <c r="BL647" s="173"/>
      <c r="BM647" s="173"/>
      <c r="BN647" s="173"/>
      <c r="BO647" s="173"/>
      <c r="BP647" s="173"/>
      <c r="BQ647" s="173"/>
      <c r="BR647" s="173"/>
      <c r="BS647" s="173"/>
      <c r="BT647" s="173"/>
      <c r="BU647" s="173"/>
      <c r="BV647" s="173"/>
    </row>
    <row r="648" spans="1:74" s="167" customFormat="1" ht="15.75" x14ac:dyDescent="0.25">
      <c r="A648" s="172"/>
      <c r="B648" s="173"/>
      <c r="C648" s="173"/>
      <c r="D648" s="173"/>
      <c r="E648" s="173"/>
      <c r="F648" s="173"/>
      <c r="G648" s="172"/>
      <c r="H648" s="173"/>
      <c r="I648" s="169"/>
      <c r="J648" s="173"/>
      <c r="K648" s="172"/>
      <c r="L648" s="173"/>
      <c r="M648" s="172"/>
      <c r="N648" s="173"/>
      <c r="O648" s="172"/>
      <c r="P648" s="173"/>
      <c r="Q648" s="172"/>
      <c r="R648" s="173"/>
      <c r="S648" s="172"/>
      <c r="T648" s="173"/>
      <c r="U648" s="172"/>
      <c r="V648" s="173"/>
      <c r="W648" s="172"/>
      <c r="X648" s="173"/>
      <c r="Y648" s="173"/>
      <c r="Z648" s="174"/>
      <c r="AA648" s="173"/>
      <c r="AB648" s="172"/>
      <c r="AC648" s="173"/>
      <c r="AD648" s="173"/>
      <c r="AE648" s="173"/>
      <c r="AF648" s="173"/>
      <c r="AG648" s="173"/>
      <c r="AH648" s="172"/>
      <c r="AI648" s="173"/>
      <c r="AJ648" s="173"/>
      <c r="AK648" s="173"/>
      <c r="AL648" s="173"/>
      <c r="AM648" s="172"/>
      <c r="AN648" s="172"/>
      <c r="AO648" s="172"/>
      <c r="AP648" s="172"/>
      <c r="AQ648" s="172"/>
      <c r="AR648" s="173"/>
      <c r="AS648" s="173"/>
      <c r="AT648" s="173"/>
      <c r="AU648" s="173"/>
      <c r="AV648" s="173"/>
      <c r="AW648" s="173"/>
      <c r="AX648" s="173"/>
      <c r="AY648" s="173"/>
      <c r="AZ648" s="173"/>
      <c r="BA648" s="173"/>
      <c r="BB648" s="173"/>
      <c r="BC648" s="173"/>
      <c r="BD648" s="173"/>
      <c r="BE648" s="173"/>
      <c r="BF648" s="173"/>
      <c r="BG648" s="173"/>
      <c r="BH648" s="173"/>
      <c r="BI648" s="173"/>
      <c r="BJ648" s="173"/>
      <c r="BK648" s="173"/>
      <c r="BL648" s="173"/>
      <c r="BM648" s="173"/>
      <c r="BN648" s="173"/>
      <c r="BO648" s="173"/>
      <c r="BP648" s="173"/>
      <c r="BQ648" s="173"/>
      <c r="BR648" s="173"/>
      <c r="BS648" s="173"/>
      <c r="BT648" s="173"/>
      <c r="BU648" s="173"/>
      <c r="BV648" s="173"/>
    </row>
    <row r="649" spans="1:74" s="167" customFormat="1" ht="15.75" x14ac:dyDescent="0.25">
      <c r="A649" s="172"/>
      <c r="B649" s="173"/>
      <c r="C649" s="173"/>
      <c r="D649" s="173"/>
      <c r="E649" s="173"/>
      <c r="F649" s="173"/>
      <c r="G649" s="172"/>
      <c r="H649" s="173"/>
      <c r="I649" s="169"/>
      <c r="J649" s="173"/>
      <c r="K649" s="172"/>
      <c r="L649" s="173"/>
      <c r="M649" s="172"/>
      <c r="N649" s="173"/>
      <c r="O649" s="172"/>
      <c r="P649" s="173"/>
      <c r="Q649" s="172"/>
      <c r="R649" s="173"/>
      <c r="S649" s="172"/>
      <c r="T649" s="173"/>
      <c r="U649" s="172"/>
      <c r="V649" s="173"/>
      <c r="W649" s="172"/>
      <c r="X649" s="173"/>
      <c r="Y649" s="173"/>
      <c r="Z649" s="174"/>
      <c r="AA649" s="173"/>
      <c r="AB649" s="172"/>
      <c r="AC649" s="173"/>
      <c r="AD649" s="173"/>
      <c r="AE649" s="173"/>
      <c r="AF649" s="173"/>
      <c r="AG649" s="173"/>
      <c r="AH649" s="172"/>
      <c r="AI649" s="173"/>
      <c r="AJ649" s="173"/>
      <c r="AK649" s="173"/>
      <c r="AL649" s="173"/>
      <c r="AM649" s="172"/>
      <c r="AN649" s="172"/>
      <c r="AO649" s="172"/>
      <c r="AP649" s="172"/>
      <c r="AQ649" s="172"/>
      <c r="AR649" s="173"/>
      <c r="AS649" s="173"/>
      <c r="AT649" s="173"/>
      <c r="AU649" s="173"/>
      <c r="AV649" s="173"/>
      <c r="AW649" s="173"/>
      <c r="AX649" s="173"/>
      <c r="AY649" s="173"/>
      <c r="AZ649" s="173"/>
      <c r="BA649" s="173"/>
      <c r="BB649" s="173"/>
      <c r="BC649" s="173"/>
      <c r="BD649" s="173"/>
      <c r="BE649" s="173"/>
      <c r="BF649" s="173"/>
      <c r="BG649" s="173"/>
      <c r="BH649" s="173"/>
      <c r="BI649" s="173"/>
      <c r="BJ649" s="173"/>
      <c r="BK649" s="173"/>
      <c r="BL649" s="173"/>
      <c r="BM649" s="173"/>
      <c r="BN649" s="173"/>
      <c r="BO649" s="173"/>
      <c r="BP649" s="173"/>
      <c r="BQ649" s="173"/>
      <c r="BR649" s="173"/>
      <c r="BS649" s="173"/>
      <c r="BT649" s="173"/>
      <c r="BU649" s="173"/>
      <c r="BV649" s="173"/>
    </row>
    <row r="650" spans="1:74" s="167" customFormat="1" ht="15.75" x14ac:dyDescent="0.25">
      <c r="A650" s="172"/>
      <c r="B650" s="173"/>
      <c r="C650" s="173"/>
      <c r="D650" s="173"/>
      <c r="E650" s="173"/>
      <c r="F650" s="173"/>
      <c r="G650" s="172"/>
      <c r="H650" s="173"/>
      <c r="I650" s="169"/>
      <c r="J650" s="173"/>
      <c r="K650" s="172"/>
      <c r="L650" s="173"/>
      <c r="M650" s="172"/>
      <c r="N650" s="173"/>
      <c r="O650" s="172"/>
      <c r="P650" s="173"/>
      <c r="Q650" s="172"/>
      <c r="R650" s="173"/>
      <c r="S650" s="172"/>
      <c r="T650" s="173"/>
      <c r="U650" s="172"/>
      <c r="V650" s="173"/>
      <c r="W650" s="172"/>
      <c r="X650" s="173"/>
      <c r="Y650" s="173"/>
      <c r="Z650" s="174"/>
      <c r="AA650" s="173"/>
      <c r="AB650" s="172"/>
      <c r="AC650" s="173"/>
      <c r="AD650" s="173"/>
      <c r="AE650" s="173"/>
      <c r="AF650" s="173"/>
      <c r="AG650" s="173"/>
      <c r="AH650" s="172"/>
      <c r="AI650" s="173"/>
      <c r="AJ650" s="173"/>
      <c r="AK650" s="173"/>
      <c r="AL650" s="173"/>
      <c r="AM650" s="172"/>
      <c r="AN650" s="172"/>
      <c r="AO650" s="172"/>
      <c r="AP650" s="172"/>
      <c r="AQ650" s="172"/>
      <c r="AR650" s="173"/>
      <c r="AS650" s="173"/>
      <c r="AT650" s="173"/>
      <c r="AU650" s="173"/>
      <c r="AV650" s="173"/>
      <c r="AW650" s="173"/>
      <c r="AX650" s="173"/>
      <c r="AY650" s="173"/>
      <c r="AZ650" s="173"/>
      <c r="BA650" s="173"/>
      <c r="BB650" s="173"/>
      <c r="BC650" s="173"/>
      <c r="BD650" s="173"/>
      <c r="BE650" s="173"/>
      <c r="BF650" s="173"/>
      <c r="BG650" s="173"/>
      <c r="BH650" s="173"/>
      <c r="BI650" s="173"/>
      <c r="BJ650" s="173"/>
      <c r="BK650" s="173"/>
      <c r="BL650" s="173"/>
      <c r="BM650" s="173"/>
      <c r="BN650" s="173"/>
      <c r="BO650" s="173"/>
      <c r="BP650" s="173"/>
      <c r="BQ650" s="173"/>
      <c r="BR650" s="173"/>
      <c r="BS650" s="173"/>
      <c r="BT650" s="173"/>
      <c r="BU650" s="173"/>
      <c r="BV650" s="173"/>
    </row>
    <row r="651" spans="1:74" s="167" customFormat="1" ht="15.75" x14ac:dyDescent="0.25">
      <c r="A651" s="172"/>
      <c r="B651" s="173"/>
      <c r="C651" s="173"/>
      <c r="D651" s="173"/>
      <c r="E651" s="173"/>
      <c r="F651" s="173"/>
      <c r="G651" s="172"/>
      <c r="H651" s="173"/>
      <c r="I651" s="169"/>
      <c r="J651" s="173"/>
      <c r="K651" s="172"/>
      <c r="L651" s="173"/>
      <c r="M651" s="172"/>
      <c r="N651" s="173"/>
      <c r="O651" s="172"/>
      <c r="P651" s="173"/>
      <c r="Q651" s="172"/>
      <c r="R651" s="173"/>
      <c r="S651" s="172"/>
      <c r="T651" s="173"/>
      <c r="U651" s="172"/>
      <c r="V651" s="173"/>
      <c r="W651" s="172"/>
      <c r="X651" s="173"/>
      <c r="Y651" s="173"/>
      <c r="Z651" s="174"/>
      <c r="AA651" s="173"/>
      <c r="AB651" s="172"/>
      <c r="AC651" s="173"/>
      <c r="AD651" s="173"/>
      <c r="AE651" s="173"/>
      <c r="AF651" s="173"/>
      <c r="AG651" s="173"/>
      <c r="AH651" s="172"/>
      <c r="AI651" s="173"/>
      <c r="AJ651" s="173"/>
      <c r="AK651" s="173"/>
      <c r="AL651" s="173"/>
      <c r="AM651" s="172"/>
      <c r="AN651" s="172"/>
      <c r="AO651" s="172"/>
      <c r="AP651" s="172"/>
      <c r="AQ651" s="172"/>
      <c r="AR651" s="173"/>
      <c r="AS651" s="173"/>
      <c r="AT651" s="173"/>
      <c r="AU651" s="173"/>
      <c r="AV651" s="173"/>
      <c r="AW651" s="173"/>
      <c r="AX651" s="173"/>
      <c r="AY651" s="173"/>
      <c r="AZ651" s="173"/>
      <c r="BA651" s="173"/>
      <c r="BB651" s="173"/>
      <c r="BC651" s="173"/>
      <c r="BD651" s="173"/>
      <c r="BE651" s="173"/>
      <c r="BF651" s="173"/>
      <c r="BG651" s="173"/>
      <c r="BH651" s="173"/>
      <c r="BI651" s="173"/>
      <c r="BJ651" s="173"/>
      <c r="BK651" s="173"/>
      <c r="BL651" s="173"/>
      <c r="BM651" s="173"/>
      <c r="BN651" s="173"/>
      <c r="BO651" s="173"/>
      <c r="BP651" s="173"/>
      <c r="BQ651" s="173"/>
      <c r="BR651" s="173"/>
      <c r="BS651" s="173"/>
      <c r="BT651" s="173"/>
      <c r="BU651" s="173"/>
      <c r="BV651" s="173"/>
    </row>
    <row r="652" spans="1:74" s="167" customFormat="1" ht="15.75" x14ac:dyDescent="0.25">
      <c r="A652" s="172"/>
      <c r="B652" s="173"/>
      <c r="C652" s="173"/>
      <c r="D652" s="173"/>
      <c r="E652" s="173"/>
      <c r="F652" s="173"/>
      <c r="G652" s="172"/>
      <c r="H652" s="173"/>
      <c r="I652" s="169"/>
      <c r="J652" s="173"/>
      <c r="K652" s="172"/>
      <c r="L652" s="173"/>
      <c r="M652" s="172"/>
      <c r="N652" s="173"/>
      <c r="O652" s="172"/>
      <c r="P652" s="173"/>
      <c r="Q652" s="172"/>
      <c r="R652" s="173"/>
      <c r="S652" s="172"/>
      <c r="T652" s="173"/>
      <c r="U652" s="172"/>
      <c r="V652" s="173"/>
      <c r="W652" s="172"/>
      <c r="X652" s="173"/>
      <c r="Y652" s="173"/>
      <c r="Z652" s="174"/>
      <c r="AA652" s="173"/>
      <c r="AB652" s="172"/>
      <c r="AC652" s="173"/>
      <c r="AD652" s="173"/>
      <c r="AE652" s="173"/>
      <c r="AF652" s="173"/>
      <c r="AG652" s="173"/>
      <c r="AH652" s="172"/>
      <c r="AI652" s="173"/>
      <c r="AJ652" s="173"/>
      <c r="AK652" s="173"/>
      <c r="AL652" s="173"/>
      <c r="AM652" s="172"/>
      <c r="AN652" s="172"/>
      <c r="AO652" s="172"/>
      <c r="AP652" s="172"/>
      <c r="AQ652" s="172"/>
      <c r="AR652" s="173"/>
      <c r="AS652" s="173"/>
      <c r="AT652" s="173"/>
      <c r="AU652" s="173"/>
      <c r="AV652" s="173"/>
      <c r="AW652" s="173"/>
      <c r="AX652" s="173"/>
      <c r="AY652" s="173"/>
      <c r="AZ652" s="173"/>
      <c r="BA652" s="173"/>
      <c r="BB652" s="173"/>
      <c r="BC652" s="173"/>
      <c r="BD652" s="173"/>
      <c r="BE652" s="173"/>
      <c r="BF652" s="173"/>
      <c r="BG652" s="173"/>
      <c r="BH652" s="173"/>
      <c r="BI652" s="173"/>
      <c r="BJ652" s="173"/>
      <c r="BK652" s="173"/>
      <c r="BL652" s="173"/>
      <c r="BM652" s="173"/>
      <c r="BN652" s="173"/>
      <c r="BO652" s="173"/>
      <c r="BP652" s="173"/>
      <c r="BQ652" s="173"/>
      <c r="BR652" s="173"/>
      <c r="BS652" s="173"/>
      <c r="BT652" s="173"/>
      <c r="BU652" s="173"/>
      <c r="BV652" s="173"/>
    </row>
    <row r="653" spans="1:74" s="167" customFormat="1" ht="15.75" x14ac:dyDescent="0.25">
      <c r="A653" s="172"/>
      <c r="B653" s="173"/>
      <c r="C653" s="173"/>
      <c r="D653" s="173"/>
      <c r="E653" s="173"/>
      <c r="F653" s="173"/>
      <c r="G653" s="172"/>
      <c r="H653" s="173"/>
      <c r="I653" s="169"/>
      <c r="J653" s="173"/>
      <c r="K653" s="172"/>
      <c r="L653" s="173"/>
      <c r="M653" s="172"/>
      <c r="N653" s="173"/>
      <c r="O653" s="172"/>
      <c r="P653" s="173"/>
      <c r="Q653" s="172"/>
      <c r="R653" s="173"/>
      <c r="S653" s="172"/>
      <c r="T653" s="173"/>
      <c r="U653" s="172"/>
      <c r="V653" s="173"/>
      <c r="W653" s="172"/>
      <c r="X653" s="173"/>
      <c r="Y653" s="173"/>
      <c r="Z653" s="174"/>
      <c r="AA653" s="173"/>
      <c r="AB653" s="172"/>
      <c r="AC653" s="173"/>
      <c r="AD653" s="173"/>
      <c r="AE653" s="173"/>
      <c r="AF653" s="173"/>
      <c r="AG653" s="173"/>
      <c r="AH653" s="172"/>
      <c r="AI653" s="173"/>
      <c r="AJ653" s="173"/>
      <c r="AK653" s="173"/>
      <c r="AL653" s="173"/>
      <c r="AM653" s="172"/>
      <c r="AN653" s="172"/>
      <c r="AO653" s="172"/>
      <c r="AP653" s="172"/>
      <c r="AQ653" s="172"/>
      <c r="AR653" s="173"/>
      <c r="AS653" s="173"/>
      <c r="AT653" s="173"/>
      <c r="AU653" s="173"/>
      <c r="AV653" s="173"/>
      <c r="AW653" s="173"/>
      <c r="AX653" s="173"/>
      <c r="AY653" s="173"/>
      <c r="AZ653" s="173"/>
      <c r="BA653" s="173"/>
      <c r="BB653" s="173"/>
      <c r="BC653" s="173"/>
      <c r="BD653" s="173"/>
      <c r="BE653" s="173"/>
      <c r="BF653" s="173"/>
      <c r="BG653" s="173"/>
      <c r="BH653" s="173"/>
      <c r="BI653" s="173"/>
      <c r="BJ653" s="173"/>
      <c r="BK653" s="173"/>
      <c r="BL653" s="173"/>
      <c r="BM653" s="173"/>
      <c r="BN653" s="173"/>
      <c r="BO653" s="173"/>
      <c r="BP653" s="173"/>
      <c r="BQ653" s="173"/>
      <c r="BR653" s="173"/>
      <c r="BS653" s="173"/>
      <c r="BT653" s="173"/>
      <c r="BU653" s="173"/>
      <c r="BV653" s="173"/>
    </row>
    <row r="654" spans="1:74" s="167" customFormat="1" ht="15.75" x14ac:dyDescent="0.25">
      <c r="A654" s="172"/>
      <c r="B654" s="173"/>
      <c r="C654" s="173"/>
      <c r="D654" s="173"/>
      <c r="E654" s="173"/>
      <c r="F654" s="173"/>
      <c r="G654" s="172"/>
      <c r="H654" s="173"/>
      <c r="I654" s="169"/>
      <c r="J654" s="173"/>
      <c r="K654" s="172"/>
      <c r="L654" s="173"/>
      <c r="M654" s="172"/>
      <c r="N654" s="173"/>
      <c r="O654" s="172"/>
      <c r="P654" s="173"/>
      <c r="Q654" s="172"/>
      <c r="R654" s="173"/>
      <c r="S654" s="172"/>
      <c r="T654" s="173"/>
      <c r="U654" s="172"/>
      <c r="V654" s="173"/>
      <c r="W654" s="172"/>
      <c r="X654" s="173"/>
      <c r="Y654" s="173"/>
      <c r="Z654" s="174"/>
      <c r="AA654" s="173"/>
      <c r="AB654" s="172"/>
      <c r="AC654" s="173"/>
      <c r="AD654" s="173"/>
      <c r="AE654" s="173"/>
      <c r="AF654" s="173"/>
      <c r="AG654" s="173"/>
      <c r="AH654" s="172"/>
      <c r="AI654" s="173"/>
      <c r="AJ654" s="173"/>
      <c r="AK654" s="173"/>
      <c r="AL654" s="173"/>
      <c r="AM654" s="172"/>
      <c r="AN654" s="172"/>
      <c r="AO654" s="172"/>
      <c r="AP654" s="172"/>
      <c r="AQ654" s="172"/>
      <c r="AR654" s="173"/>
      <c r="AS654" s="173"/>
      <c r="AT654" s="173"/>
      <c r="AU654" s="173"/>
      <c r="AV654" s="173"/>
      <c r="AW654" s="173"/>
      <c r="AX654" s="173"/>
      <c r="AY654" s="173"/>
      <c r="AZ654" s="173"/>
      <c r="BA654" s="173"/>
      <c r="BB654" s="173"/>
      <c r="BC654" s="173"/>
      <c r="BD654" s="173"/>
      <c r="BE654" s="173"/>
      <c r="BF654" s="173"/>
      <c r="BG654" s="173"/>
      <c r="BH654" s="173"/>
      <c r="BI654" s="173"/>
      <c r="BJ654" s="173"/>
      <c r="BK654" s="173"/>
      <c r="BL654" s="173"/>
      <c r="BM654" s="173"/>
      <c r="BN654" s="173"/>
      <c r="BO654" s="173"/>
      <c r="BP654" s="173"/>
      <c r="BQ654" s="173"/>
      <c r="BR654" s="173"/>
      <c r="BS654" s="173"/>
      <c r="BT654" s="173"/>
      <c r="BU654" s="173"/>
      <c r="BV654" s="173"/>
    </row>
    <row r="655" spans="1:74" s="167" customFormat="1" ht="15.75" x14ac:dyDescent="0.25">
      <c r="A655" s="172"/>
      <c r="B655" s="173"/>
      <c r="C655" s="173"/>
      <c r="D655" s="173"/>
      <c r="E655" s="173"/>
      <c r="F655" s="173"/>
      <c r="G655" s="172"/>
      <c r="H655" s="173"/>
      <c r="I655" s="169"/>
      <c r="J655" s="173"/>
      <c r="K655" s="172"/>
      <c r="L655" s="173"/>
      <c r="M655" s="172"/>
      <c r="N655" s="173"/>
      <c r="O655" s="172"/>
      <c r="P655" s="173"/>
      <c r="Q655" s="172"/>
      <c r="R655" s="173"/>
      <c r="S655" s="172"/>
      <c r="T655" s="173"/>
      <c r="U655" s="172"/>
      <c r="V655" s="173"/>
      <c r="W655" s="172"/>
      <c r="X655" s="173"/>
      <c r="Y655" s="173"/>
      <c r="Z655" s="174"/>
      <c r="AA655" s="173"/>
      <c r="AB655" s="172"/>
      <c r="AC655" s="173"/>
      <c r="AD655" s="173"/>
      <c r="AE655" s="173"/>
      <c r="AF655" s="173"/>
      <c r="AG655" s="173"/>
      <c r="AH655" s="172"/>
      <c r="AI655" s="173"/>
      <c r="AJ655" s="173"/>
      <c r="AK655" s="173"/>
      <c r="AL655" s="173"/>
      <c r="AM655" s="172"/>
      <c r="AN655" s="172"/>
      <c r="AO655" s="172"/>
      <c r="AP655" s="172"/>
      <c r="AQ655" s="172"/>
      <c r="AR655" s="173"/>
      <c r="AS655" s="173"/>
      <c r="AT655" s="173"/>
      <c r="AU655" s="173"/>
      <c r="AV655" s="173"/>
      <c r="AW655" s="173"/>
      <c r="AX655" s="173"/>
      <c r="AY655" s="173"/>
      <c r="AZ655" s="173"/>
      <c r="BA655" s="173"/>
      <c r="BB655" s="173"/>
      <c r="BC655" s="173"/>
      <c r="BD655" s="173"/>
      <c r="BE655" s="173"/>
      <c r="BF655" s="173"/>
      <c r="BG655" s="173"/>
      <c r="BH655" s="173"/>
      <c r="BI655" s="173"/>
      <c r="BJ655" s="173"/>
      <c r="BK655" s="173"/>
      <c r="BL655" s="173"/>
      <c r="BM655" s="173"/>
      <c r="BN655" s="173"/>
      <c r="BO655" s="173"/>
      <c r="BP655" s="173"/>
      <c r="BQ655" s="173"/>
      <c r="BR655" s="173"/>
      <c r="BS655" s="173"/>
      <c r="BT655" s="173"/>
      <c r="BU655" s="173"/>
      <c r="BV655" s="173"/>
    </row>
    <row r="656" spans="1:74" s="167" customFormat="1" ht="15.75" x14ac:dyDescent="0.25">
      <c r="A656" s="172"/>
      <c r="B656" s="173"/>
      <c r="C656" s="173"/>
      <c r="D656" s="173"/>
      <c r="E656" s="173"/>
      <c r="F656" s="173"/>
      <c r="G656" s="172"/>
      <c r="H656" s="173"/>
      <c r="I656" s="169"/>
      <c r="J656" s="173"/>
      <c r="K656" s="172"/>
      <c r="L656" s="173"/>
      <c r="M656" s="172"/>
      <c r="N656" s="173"/>
      <c r="O656" s="172"/>
      <c r="P656" s="173"/>
      <c r="Q656" s="172"/>
      <c r="R656" s="173"/>
      <c r="S656" s="172"/>
      <c r="T656" s="173"/>
      <c r="U656" s="172"/>
      <c r="V656" s="173"/>
      <c r="W656" s="172"/>
      <c r="X656" s="173"/>
      <c r="Y656" s="173"/>
      <c r="Z656" s="174"/>
      <c r="AA656" s="173"/>
      <c r="AB656" s="172"/>
      <c r="AC656" s="173"/>
      <c r="AD656" s="173"/>
      <c r="AE656" s="173"/>
      <c r="AF656" s="173"/>
      <c r="AG656" s="173"/>
      <c r="AH656" s="172"/>
      <c r="AI656" s="173"/>
      <c r="AJ656" s="173"/>
      <c r="AK656" s="173"/>
      <c r="AL656" s="173"/>
      <c r="AM656" s="172"/>
      <c r="AN656" s="172"/>
      <c r="AO656" s="172"/>
      <c r="AP656" s="172"/>
      <c r="AQ656" s="172"/>
      <c r="AR656" s="173"/>
      <c r="AS656" s="173"/>
      <c r="AT656" s="173"/>
      <c r="AU656" s="173"/>
      <c r="AV656" s="173"/>
      <c r="AW656" s="173"/>
      <c r="AX656" s="173"/>
      <c r="AY656" s="173"/>
      <c r="AZ656" s="173"/>
      <c r="BA656" s="173"/>
      <c r="BB656" s="173"/>
      <c r="BC656" s="173"/>
      <c r="BD656" s="173"/>
      <c r="BE656" s="173"/>
      <c r="BF656" s="173"/>
      <c r="BG656" s="173"/>
      <c r="BH656" s="173"/>
      <c r="BI656" s="173"/>
      <c r="BJ656" s="173"/>
      <c r="BK656" s="173"/>
      <c r="BL656" s="173"/>
      <c r="BM656" s="173"/>
      <c r="BN656" s="173"/>
      <c r="BO656" s="173"/>
      <c r="BP656" s="173"/>
      <c r="BQ656" s="173"/>
      <c r="BR656" s="173"/>
      <c r="BS656" s="173"/>
      <c r="BT656" s="173"/>
      <c r="BU656" s="173"/>
      <c r="BV656" s="173"/>
    </row>
    <row r="657" spans="1:74" s="167" customFormat="1" ht="15.75" x14ac:dyDescent="0.25">
      <c r="A657" s="172"/>
      <c r="B657" s="173"/>
      <c r="C657" s="173"/>
      <c r="D657" s="173"/>
      <c r="E657" s="173"/>
      <c r="F657" s="173"/>
      <c r="G657" s="172"/>
      <c r="H657" s="173"/>
      <c r="I657" s="169"/>
      <c r="J657" s="173"/>
      <c r="K657" s="172"/>
      <c r="L657" s="173"/>
      <c r="M657" s="172"/>
      <c r="N657" s="173"/>
      <c r="O657" s="172"/>
      <c r="P657" s="173"/>
      <c r="Q657" s="172"/>
      <c r="R657" s="173"/>
      <c r="S657" s="172"/>
      <c r="T657" s="173"/>
      <c r="U657" s="172"/>
      <c r="V657" s="173"/>
      <c r="W657" s="172"/>
      <c r="X657" s="173"/>
      <c r="Y657" s="173"/>
      <c r="Z657" s="174"/>
      <c r="AA657" s="173"/>
      <c r="AB657" s="172"/>
      <c r="AC657" s="173"/>
      <c r="AD657" s="173"/>
      <c r="AE657" s="173"/>
      <c r="AF657" s="173"/>
      <c r="AG657" s="173"/>
      <c r="AH657" s="172"/>
      <c r="AI657" s="173"/>
      <c r="AJ657" s="173"/>
      <c r="AK657" s="173"/>
      <c r="AL657" s="173"/>
      <c r="AM657" s="172"/>
      <c r="AN657" s="172"/>
      <c r="AO657" s="172"/>
      <c r="AP657" s="172"/>
      <c r="AQ657" s="172"/>
      <c r="AR657" s="173"/>
      <c r="AS657" s="173"/>
      <c r="AT657" s="173"/>
      <c r="AU657" s="173"/>
      <c r="AV657" s="173"/>
      <c r="AW657" s="173"/>
      <c r="AX657" s="173"/>
      <c r="AY657" s="173"/>
      <c r="AZ657" s="173"/>
      <c r="BA657" s="173"/>
      <c r="BB657" s="173"/>
      <c r="BC657" s="173"/>
      <c r="BD657" s="173"/>
      <c r="BE657" s="173"/>
      <c r="BF657" s="173"/>
      <c r="BG657" s="173"/>
      <c r="BH657" s="173"/>
      <c r="BI657" s="173"/>
      <c r="BJ657" s="173"/>
      <c r="BK657" s="173"/>
      <c r="BL657" s="173"/>
      <c r="BM657" s="173"/>
      <c r="BN657" s="173"/>
      <c r="BO657" s="173"/>
      <c r="BP657" s="173"/>
      <c r="BQ657" s="173"/>
      <c r="BR657" s="173"/>
      <c r="BS657" s="173"/>
      <c r="BT657" s="173"/>
      <c r="BU657" s="173"/>
      <c r="BV657" s="173"/>
    </row>
    <row r="658" spans="1:74" s="167" customFormat="1" ht="15.75" x14ac:dyDescent="0.25">
      <c r="A658" s="172"/>
      <c r="B658" s="173"/>
      <c r="C658" s="173"/>
      <c r="D658" s="173"/>
      <c r="E658" s="173"/>
      <c r="F658" s="173"/>
      <c r="G658" s="172"/>
      <c r="H658" s="173"/>
      <c r="I658" s="169"/>
      <c r="J658" s="173"/>
      <c r="K658" s="172"/>
      <c r="L658" s="173"/>
      <c r="M658" s="172"/>
      <c r="N658" s="173"/>
      <c r="O658" s="172"/>
      <c r="P658" s="173"/>
      <c r="Q658" s="172"/>
      <c r="R658" s="173"/>
      <c r="S658" s="172"/>
      <c r="T658" s="173"/>
      <c r="U658" s="172"/>
      <c r="V658" s="173"/>
      <c r="W658" s="172"/>
      <c r="X658" s="173"/>
      <c r="Y658" s="173"/>
      <c r="Z658" s="174"/>
      <c r="AA658" s="173"/>
      <c r="AB658" s="172"/>
      <c r="AC658" s="173"/>
      <c r="AD658" s="173"/>
      <c r="AE658" s="173"/>
      <c r="AF658" s="173"/>
      <c r="AG658" s="173"/>
      <c r="AH658" s="172"/>
      <c r="AI658" s="173"/>
      <c r="AJ658" s="173"/>
      <c r="AK658" s="173"/>
      <c r="AL658" s="173"/>
      <c r="AM658" s="172"/>
      <c r="AN658" s="172"/>
      <c r="AO658" s="172"/>
      <c r="AP658" s="172"/>
      <c r="AQ658" s="172"/>
      <c r="AR658" s="173"/>
      <c r="AS658" s="173"/>
      <c r="AT658" s="173"/>
      <c r="AU658" s="173"/>
      <c r="AV658" s="173"/>
      <c r="AW658" s="173"/>
      <c r="AX658" s="173"/>
      <c r="AY658" s="173"/>
      <c r="AZ658" s="173"/>
      <c r="BA658" s="173"/>
      <c r="BB658" s="173"/>
      <c r="BC658" s="173"/>
      <c r="BD658" s="173"/>
      <c r="BE658" s="173"/>
      <c r="BF658" s="173"/>
      <c r="BG658" s="173"/>
      <c r="BH658" s="173"/>
      <c r="BI658" s="173"/>
      <c r="BJ658" s="173"/>
      <c r="BK658" s="173"/>
      <c r="BL658" s="173"/>
      <c r="BM658" s="173"/>
      <c r="BN658" s="173"/>
      <c r="BO658" s="173"/>
      <c r="BP658" s="173"/>
      <c r="BQ658" s="173"/>
      <c r="BR658" s="173"/>
      <c r="BS658" s="173"/>
      <c r="BT658" s="173"/>
      <c r="BU658" s="173"/>
      <c r="BV658" s="173"/>
    </row>
    <row r="659" spans="1:74" s="167" customFormat="1" ht="15.75" x14ac:dyDescent="0.25">
      <c r="A659" s="172"/>
      <c r="B659" s="173"/>
      <c r="C659" s="173"/>
      <c r="D659" s="173"/>
      <c r="E659" s="173"/>
      <c r="F659" s="173"/>
      <c r="G659" s="172"/>
      <c r="H659" s="173"/>
      <c r="I659" s="169"/>
      <c r="J659" s="173"/>
      <c r="K659" s="172"/>
      <c r="L659" s="173"/>
      <c r="M659" s="172"/>
      <c r="N659" s="173"/>
      <c r="O659" s="172"/>
      <c r="P659" s="173"/>
      <c r="Q659" s="172"/>
      <c r="R659" s="173"/>
      <c r="S659" s="172"/>
      <c r="T659" s="173"/>
      <c r="U659" s="172"/>
      <c r="V659" s="173"/>
      <c r="W659" s="172"/>
      <c r="X659" s="173"/>
      <c r="Y659" s="173"/>
      <c r="Z659" s="174"/>
      <c r="AA659" s="173"/>
      <c r="AB659" s="172"/>
      <c r="AC659" s="173"/>
      <c r="AD659" s="173"/>
      <c r="AE659" s="173"/>
      <c r="AF659" s="173"/>
      <c r="AG659" s="173"/>
      <c r="AH659" s="172"/>
      <c r="AI659" s="173"/>
      <c r="AJ659" s="173"/>
      <c r="AK659" s="173"/>
      <c r="AL659" s="173"/>
      <c r="AM659" s="172"/>
      <c r="AN659" s="172"/>
      <c r="AO659" s="172"/>
      <c r="AP659" s="172"/>
      <c r="AQ659" s="172"/>
      <c r="AR659" s="173"/>
      <c r="AS659" s="173"/>
      <c r="AT659" s="173"/>
      <c r="AU659" s="173"/>
      <c r="AV659" s="173"/>
      <c r="AW659" s="173"/>
      <c r="AX659" s="173"/>
      <c r="AY659" s="173"/>
      <c r="AZ659" s="173"/>
      <c r="BA659" s="173"/>
      <c r="BB659" s="173"/>
      <c r="BC659" s="173"/>
      <c r="BD659" s="173"/>
      <c r="BE659" s="173"/>
      <c r="BF659" s="173"/>
      <c r="BG659" s="173"/>
      <c r="BH659" s="173"/>
      <c r="BI659" s="173"/>
      <c r="BJ659" s="173"/>
      <c r="BK659" s="173"/>
      <c r="BL659" s="173"/>
      <c r="BM659" s="173"/>
      <c r="BN659" s="173"/>
      <c r="BO659" s="173"/>
      <c r="BP659" s="173"/>
      <c r="BQ659" s="173"/>
      <c r="BR659" s="173"/>
      <c r="BS659" s="173"/>
      <c r="BT659" s="173"/>
      <c r="BU659" s="173"/>
      <c r="BV659" s="173"/>
    </row>
    <row r="660" spans="1:74" s="167" customFormat="1" ht="15.75" x14ac:dyDescent="0.25">
      <c r="A660" s="172"/>
      <c r="B660" s="173"/>
      <c r="C660" s="173"/>
      <c r="D660" s="173"/>
      <c r="E660" s="173"/>
      <c r="F660" s="173"/>
      <c r="G660" s="172"/>
      <c r="H660" s="173"/>
      <c r="I660" s="169"/>
      <c r="J660" s="173"/>
      <c r="K660" s="172"/>
      <c r="L660" s="173"/>
      <c r="M660" s="172"/>
      <c r="N660" s="173"/>
      <c r="O660" s="172"/>
      <c r="P660" s="173"/>
      <c r="Q660" s="172"/>
      <c r="R660" s="173"/>
      <c r="S660" s="172"/>
      <c r="T660" s="173"/>
      <c r="U660" s="172"/>
      <c r="V660" s="173"/>
      <c r="W660" s="172"/>
      <c r="X660" s="173"/>
      <c r="Y660" s="173"/>
      <c r="Z660" s="174"/>
      <c r="AA660" s="173"/>
      <c r="AB660" s="172"/>
      <c r="AC660" s="173"/>
      <c r="AD660" s="173"/>
      <c r="AE660" s="173"/>
      <c r="AF660" s="173"/>
      <c r="AG660" s="173"/>
      <c r="AH660" s="172"/>
      <c r="AI660" s="173"/>
      <c r="AJ660" s="173"/>
      <c r="AK660" s="173"/>
      <c r="AL660" s="173"/>
      <c r="AM660" s="172"/>
      <c r="AN660" s="172"/>
      <c r="AO660" s="172"/>
      <c r="AP660" s="172"/>
      <c r="AQ660" s="172"/>
      <c r="AR660" s="173"/>
      <c r="AS660" s="173"/>
      <c r="AT660" s="173"/>
      <c r="AU660" s="173"/>
      <c r="AV660" s="173"/>
      <c r="AW660" s="173"/>
      <c r="AX660" s="173"/>
      <c r="AY660" s="173"/>
      <c r="AZ660" s="173"/>
      <c r="BA660" s="173"/>
      <c r="BB660" s="173"/>
      <c r="BC660" s="173"/>
      <c r="BD660" s="173"/>
      <c r="BE660" s="173"/>
      <c r="BF660" s="173"/>
      <c r="BG660" s="173"/>
      <c r="BH660" s="173"/>
      <c r="BI660" s="173"/>
      <c r="BJ660" s="173"/>
      <c r="BK660" s="173"/>
      <c r="BL660" s="173"/>
      <c r="BM660" s="173"/>
      <c r="BN660" s="173"/>
      <c r="BO660" s="173"/>
      <c r="BP660" s="173"/>
      <c r="BQ660" s="173"/>
      <c r="BR660" s="173"/>
      <c r="BS660" s="173"/>
      <c r="BT660" s="173"/>
      <c r="BU660" s="173"/>
      <c r="BV660" s="173"/>
    </row>
    <row r="661" spans="1:74" s="167" customFormat="1" ht="15.75" x14ac:dyDescent="0.25">
      <c r="A661" s="172"/>
      <c r="B661" s="173"/>
      <c r="C661" s="173"/>
      <c r="D661" s="173"/>
      <c r="E661" s="173"/>
      <c r="F661" s="173"/>
      <c r="G661" s="172"/>
      <c r="H661" s="173"/>
      <c r="I661" s="169"/>
      <c r="J661" s="173"/>
      <c r="K661" s="172"/>
      <c r="L661" s="173"/>
      <c r="M661" s="172"/>
      <c r="N661" s="173"/>
      <c r="O661" s="172"/>
      <c r="P661" s="173"/>
      <c r="Q661" s="172"/>
      <c r="R661" s="173"/>
      <c r="S661" s="172"/>
      <c r="T661" s="173"/>
      <c r="U661" s="172"/>
      <c r="V661" s="173"/>
      <c r="W661" s="172"/>
      <c r="X661" s="173"/>
      <c r="Y661" s="173"/>
      <c r="Z661" s="174"/>
      <c r="AA661" s="173"/>
      <c r="AB661" s="172"/>
      <c r="AC661" s="173"/>
      <c r="AD661" s="173"/>
      <c r="AE661" s="173"/>
      <c r="AF661" s="173"/>
      <c r="AG661" s="173"/>
      <c r="AH661" s="172"/>
      <c r="AI661" s="173"/>
      <c r="AJ661" s="173"/>
      <c r="AK661" s="173"/>
      <c r="AL661" s="173"/>
      <c r="AM661" s="172"/>
      <c r="AN661" s="172"/>
      <c r="AO661" s="172"/>
      <c r="AP661" s="172"/>
      <c r="AQ661" s="172"/>
      <c r="AR661" s="173"/>
      <c r="AS661" s="173"/>
      <c r="AT661" s="173"/>
      <c r="AU661" s="173"/>
      <c r="AV661" s="173"/>
      <c r="AW661" s="173"/>
      <c r="AX661" s="173"/>
      <c r="AY661" s="173"/>
      <c r="AZ661" s="173"/>
      <c r="BA661" s="173"/>
      <c r="BB661" s="173"/>
      <c r="BC661" s="173"/>
      <c r="BD661" s="173"/>
      <c r="BE661" s="173"/>
      <c r="BF661" s="173"/>
      <c r="BG661" s="173"/>
      <c r="BH661" s="173"/>
      <c r="BI661" s="173"/>
      <c r="BJ661" s="173"/>
      <c r="BK661" s="173"/>
      <c r="BL661" s="173"/>
      <c r="BM661" s="173"/>
      <c r="BN661" s="173"/>
      <c r="BO661" s="173"/>
      <c r="BP661" s="173"/>
      <c r="BQ661" s="173"/>
      <c r="BR661" s="173"/>
      <c r="BS661" s="173"/>
      <c r="BT661" s="173"/>
      <c r="BU661" s="173"/>
      <c r="BV661" s="173"/>
    </row>
    <row r="662" spans="1:74" s="167" customFormat="1" ht="15.75" x14ac:dyDescent="0.25">
      <c r="A662" s="172"/>
      <c r="B662" s="173"/>
      <c r="C662" s="173"/>
      <c r="D662" s="173"/>
      <c r="E662" s="173"/>
      <c r="F662" s="173"/>
      <c r="G662" s="172"/>
      <c r="H662" s="173"/>
      <c r="I662" s="169"/>
      <c r="J662" s="173"/>
      <c r="K662" s="172"/>
      <c r="L662" s="173"/>
      <c r="M662" s="172"/>
      <c r="N662" s="173"/>
      <c r="O662" s="172"/>
      <c r="P662" s="173"/>
      <c r="Q662" s="172"/>
      <c r="R662" s="173"/>
      <c r="S662" s="172"/>
      <c r="T662" s="173"/>
      <c r="U662" s="172"/>
      <c r="V662" s="173"/>
      <c r="W662" s="172"/>
      <c r="X662" s="173"/>
      <c r="Y662" s="173"/>
      <c r="Z662" s="174"/>
      <c r="AA662" s="173"/>
      <c r="AB662" s="172"/>
      <c r="AC662" s="173"/>
      <c r="AD662" s="173"/>
      <c r="AE662" s="173"/>
      <c r="AF662" s="173"/>
      <c r="AG662" s="173"/>
      <c r="AH662" s="172"/>
      <c r="AI662" s="173"/>
      <c r="AJ662" s="173"/>
      <c r="AK662" s="173"/>
      <c r="AL662" s="173"/>
      <c r="AM662" s="172"/>
      <c r="AN662" s="172"/>
      <c r="AO662" s="172"/>
      <c r="AP662" s="172"/>
      <c r="AQ662" s="172"/>
      <c r="AR662" s="173"/>
      <c r="AS662" s="173"/>
      <c r="AT662" s="173"/>
      <c r="AU662" s="173"/>
      <c r="AV662" s="173"/>
      <c r="AW662" s="173"/>
      <c r="AX662" s="173"/>
      <c r="AY662" s="173"/>
      <c r="AZ662" s="173"/>
      <c r="BA662" s="173"/>
      <c r="BB662" s="173"/>
      <c r="BC662" s="173"/>
      <c r="BD662" s="173"/>
      <c r="BE662" s="173"/>
      <c r="BF662" s="173"/>
      <c r="BG662" s="173"/>
      <c r="BH662" s="173"/>
      <c r="BI662" s="173"/>
      <c r="BJ662" s="173"/>
      <c r="BK662" s="173"/>
      <c r="BL662" s="173"/>
      <c r="BM662" s="173"/>
      <c r="BN662" s="173"/>
      <c r="BO662" s="173"/>
      <c r="BP662" s="173"/>
      <c r="BQ662" s="173"/>
      <c r="BR662" s="173"/>
      <c r="BS662" s="173"/>
      <c r="BT662" s="173"/>
      <c r="BU662" s="173"/>
      <c r="BV662" s="173"/>
    </row>
    <row r="663" spans="1:74" s="167" customFormat="1" ht="15.75" x14ac:dyDescent="0.25">
      <c r="A663" s="172"/>
      <c r="B663" s="173"/>
      <c r="C663" s="173"/>
      <c r="D663" s="173"/>
      <c r="E663" s="173"/>
      <c r="F663" s="173"/>
      <c r="G663" s="172"/>
      <c r="H663" s="173"/>
      <c r="I663" s="169"/>
      <c r="J663" s="173"/>
      <c r="K663" s="172"/>
      <c r="L663" s="173"/>
      <c r="M663" s="172"/>
      <c r="N663" s="173"/>
      <c r="O663" s="172"/>
      <c r="P663" s="173"/>
      <c r="Q663" s="172"/>
      <c r="R663" s="173"/>
      <c r="S663" s="172"/>
      <c r="T663" s="173"/>
      <c r="U663" s="172"/>
      <c r="V663" s="173"/>
      <c r="W663" s="172"/>
      <c r="X663" s="173"/>
      <c r="Y663" s="173"/>
      <c r="Z663" s="174"/>
      <c r="AA663" s="173"/>
      <c r="AB663" s="172"/>
      <c r="AC663" s="173"/>
      <c r="AD663" s="173"/>
      <c r="AE663" s="173"/>
      <c r="AF663" s="173"/>
      <c r="AG663" s="173"/>
      <c r="AH663" s="172"/>
      <c r="AI663" s="173"/>
      <c r="AJ663" s="173"/>
      <c r="AK663" s="173"/>
      <c r="AL663" s="173"/>
      <c r="AM663" s="172"/>
      <c r="AN663" s="172"/>
      <c r="AO663" s="172"/>
      <c r="AP663" s="172"/>
      <c r="AQ663" s="172"/>
      <c r="AR663" s="173"/>
      <c r="AS663" s="173"/>
      <c r="AT663" s="173"/>
      <c r="AU663" s="173"/>
      <c r="AV663" s="173"/>
      <c r="AW663" s="173"/>
      <c r="AX663" s="173"/>
      <c r="AY663" s="173"/>
      <c r="AZ663" s="173"/>
      <c r="BA663" s="173"/>
      <c r="BB663" s="173"/>
      <c r="BC663" s="173"/>
      <c r="BD663" s="173"/>
      <c r="BE663" s="173"/>
      <c r="BF663" s="173"/>
      <c r="BG663" s="173"/>
      <c r="BH663" s="173"/>
      <c r="BI663" s="173"/>
      <c r="BJ663" s="173"/>
      <c r="BK663" s="173"/>
      <c r="BL663" s="173"/>
      <c r="BM663" s="173"/>
      <c r="BN663" s="173"/>
      <c r="BO663" s="173"/>
      <c r="BP663" s="173"/>
      <c r="BQ663" s="173"/>
      <c r="BR663" s="173"/>
      <c r="BS663" s="173"/>
      <c r="BT663" s="173"/>
      <c r="BU663" s="173"/>
      <c r="BV663" s="173"/>
    </row>
    <row r="664" spans="1:74" s="167" customFormat="1" ht="15.75" x14ac:dyDescent="0.25">
      <c r="A664" s="172"/>
      <c r="B664" s="173"/>
      <c r="C664" s="173"/>
      <c r="D664" s="173"/>
      <c r="E664" s="173"/>
      <c r="F664" s="173"/>
      <c r="G664" s="172"/>
      <c r="H664" s="173"/>
      <c r="I664" s="169"/>
      <c r="J664" s="173"/>
      <c r="K664" s="172"/>
      <c r="L664" s="173"/>
      <c r="M664" s="172"/>
      <c r="N664" s="173"/>
      <c r="O664" s="172"/>
      <c r="P664" s="173"/>
      <c r="Q664" s="172"/>
      <c r="R664" s="173"/>
      <c r="S664" s="172"/>
      <c r="T664" s="173"/>
      <c r="U664" s="172"/>
      <c r="V664" s="173"/>
      <c r="W664" s="172"/>
      <c r="X664" s="173"/>
      <c r="Y664" s="173"/>
      <c r="Z664" s="174"/>
      <c r="AA664" s="173"/>
      <c r="AB664" s="172"/>
      <c r="AC664" s="173"/>
      <c r="AD664" s="173"/>
      <c r="AE664" s="173"/>
      <c r="AF664" s="173"/>
      <c r="AG664" s="173"/>
      <c r="AH664" s="172"/>
      <c r="AI664" s="173"/>
      <c r="AJ664" s="173"/>
      <c r="AK664" s="173"/>
      <c r="AL664" s="173"/>
      <c r="AM664" s="172"/>
      <c r="AN664" s="172"/>
      <c r="AO664" s="172"/>
      <c r="AP664" s="172"/>
      <c r="AQ664" s="172"/>
      <c r="AR664" s="173"/>
      <c r="AS664" s="173"/>
      <c r="AT664" s="173"/>
      <c r="AU664" s="173"/>
      <c r="AV664" s="173"/>
      <c r="AW664" s="173"/>
      <c r="AX664" s="173"/>
      <c r="AY664" s="173"/>
      <c r="AZ664" s="173"/>
      <c r="BA664" s="173"/>
      <c r="BB664" s="173"/>
      <c r="BC664" s="173"/>
      <c r="BD664" s="173"/>
      <c r="BE664" s="173"/>
      <c r="BF664" s="173"/>
      <c r="BG664" s="173"/>
      <c r="BH664" s="173"/>
      <c r="BI664" s="173"/>
      <c r="BJ664" s="173"/>
      <c r="BK664" s="173"/>
      <c r="BL664" s="173"/>
      <c r="BM664" s="173"/>
      <c r="BN664" s="173"/>
      <c r="BO664" s="173"/>
      <c r="BP664" s="173"/>
      <c r="BQ664" s="173"/>
      <c r="BR664" s="173"/>
      <c r="BS664" s="173"/>
      <c r="BT664" s="173"/>
      <c r="BU664" s="173"/>
      <c r="BV664" s="173"/>
    </row>
    <row r="665" spans="1:74" s="167" customFormat="1" ht="15.75" x14ac:dyDescent="0.25">
      <c r="A665" s="172"/>
      <c r="B665" s="173"/>
      <c r="C665" s="173"/>
      <c r="D665" s="173"/>
      <c r="E665" s="173"/>
      <c r="F665" s="173"/>
      <c r="G665" s="172"/>
      <c r="H665" s="173"/>
      <c r="I665" s="169"/>
      <c r="J665" s="173"/>
      <c r="K665" s="172"/>
      <c r="L665" s="173"/>
      <c r="M665" s="172"/>
      <c r="N665" s="173"/>
      <c r="O665" s="172"/>
      <c r="P665" s="173"/>
      <c r="Q665" s="172"/>
      <c r="R665" s="173"/>
      <c r="S665" s="172"/>
      <c r="T665" s="173"/>
      <c r="U665" s="172"/>
      <c r="V665" s="173"/>
      <c r="W665" s="172"/>
      <c r="X665" s="173"/>
      <c r="Y665" s="173"/>
      <c r="Z665" s="174"/>
      <c r="AA665" s="173"/>
      <c r="AB665" s="172"/>
      <c r="AC665" s="173"/>
      <c r="AD665" s="173"/>
      <c r="AE665" s="173"/>
      <c r="AF665" s="173"/>
      <c r="AG665" s="173"/>
      <c r="AH665" s="172"/>
      <c r="AI665" s="173"/>
      <c r="AJ665" s="173"/>
      <c r="AK665" s="173"/>
      <c r="AL665" s="173"/>
      <c r="AM665" s="172"/>
      <c r="AN665" s="172"/>
      <c r="AO665" s="172"/>
      <c r="AP665" s="172"/>
      <c r="AQ665" s="172"/>
      <c r="AR665" s="173"/>
      <c r="AS665" s="173"/>
      <c r="AT665" s="173"/>
      <c r="AU665" s="173"/>
      <c r="AV665" s="173"/>
      <c r="AW665" s="173"/>
      <c r="AX665" s="173"/>
      <c r="AY665" s="173"/>
      <c r="AZ665" s="173"/>
      <c r="BA665" s="173"/>
      <c r="BB665" s="173"/>
      <c r="BC665" s="173"/>
      <c r="BD665" s="173"/>
      <c r="BE665" s="173"/>
      <c r="BF665" s="173"/>
      <c r="BG665" s="173"/>
      <c r="BH665" s="173"/>
      <c r="BI665" s="173"/>
      <c r="BJ665" s="173"/>
      <c r="BK665" s="173"/>
      <c r="BL665" s="173"/>
      <c r="BM665" s="173"/>
      <c r="BN665" s="173"/>
      <c r="BO665" s="173"/>
      <c r="BP665" s="173"/>
      <c r="BQ665" s="173"/>
      <c r="BR665" s="173"/>
      <c r="BS665" s="173"/>
      <c r="BT665" s="173"/>
      <c r="BU665" s="173"/>
      <c r="BV665" s="173"/>
    </row>
    <row r="666" spans="1:74" s="167" customFormat="1" ht="15.75" x14ac:dyDescent="0.25">
      <c r="A666" s="172"/>
      <c r="B666" s="173"/>
      <c r="C666" s="173"/>
      <c r="D666" s="173"/>
      <c r="E666" s="173"/>
      <c r="F666" s="173"/>
      <c r="G666" s="172"/>
      <c r="H666" s="173"/>
      <c r="I666" s="169"/>
      <c r="J666" s="173"/>
      <c r="K666" s="172"/>
      <c r="L666" s="173"/>
      <c r="M666" s="172"/>
      <c r="N666" s="173"/>
      <c r="O666" s="172"/>
      <c r="P666" s="173"/>
      <c r="Q666" s="172"/>
      <c r="R666" s="173"/>
      <c r="S666" s="172"/>
      <c r="T666" s="173"/>
      <c r="U666" s="172"/>
      <c r="V666" s="173"/>
      <c r="W666" s="172"/>
      <c r="X666" s="173"/>
      <c r="Y666" s="173"/>
      <c r="Z666" s="174"/>
      <c r="AA666" s="173"/>
      <c r="AB666" s="172"/>
      <c r="AC666" s="173"/>
      <c r="AD666" s="173"/>
      <c r="AE666" s="173"/>
      <c r="AF666" s="173"/>
      <c r="AG666" s="173"/>
      <c r="AH666" s="172"/>
      <c r="AI666" s="173"/>
      <c r="AJ666" s="173"/>
      <c r="AK666" s="173"/>
      <c r="AL666" s="173"/>
      <c r="AM666" s="172"/>
      <c r="AN666" s="172"/>
      <c r="AO666" s="172"/>
      <c r="AP666" s="172"/>
      <c r="AQ666" s="172"/>
      <c r="AR666" s="173"/>
      <c r="AS666" s="173"/>
      <c r="AT666" s="173"/>
      <c r="AU666" s="173"/>
      <c r="AV666" s="173"/>
      <c r="AW666" s="173"/>
      <c r="AX666" s="173"/>
      <c r="AY666" s="173"/>
      <c r="AZ666" s="173"/>
      <c r="BA666" s="173"/>
      <c r="BB666" s="173"/>
      <c r="BC666" s="173"/>
      <c r="BD666" s="173"/>
      <c r="BE666" s="173"/>
      <c r="BF666" s="173"/>
      <c r="BG666" s="173"/>
      <c r="BH666" s="173"/>
      <c r="BI666" s="173"/>
      <c r="BJ666" s="173"/>
      <c r="BK666" s="173"/>
      <c r="BL666" s="173"/>
      <c r="BM666" s="173"/>
      <c r="BN666" s="173"/>
      <c r="BO666" s="173"/>
      <c r="BP666" s="173"/>
      <c r="BQ666" s="173"/>
      <c r="BR666" s="173"/>
      <c r="BS666" s="173"/>
      <c r="BT666" s="173"/>
      <c r="BU666" s="173"/>
      <c r="BV666" s="173"/>
    </row>
    <row r="667" spans="1:74" s="167" customFormat="1" ht="15.75" x14ac:dyDescent="0.25">
      <c r="A667" s="172"/>
      <c r="B667" s="173"/>
      <c r="C667" s="173"/>
      <c r="D667" s="173"/>
      <c r="E667" s="173"/>
      <c r="F667" s="173"/>
      <c r="G667" s="172"/>
      <c r="H667" s="173"/>
      <c r="I667" s="169"/>
      <c r="J667" s="173"/>
      <c r="K667" s="172"/>
      <c r="L667" s="173"/>
      <c r="M667" s="172"/>
      <c r="N667" s="173"/>
      <c r="O667" s="172"/>
      <c r="P667" s="173"/>
      <c r="Q667" s="172"/>
      <c r="R667" s="173"/>
      <c r="S667" s="172"/>
      <c r="T667" s="173"/>
      <c r="U667" s="172"/>
      <c r="V667" s="173"/>
      <c r="W667" s="172"/>
      <c r="X667" s="173"/>
      <c r="Y667" s="173"/>
      <c r="Z667" s="174"/>
      <c r="AA667" s="173"/>
      <c r="AB667" s="172"/>
      <c r="AC667" s="173"/>
      <c r="AD667" s="173"/>
      <c r="AE667" s="173"/>
      <c r="AF667" s="173"/>
      <c r="AG667" s="173"/>
      <c r="AH667" s="172"/>
      <c r="AI667" s="173"/>
      <c r="AJ667" s="173"/>
      <c r="AK667" s="173"/>
      <c r="AL667" s="173"/>
      <c r="AM667" s="172"/>
      <c r="AN667" s="172"/>
      <c r="AO667" s="172"/>
      <c r="AP667" s="172"/>
      <c r="AQ667" s="172"/>
      <c r="AR667" s="173"/>
      <c r="AS667" s="173"/>
      <c r="AT667" s="173"/>
      <c r="AU667" s="173"/>
      <c r="AV667" s="173"/>
      <c r="AW667" s="173"/>
      <c r="AX667" s="173"/>
      <c r="AY667" s="173"/>
      <c r="AZ667" s="173"/>
      <c r="BA667" s="173"/>
      <c r="BB667" s="173"/>
      <c r="BC667" s="173"/>
      <c r="BD667" s="173"/>
      <c r="BE667" s="173"/>
      <c r="BF667" s="173"/>
      <c r="BG667" s="173"/>
      <c r="BH667" s="173"/>
      <c r="BI667" s="173"/>
      <c r="BJ667" s="173"/>
      <c r="BK667" s="173"/>
      <c r="BL667" s="173"/>
      <c r="BM667" s="173"/>
      <c r="BN667" s="173"/>
      <c r="BO667" s="173"/>
      <c r="BP667" s="173"/>
      <c r="BQ667" s="173"/>
      <c r="BR667" s="173"/>
      <c r="BS667" s="173"/>
      <c r="BT667" s="173"/>
      <c r="BU667" s="173"/>
      <c r="BV667" s="173"/>
    </row>
    <row r="668" spans="1:74" s="167" customFormat="1" ht="15.75" x14ac:dyDescent="0.25">
      <c r="A668" s="172"/>
      <c r="B668" s="173"/>
      <c r="C668" s="173"/>
      <c r="D668" s="173"/>
      <c r="E668" s="173"/>
      <c r="F668" s="173"/>
      <c r="G668" s="172"/>
      <c r="H668" s="173"/>
      <c r="I668" s="169"/>
      <c r="J668" s="173"/>
      <c r="K668" s="172"/>
      <c r="L668" s="173"/>
      <c r="M668" s="172"/>
      <c r="N668" s="173"/>
      <c r="O668" s="172"/>
      <c r="P668" s="173"/>
      <c r="Q668" s="172"/>
      <c r="R668" s="173"/>
      <c r="S668" s="172"/>
      <c r="T668" s="173"/>
      <c r="U668" s="172"/>
      <c r="V668" s="173"/>
      <c r="W668" s="172"/>
      <c r="X668" s="173"/>
      <c r="Y668" s="173"/>
      <c r="Z668" s="174"/>
      <c r="AA668" s="173"/>
      <c r="AB668" s="172"/>
      <c r="AC668" s="173"/>
      <c r="AD668" s="173"/>
      <c r="AE668" s="173"/>
      <c r="AF668" s="173"/>
      <c r="AG668" s="173"/>
      <c r="AH668" s="172"/>
      <c r="AI668" s="173"/>
      <c r="AJ668" s="173"/>
      <c r="AK668" s="173"/>
      <c r="AL668" s="173"/>
      <c r="AM668" s="172"/>
      <c r="AN668" s="172"/>
      <c r="AO668" s="172"/>
      <c r="AP668" s="172"/>
      <c r="AQ668" s="172"/>
      <c r="AR668" s="173"/>
      <c r="AS668" s="173"/>
      <c r="AT668" s="173"/>
      <c r="AU668" s="173"/>
      <c r="AV668" s="173"/>
      <c r="AW668" s="173"/>
      <c r="AX668" s="173"/>
      <c r="AY668" s="173"/>
      <c r="AZ668" s="173"/>
      <c r="BA668" s="173"/>
      <c r="BB668" s="173"/>
      <c r="BC668" s="173"/>
      <c r="BD668" s="173"/>
      <c r="BE668" s="173"/>
      <c r="BF668" s="173"/>
      <c r="BG668" s="173"/>
      <c r="BH668" s="173"/>
      <c r="BI668" s="173"/>
      <c r="BJ668" s="173"/>
      <c r="BK668" s="173"/>
      <c r="BL668" s="173"/>
      <c r="BM668" s="173"/>
      <c r="BN668" s="173"/>
      <c r="BO668" s="173"/>
      <c r="BP668" s="173"/>
      <c r="BQ668" s="173"/>
      <c r="BR668" s="173"/>
      <c r="BS668" s="173"/>
      <c r="BT668" s="173"/>
      <c r="BU668" s="173"/>
      <c r="BV668" s="173"/>
    </row>
    <row r="669" spans="1:74" s="167" customFormat="1" ht="15.75" x14ac:dyDescent="0.25">
      <c r="A669" s="172"/>
      <c r="B669" s="173"/>
      <c r="C669" s="173"/>
      <c r="D669" s="173"/>
      <c r="E669" s="173"/>
      <c r="F669" s="173"/>
      <c r="G669" s="172"/>
      <c r="H669" s="173"/>
      <c r="I669" s="169"/>
      <c r="J669" s="173"/>
      <c r="K669" s="172"/>
      <c r="L669" s="173"/>
      <c r="M669" s="172"/>
      <c r="N669" s="173"/>
      <c r="O669" s="172"/>
      <c r="P669" s="173"/>
      <c r="Q669" s="172"/>
      <c r="R669" s="173"/>
      <c r="S669" s="172"/>
      <c r="T669" s="173"/>
      <c r="U669" s="172"/>
      <c r="V669" s="173"/>
      <c r="W669" s="172"/>
      <c r="X669" s="173"/>
      <c r="Y669" s="173"/>
      <c r="Z669" s="174"/>
      <c r="AA669" s="173"/>
      <c r="AB669" s="172"/>
      <c r="AC669" s="173"/>
      <c r="AD669" s="173"/>
      <c r="AE669" s="173"/>
      <c r="AF669" s="173"/>
      <c r="AG669" s="173"/>
      <c r="AH669" s="172"/>
      <c r="AI669" s="173"/>
      <c r="AJ669" s="173"/>
      <c r="AK669" s="173"/>
      <c r="AL669" s="173"/>
      <c r="AM669" s="172"/>
      <c r="AN669" s="172"/>
      <c r="AO669" s="172"/>
      <c r="AP669" s="172"/>
      <c r="AQ669" s="172"/>
      <c r="AR669" s="173"/>
      <c r="AS669" s="173"/>
      <c r="AT669" s="173"/>
      <c r="AU669" s="173"/>
      <c r="AV669" s="173"/>
      <c r="AW669" s="173"/>
      <c r="AX669" s="173"/>
      <c r="AY669" s="173"/>
      <c r="AZ669" s="173"/>
      <c r="BA669" s="173"/>
      <c r="BB669" s="173"/>
      <c r="BC669" s="173"/>
      <c r="BD669" s="173"/>
      <c r="BE669" s="173"/>
      <c r="BF669" s="173"/>
      <c r="BG669" s="173"/>
      <c r="BH669" s="173"/>
      <c r="BI669" s="173"/>
      <c r="BJ669" s="173"/>
      <c r="BK669" s="173"/>
      <c r="BL669" s="173"/>
      <c r="BM669" s="173"/>
      <c r="BN669" s="173"/>
      <c r="BO669" s="173"/>
      <c r="BP669" s="173"/>
      <c r="BQ669" s="173"/>
      <c r="BR669" s="173"/>
      <c r="BS669" s="173"/>
      <c r="BT669" s="173"/>
      <c r="BU669" s="173"/>
      <c r="BV669" s="173"/>
    </row>
    <row r="670" spans="1:74" s="167" customFormat="1" ht="15.75" x14ac:dyDescent="0.25">
      <c r="A670" s="172"/>
      <c r="B670" s="173"/>
      <c r="C670" s="173"/>
      <c r="D670" s="173"/>
      <c r="E670" s="173"/>
      <c r="F670" s="173"/>
      <c r="G670" s="172"/>
      <c r="H670" s="173"/>
      <c r="I670" s="169"/>
      <c r="J670" s="173"/>
      <c r="K670" s="172"/>
      <c r="L670" s="173"/>
      <c r="M670" s="172"/>
      <c r="N670" s="173"/>
      <c r="O670" s="172"/>
      <c r="P670" s="173"/>
      <c r="Q670" s="172"/>
      <c r="R670" s="173"/>
      <c r="S670" s="172"/>
      <c r="T670" s="173"/>
      <c r="U670" s="172"/>
      <c r="V670" s="173"/>
      <c r="W670" s="172"/>
      <c r="X670" s="173"/>
      <c r="Y670" s="173"/>
      <c r="Z670" s="174"/>
      <c r="AA670" s="173"/>
      <c r="AB670" s="172"/>
      <c r="AC670" s="173"/>
      <c r="AD670" s="173"/>
      <c r="AE670" s="173"/>
      <c r="AF670" s="173"/>
      <c r="AG670" s="173"/>
      <c r="AH670" s="172"/>
      <c r="AI670" s="173"/>
      <c r="AJ670" s="173"/>
      <c r="AK670" s="173"/>
      <c r="AL670" s="173"/>
      <c r="AM670" s="172"/>
      <c r="AN670" s="172"/>
      <c r="AO670" s="172"/>
      <c r="AP670" s="172"/>
      <c r="AQ670" s="172"/>
      <c r="AR670" s="173"/>
      <c r="AS670" s="173"/>
      <c r="AT670" s="173"/>
      <c r="AU670" s="173"/>
      <c r="AV670" s="173"/>
      <c r="AW670" s="173"/>
      <c r="AX670" s="173"/>
      <c r="AY670" s="173"/>
      <c r="AZ670" s="173"/>
      <c r="BA670" s="173"/>
      <c r="BB670" s="173"/>
      <c r="BC670" s="173"/>
      <c r="BD670" s="173"/>
      <c r="BE670" s="173"/>
      <c r="BF670" s="173"/>
      <c r="BG670" s="173"/>
      <c r="BH670" s="173"/>
      <c r="BI670" s="173"/>
      <c r="BJ670" s="173"/>
      <c r="BK670" s="173"/>
      <c r="BL670" s="173"/>
      <c r="BM670" s="173"/>
      <c r="BN670" s="173"/>
      <c r="BO670" s="173"/>
      <c r="BP670" s="173"/>
      <c r="BQ670" s="173"/>
      <c r="BR670" s="173"/>
      <c r="BS670" s="173"/>
      <c r="BT670" s="173"/>
      <c r="BU670" s="173"/>
      <c r="BV670" s="173"/>
    </row>
    <row r="671" spans="1:74" s="167" customFormat="1" ht="15.75" x14ac:dyDescent="0.25">
      <c r="A671" s="172"/>
      <c r="B671" s="173"/>
      <c r="C671" s="173"/>
      <c r="D671" s="173"/>
      <c r="E671" s="173"/>
      <c r="F671" s="173"/>
      <c r="G671" s="172"/>
      <c r="H671" s="173"/>
      <c r="I671" s="169"/>
      <c r="J671" s="173"/>
      <c r="K671" s="172"/>
      <c r="L671" s="173"/>
      <c r="M671" s="172"/>
      <c r="N671" s="173"/>
      <c r="O671" s="172"/>
      <c r="P671" s="173"/>
      <c r="Q671" s="172"/>
      <c r="R671" s="173"/>
      <c r="S671" s="172"/>
      <c r="T671" s="173"/>
      <c r="U671" s="172"/>
      <c r="V671" s="173"/>
      <c r="W671" s="172"/>
      <c r="X671" s="173"/>
      <c r="Y671" s="173"/>
      <c r="Z671" s="174"/>
      <c r="AA671" s="173"/>
      <c r="AB671" s="172"/>
      <c r="AC671" s="173"/>
      <c r="AD671" s="173"/>
      <c r="AE671" s="173"/>
      <c r="AF671" s="173"/>
      <c r="AG671" s="173"/>
      <c r="AH671" s="172"/>
      <c r="AI671" s="173"/>
      <c r="AJ671" s="173"/>
      <c r="AK671" s="173"/>
      <c r="AL671" s="173"/>
      <c r="AM671" s="172"/>
      <c r="AN671" s="172"/>
      <c r="AO671" s="172"/>
      <c r="AP671" s="172"/>
      <c r="AQ671" s="172"/>
      <c r="AR671" s="173"/>
      <c r="AS671" s="173"/>
      <c r="AT671" s="173"/>
      <c r="AU671" s="173"/>
      <c r="AV671" s="173"/>
      <c r="AW671" s="173"/>
      <c r="AX671" s="173"/>
      <c r="AY671" s="173"/>
      <c r="AZ671" s="173"/>
      <c r="BA671" s="173"/>
      <c r="BB671" s="173"/>
      <c r="BC671" s="173"/>
      <c r="BD671" s="173"/>
      <c r="BE671" s="173"/>
      <c r="BF671" s="173"/>
      <c r="BG671" s="173"/>
      <c r="BH671" s="173"/>
      <c r="BI671" s="173"/>
      <c r="BJ671" s="173"/>
      <c r="BK671" s="173"/>
      <c r="BL671" s="173"/>
      <c r="BM671" s="173"/>
      <c r="BN671" s="173"/>
      <c r="BO671" s="173"/>
      <c r="BP671" s="173"/>
      <c r="BQ671" s="173"/>
      <c r="BR671" s="173"/>
      <c r="BS671" s="173"/>
      <c r="BT671" s="173"/>
      <c r="BU671" s="173"/>
      <c r="BV671" s="173"/>
    </row>
    <row r="672" spans="1:74" s="167" customFormat="1" ht="15.75" x14ac:dyDescent="0.25">
      <c r="A672" s="172"/>
      <c r="B672" s="173"/>
      <c r="C672" s="173"/>
      <c r="D672" s="173"/>
      <c r="E672" s="173"/>
      <c r="F672" s="173"/>
      <c r="G672" s="172"/>
      <c r="H672" s="173"/>
      <c r="I672" s="169"/>
      <c r="J672" s="173"/>
      <c r="K672" s="172"/>
      <c r="L672" s="173"/>
      <c r="M672" s="172"/>
      <c r="N672" s="173"/>
      <c r="O672" s="172"/>
      <c r="P672" s="173"/>
      <c r="Q672" s="172"/>
      <c r="R672" s="173"/>
      <c r="S672" s="172"/>
      <c r="T672" s="173"/>
      <c r="U672" s="172"/>
      <c r="V672" s="173"/>
      <c r="W672" s="172"/>
      <c r="X672" s="173"/>
      <c r="Y672" s="173"/>
      <c r="Z672" s="174"/>
      <c r="AA672" s="173"/>
      <c r="AB672" s="172"/>
      <c r="AC672" s="173"/>
      <c r="AD672" s="173"/>
      <c r="AE672" s="173"/>
      <c r="AF672" s="173"/>
      <c r="AG672" s="173"/>
      <c r="AH672" s="172"/>
      <c r="AI672" s="173"/>
      <c r="AJ672" s="173"/>
      <c r="AK672" s="173"/>
      <c r="AL672" s="173"/>
      <c r="AM672" s="172"/>
      <c r="AN672" s="172"/>
      <c r="AO672" s="172"/>
      <c r="AP672" s="172"/>
      <c r="AQ672" s="172"/>
      <c r="AR672" s="173"/>
      <c r="AS672" s="173"/>
      <c r="AT672" s="173"/>
      <c r="AU672" s="173"/>
      <c r="AV672" s="173"/>
      <c r="AW672" s="173"/>
      <c r="AX672" s="173"/>
      <c r="AY672" s="173"/>
      <c r="AZ672" s="173"/>
      <c r="BA672" s="173"/>
      <c r="BB672" s="173"/>
      <c r="BC672" s="173"/>
      <c r="BD672" s="173"/>
      <c r="BE672" s="173"/>
      <c r="BF672" s="173"/>
      <c r="BG672" s="173"/>
      <c r="BH672" s="173"/>
      <c r="BI672" s="173"/>
      <c r="BJ672" s="173"/>
      <c r="BK672" s="173"/>
      <c r="BL672" s="173"/>
      <c r="BM672" s="173"/>
      <c r="BN672" s="173"/>
      <c r="BO672" s="173"/>
      <c r="BP672" s="173"/>
      <c r="BQ672" s="173"/>
      <c r="BR672" s="173"/>
      <c r="BS672" s="173"/>
      <c r="BT672" s="173"/>
      <c r="BU672" s="173"/>
      <c r="BV672" s="17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pageSetUpPr fitToPage="1"/>
  </sheetPr>
  <dimension ref="A1:D423"/>
  <sheetViews>
    <sheetView showGridLines="0" zoomScale="70" zoomScaleNormal="70" zoomScaleSheetLayoutView="70" workbookViewId="0">
      <pane ySplit="1" topLeftCell="A136" activePane="bottomLeft" state="frozen"/>
      <selection pane="bottomLeft" activeCell="A170" sqref="A170:XFD173"/>
    </sheetView>
  </sheetViews>
  <sheetFormatPr baseColWidth="10" defaultColWidth="11.42578125" defaultRowHeight="15.75" x14ac:dyDescent="0.25"/>
  <cols>
    <col min="1" max="1" width="7.5703125" style="42" customWidth="1"/>
    <col min="2" max="2" width="100.85546875" style="42" customWidth="1"/>
    <col min="3" max="3" width="11.42578125" style="42"/>
    <col min="4" max="4" width="50.85546875" style="42" customWidth="1"/>
    <col min="5" max="5" width="0.7109375" style="42" customWidth="1"/>
    <col min="6" max="16384" width="11.42578125" style="42"/>
  </cols>
  <sheetData>
    <row r="1" spans="1:4" ht="27.75" customHeight="1" x14ac:dyDescent="0.25">
      <c r="A1" s="40" t="s">
        <v>3</v>
      </c>
      <c r="B1" s="41" t="s">
        <v>675</v>
      </c>
    </row>
    <row r="2" spans="1:4" x14ac:dyDescent="0.25">
      <c r="A2" s="180" t="s">
        <v>676</v>
      </c>
      <c r="B2" s="182" t="s">
        <v>4926</v>
      </c>
      <c r="C2" s="42" t="str">
        <f>PROPER(B2)</f>
        <v>Produccion Y Comercializacion De Mezclas Asfalticas</v>
      </c>
      <c r="D2" s="42" t="str">
        <f>CONCATENATE(A2," ",C2)</f>
        <v>B001 Produccion Y Comercializacion De Mezclas Asfalticas</v>
      </c>
    </row>
    <row r="3" spans="1:4" x14ac:dyDescent="0.25">
      <c r="A3" s="180" t="s">
        <v>677</v>
      </c>
      <c r="B3" s="182" t="s">
        <v>4533</v>
      </c>
      <c r="C3" s="42" t="str">
        <f t="shared" ref="C3:C66" si="0">PROPER(B3)</f>
        <v>Servicio De La Deuda</v>
      </c>
      <c r="D3" s="42" t="str">
        <f t="shared" ref="D3:D66" si="1">CONCATENATE(A3," ",C3)</f>
        <v>D001 Servicio De La Deuda</v>
      </c>
    </row>
    <row r="4" spans="1:4" x14ac:dyDescent="0.25">
      <c r="A4" s="180" t="s">
        <v>678</v>
      </c>
      <c r="B4" s="182" t="s">
        <v>5084</v>
      </c>
      <c r="C4" s="42" t="str">
        <f t="shared" si="0"/>
        <v>Devolucion De Ingresos Percibidos Indebidamente</v>
      </c>
      <c r="D4" s="42" t="str">
        <f t="shared" si="1"/>
        <v>D002 Devolucion De Ingresos Percibidos Indebidamente</v>
      </c>
    </row>
    <row r="5" spans="1:4" x14ac:dyDescent="0.25">
      <c r="A5" s="180" t="s">
        <v>679</v>
      </c>
      <c r="B5" s="182" t="s">
        <v>4838</v>
      </c>
      <c r="C5" s="42" t="str">
        <f t="shared" si="0"/>
        <v>Acciones De Obras Y Servicios Para La Recuperacion, Promocion Y Proteccion Del Centro Historico</v>
      </c>
      <c r="D5" s="42" t="str">
        <f t="shared" si="1"/>
        <v>E003 Acciones De Obras Y Servicios Para La Recuperacion, Promocion Y Proteccion Del Centro Historico</v>
      </c>
    </row>
    <row r="6" spans="1:4" x14ac:dyDescent="0.25">
      <c r="A6" s="180" t="s">
        <v>680</v>
      </c>
      <c r="B6" s="182" t="s">
        <v>4745</v>
      </c>
      <c r="C6" s="42" t="str">
        <f t="shared" si="0"/>
        <v>Acciones Para Mejorar La Gobernanza Digital</v>
      </c>
      <c r="D6" s="42" t="str">
        <f t="shared" si="1"/>
        <v>E005 Acciones Para Mejorar La Gobernanza Digital</v>
      </c>
    </row>
    <row r="7" spans="1:4" x14ac:dyDescent="0.25">
      <c r="A7" s="180" t="s">
        <v>681</v>
      </c>
      <c r="B7" s="182" t="s">
        <v>4902</v>
      </c>
      <c r="C7" s="42" t="str">
        <f t="shared" si="0"/>
        <v>Acciones Para Proyectos Ambientales</v>
      </c>
      <c r="D7" s="42" t="str">
        <f t="shared" si="1"/>
        <v>E006 Acciones Para Proyectos Ambientales</v>
      </c>
    </row>
    <row r="8" spans="1:4" x14ac:dyDescent="0.25">
      <c r="A8" s="180" t="s">
        <v>682</v>
      </c>
      <c r="B8" s="182" t="s">
        <v>5091</v>
      </c>
      <c r="C8" s="42" t="str">
        <f t="shared" si="0"/>
        <v>Atencion Medica A Personas Privadas De Su Libertad Y En Procedimiento Legal</v>
      </c>
      <c r="D8" s="42" t="str">
        <f t="shared" si="1"/>
        <v>E017 Atencion Medica A Personas Privadas De Su Libertad Y En Procedimiento Legal</v>
      </c>
    </row>
    <row r="9" spans="1:4" x14ac:dyDescent="0.25">
      <c r="A9" s="180" t="s">
        <v>683</v>
      </c>
      <c r="B9" s="182" t="s">
        <v>4871</v>
      </c>
      <c r="C9" s="42" t="str">
        <f t="shared" si="0"/>
        <v>Cuidado Y Conservacion De Los Bosques, Areas De Valor Ambiental Y Suelo De Conservacion.</v>
      </c>
      <c r="D9" s="42" t="str">
        <f t="shared" si="1"/>
        <v>E022 Cuidado Y Conservacion De Los Bosques, Areas De Valor Ambiental Y Suelo De Conservacion.</v>
      </c>
    </row>
    <row r="10" spans="1:4" x14ac:dyDescent="0.25">
      <c r="A10" s="180" t="s">
        <v>684</v>
      </c>
      <c r="B10" s="182" t="s">
        <v>5061</v>
      </c>
      <c r="C10" s="42" t="str">
        <f t="shared" si="0"/>
        <v>Formacion De Aspirantes A Policias</v>
      </c>
      <c r="D10" s="42" t="str">
        <f t="shared" si="1"/>
        <v>E026 Formacion De Aspirantes A Policias</v>
      </c>
    </row>
    <row r="11" spans="1:4" x14ac:dyDescent="0.25">
      <c r="A11" s="180" t="s">
        <v>685</v>
      </c>
      <c r="B11" s="182" t="s">
        <v>5042</v>
      </c>
      <c r="C11" s="42" t="str">
        <f t="shared" si="0"/>
        <v>Operacion Y Mantenimiento Del Transporte Publico Masivo, Concesionado Y Alterno</v>
      </c>
      <c r="D11" s="42" t="str">
        <f t="shared" si="1"/>
        <v>E042 Operacion Y Mantenimiento Del Transporte Publico Masivo, Concesionado Y Alterno</v>
      </c>
    </row>
    <row r="12" spans="1:4" x14ac:dyDescent="0.25">
      <c r="A12" s="180" t="s">
        <v>686</v>
      </c>
      <c r="B12" s="182" t="s">
        <v>5112</v>
      </c>
      <c r="C12" s="42" t="str">
        <f t="shared" si="0"/>
        <v>Produccion De Contenido Cultural Y Artistico</v>
      </c>
      <c r="D12" s="42" t="str">
        <f t="shared" si="1"/>
        <v>E048 Produccion De Contenido Cultural Y Artistico</v>
      </c>
    </row>
    <row r="13" spans="1:4" x14ac:dyDescent="0.25">
      <c r="A13" s="180" t="s">
        <v>687</v>
      </c>
      <c r="B13" s="182" t="s">
        <v>4739</v>
      </c>
      <c r="C13" s="42" t="str">
        <f t="shared" si="0"/>
        <v>Servicio Integral De Operacion Y Atencion A Emergencias</v>
      </c>
      <c r="D13" s="42" t="str">
        <f t="shared" si="1"/>
        <v>E065 Servicio Integral De Operacion Y Atencion A Emergencias</v>
      </c>
    </row>
    <row r="14" spans="1:4" x14ac:dyDescent="0.25">
      <c r="A14" s="189" t="s">
        <v>688</v>
      </c>
      <c r="B14" s="191" t="s">
        <v>5103</v>
      </c>
      <c r="C14" s="42" t="str">
        <f t="shared" si="0"/>
        <v>Servicios De Salud De Primer Nivel</v>
      </c>
      <c r="D14" s="42" t="str">
        <f t="shared" si="1"/>
        <v>E066 Servicios De Salud De Primer Nivel</v>
      </c>
    </row>
    <row r="15" spans="1:4" x14ac:dyDescent="0.25">
      <c r="A15" s="180" t="s">
        <v>689</v>
      </c>
      <c r="B15" s="182" t="s">
        <v>4935</v>
      </c>
      <c r="C15" s="42" t="str">
        <f t="shared" si="0"/>
        <v>Operacion Del Sistema Para La Seguridad De Las Construcciones De La Ciudad De Mexico</v>
      </c>
      <c r="D15" s="42" t="str">
        <f t="shared" si="1"/>
        <v>E067 Operacion Del Sistema Para La Seguridad De Las Construcciones De La Ciudad De Mexico</v>
      </c>
    </row>
    <row r="16" spans="1:4" x14ac:dyDescent="0.25">
      <c r="A16" s="180" t="s">
        <v>690</v>
      </c>
      <c r="B16" s="182" t="s">
        <v>5010</v>
      </c>
      <c r="C16" s="42" t="str">
        <f t="shared" si="0"/>
        <v>Servicios De Imprenta De La Ciudad De Mexico</v>
      </c>
      <c r="D16" s="42" t="str">
        <f t="shared" si="1"/>
        <v>E077 Servicios De Imprenta De La Ciudad De Mexico</v>
      </c>
    </row>
    <row r="17" spans="1:4" x14ac:dyDescent="0.25">
      <c r="A17" s="180" t="s">
        <v>691</v>
      </c>
      <c r="B17" s="182" t="s">
        <v>4938</v>
      </c>
      <c r="C17" s="42" t="str">
        <f t="shared" si="0"/>
        <v>Servicios Integrales De Asistencia Social</v>
      </c>
      <c r="D17" s="42" t="str">
        <f t="shared" si="1"/>
        <v>E081 Servicios Integrales De Asistencia Social</v>
      </c>
    </row>
    <row r="18" spans="1:4" x14ac:dyDescent="0.25">
      <c r="A18" s="180" t="s">
        <v>692</v>
      </c>
      <c r="B18" s="182" t="s">
        <v>5014</v>
      </c>
      <c r="C18" s="42" t="str">
        <f t="shared" si="0"/>
        <v>Servicios Integrales Metropolitanos</v>
      </c>
      <c r="D18" s="42" t="str">
        <f t="shared" si="1"/>
        <v>E084 Servicios Integrales Metropolitanos</v>
      </c>
    </row>
    <row r="19" spans="1:4" x14ac:dyDescent="0.25">
      <c r="A19" s="180" t="s">
        <v>693</v>
      </c>
      <c r="B19" s="182" t="s">
        <v>5147</v>
      </c>
      <c r="C19" s="42" t="str">
        <f t="shared" si="0"/>
        <v>Fortalecimiento A La Educacion Media Superior</v>
      </c>
      <c r="D19" s="42" t="str">
        <f t="shared" si="1"/>
        <v>E086 Fortalecimiento A La Educacion Media Superior</v>
      </c>
    </row>
    <row r="20" spans="1:4" x14ac:dyDescent="0.25">
      <c r="A20" s="180" t="s">
        <v>694</v>
      </c>
      <c r="B20" s="182" t="s">
        <v>4900</v>
      </c>
      <c r="C20" s="42" t="str">
        <f t="shared" si="0"/>
        <v>Acciones Para El Bienestar Animal</v>
      </c>
      <c r="D20" s="42" t="str">
        <f t="shared" si="1"/>
        <v>E090 Acciones Para El Bienestar Animal</v>
      </c>
    </row>
    <row r="21" spans="1:4" x14ac:dyDescent="0.25">
      <c r="A21" s="180" t="s">
        <v>695</v>
      </c>
      <c r="B21" s="182" t="s">
        <v>4912</v>
      </c>
      <c r="C21" s="42" t="str">
        <f t="shared" si="0"/>
        <v>Manejo Integral De Residuos Solidos Urbanos</v>
      </c>
      <c r="D21" s="42" t="str">
        <f t="shared" si="1"/>
        <v>E093 Manejo Integral De Residuos Solidos Urbanos</v>
      </c>
    </row>
    <row r="22" spans="1:4" x14ac:dyDescent="0.25">
      <c r="A22" s="180" t="s">
        <v>696</v>
      </c>
      <c r="B22" s="182" t="s">
        <v>5135</v>
      </c>
      <c r="C22" s="42" t="str">
        <f t="shared" si="0"/>
        <v>Capacitacion A La Poblacion Ocupada Y Desocupada De La Ciudad De Mexico</v>
      </c>
      <c r="D22" s="42" t="str">
        <f t="shared" si="1"/>
        <v>E100 Capacitacion A La Poblacion Ocupada Y Desocupada De La Ciudad De Mexico</v>
      </c>
    </row>
    <row r="23" spans="1:4" x14ac:dyDescent="0.25">
      <c r="A23" s="180" t="s">
        <v>697</v>
      </c>
      <c r="B23" s="182" t="s">
        <v>4873</v>
      </c>
      <c r="C23" s="42" t="str">
        <f t="shared" si="0"/>
        <v>Conservacion Y Operacion De Zoologicos</v>
      </c>
      <c r="D23" s="42" t="str">
        <f t="shared" si="1"/>
        <v>E107 Conservacion Y Operacion De Zoologicos</v>
      </c>
    </row>
    <row r="24" spans="1:4" x14ac:dyDescent="0.25">
      <c r="A24" s="180" t="s">
        <v>698</v>
      </c>
      <c r="B24" s="182" t="s">
        <v>4846</v>
      </c>
      <c r="C24" s="42" t="str">
        <f t="shared" si="0"/>
        <v>Apoyo Integral A Victimas</v>
      </c>
      <c r="D24" s="42" t="str">
        <f t="shared" si="1"/>
        <v>E109 Apoyo Integral A Victimas</v>
      </c>
    </row>
    <row r="25" spans="1:4" x14ac:dyDescent="0.25">
      <c r="A25" s="180" t="s">
        <v>699</v>
      </c>
      <c r="B25" s="182" t="s">
        <v>5167</v>
      </c>
      <c r="C25" s="42" t="str">
        <f t="shared" si="0"/>
        <v>Programa Pilares</v>
      </c>
      <c r="D25" s="42" t="str">
        <f t="shared" si="1"/>
        <v>E116 Programa Pilares</v>
      </c>
    </row>
    <row r="26" spans="1:4" x14ac:dyDescent="0.25">
      <c r="A26" s="180" t="s">
        <v>700</v>
      </c>
      <c r="B26" s="182" t="s">
        <v>5158</v>
      </c>
      <c r="C26" s="42" t="str">
        <f t="shared" si="0"/>
        <v>Programa Para La Formacion De Profesionales De La Salud</v>
      </c>
      <c r="D26" s="42" t="str">
        <f t="shared" si="1"/>
        <v>E153 Programa Para La Formacion De Profesionales De La Salud</v>
      </c>
    </row>
    <row r="27" spans="1:4" x14ac:dyDescent="0.25">
      <c r="A27" s="180" t="s">
        <v>701</v>
      </c>
      <c r="B27" s="182" t="s">
        <v>4910</v>
      </c>
      <c r="C27" s="42" t="str">
        <f t="shared" si="0"/>
        <v>Acceso A La Justicia Ambiental, Urbana Y De Proteccion Y Bienestar Animal</v>
      </c>
      <c r="D27" s="42" t="str">
        <f t="shared" si="1"/>
        <v>E154 Acceso A La Justicia Ambiental, Urbana Y De Proteccion Y Bienestar Animal</v>
      </c>
    </row>
    <row r="28" spans="1:4" x14ac:dyDescent="0.25">
      <c r="A28" s="180" t="s">
        <v>3836</v>
      </c>
      <c r="B28" s="182" t="s">
        <v>4748</v>
      </c>
      <c r="C28" s="42" t="str">
        <f t="shared" si="0"/>
        <v>Atencion Y Orientacion Telefonica Sobre Tramites Y Servicios</v>
      </c>
      <c r="D28" s="42" t="str">
        <f t="shared" si="1"/>
        <v>E157 Atencion Y Orientacion Telefonica Sobre Tramites Y Servicios</v>
      </c>
    </row>
    <row r="29" spans="1:4" x14ac:dyDescent="0.25">
      <c r="A29" s="180" t="s">
        <v>3837</v>
      </c>
      <c r="B29" s="182" t="s">
        <v>4848</v>
      </c>
      <c r="C29" s="42" t="str">
        <f t="shared" si="0"/>
        <v>Proteccion Integral De Personas Defensoras De Derechos Humanos Y Periodistas</v>
      </c>
      <c r="D29" s="42" t="str">
        <f t="shared" si="1"/>
        <v>E158 Proteccion Integral De Personas Defensoras De Derechos Humanos Y Periodistas</v>
      </c>
    </row>
    <row r="30" spans="1:4" x14ac:dyDescent="0.25">
      <c r="A30" s="180" t="s">
        <v>3838</v>
      </c>
      <c r="B30" s="182" t="s">
        <v>4874</v>
      </c>
      <c r="C30" s="42" t="str">
        <f t="shared" si="0"/>
        <v>Educacion Y Divulgacion Ambiental</v>
      </c>
      <c r="D30" s="42" t="str">
        <f t="shared" si="1"/>
        <v>E159 Educacion Y Divulgacion Ambiental</v>
      </c>
    </row>
    <row r="31" spans="1:4" x14ac:dyDescent="0.25">
      <c r="A31" s="180" t="s">
        <v>3839</v>
      </c>
      <c r="B31" s="182" t="s">
        <v>4886</v>
      </c>
      <c r="C31" s="42" t="str">
        <f t="shared" si="0"/>
        <v>Servicio De Agua Potable</v>
      </c>
      <c r="D31" s="42" t="str">
        <f t="shared" si="1"/>
        <v>E160 Servicio De Agua Potable</v>
      </c>
    </row>
    <row r="32" spans="1:4" x14ac:dyDescent="0.25">
      <c r="A32" s="180" t="s">
        <v>3840</v>
      </c>
      <c r="B32" s="182" t="s">
        <v>4941</v>
      </c>
      <c r="C32" s="42" t="str">
        <f t="shared" si="0"/>
        <v>Servidores De La Ciudad</v>
      </c>
      <c r="D32" s="42" t="str">
        <f t="shared" si="1"/>
        <v>E161 Servidores De La Ciudad</v>
      </c>
    </row>
    <row r="33" spans="1:4" x14ac:dyDescent="0.25">
      <c r="A33" s="180" t="s">
        <v>3841</v>
      </c>
      <c r="B33" s="182" t="s">
        <v>4942</v>
      </c>
      <c r="C33" s="42" t="str">
        <f t="shared" si="0"/>
        <v>Atencion Integral Para El Bienestar De Los Adultos Mayores</v>
      </c>
      <c r="D33" s="42" t="str">
        <f t="shared" si="1"/>
        <v>E162 Atencion Integral Para El Bienestar De Los Adultos Mayores</v>
      </c>
    </row>
    <row r="34" spans="1:4" x14ac:dyDescent="0.25">
      <c r="A34" s="180" t="s">
        <v>3842</v>
      </c>
      <c r="B34" s="182" t="s">
        <v>4959</v>
      </c>
      <c r="C34" s="42" t="str">
        <f t="shared" si="0"/>
        <v>Servicios Sociales Para El Bienestar De La Infancia Y La Adolescencia</v>
      </c>
      <c r="D34" s="42" t="str">
        <f t="shared" si="1"/>
        <v>E163 Servicios Sociales Para El Bienestar De La Infancia Y La Adolescencia</v>
      </c>
    </row>
    <row r="35" spans="1:4" x14ac:dyDescent="0.25">
      <c r="A35" s="180" t="s">
        <v>3843</v>
      </c>
      <c r="B35" s="182" t="s">
        <v>4962</v>
      </c>
      <c r="C35" s="42" t="str">
        <f t="shared" si="0"/>
        <v>Servicios De Proteccion Infantil Y Adolescente</v>
      </c>
      <c r="D35" s="42" t="str">
        <f t="shared" si="1"/>
        <v>E164 Servicios De Proteccion Infantil Y Adolescente</v>
      </c>
    </row>
    <row r="36" spans="1:4" x14ac:dyDescent="0.25">
      <c r="A36" s="180" t="s">
        <v>3844</v>
      </c>
      <c r="B36" s="182" t="s">
        <v>4963</v>
      </c>
      <c r="C36" s="42" t="str">
        <f t="shared" si="0"/>
        <v>Servicios Especiales Para Personas Con Discapacidad</v>
      </c>
      <c r="D36" s="42" t="str">
        <f t="shared" si="1"/>
        <v>E165 Servicios Especiales Para Personas Con Discapacidad</v>
      </c>
    </row>
    <row r="37" spans="1:4" x14ac:dyDescent="0.25">
      <c r="A37" s="180" t="s">
        <v>3845</v>
      </c>
      <c r="B37" s="182" t="s">
        <v>4964</v>
      </c>
      <c r="C37" s="42" t="str">
        <f t="shared" si="0"/>
        <v>Servicios Asistenciales A Personas Vulnerables</v>
      </c>
      <c r="D37" s="42" t="str">
        <f t="shared" si="1"/>
        <v>E166 Servicios Asistenciales A Personas Vulnerables</v>
      </c>
    </row>
    <row r="38" spans="1:4" x14ac:dyDescent="0.25">
      <c r="A38" s="180" t="s">
        <v>3846</v>
      </c>
      <c r="B38" s="182" t="s">
        <v>5034</v>
      </c>
      <c r="C38" s="42" t="str">
        <f t="shared" si="0"/>
        <v>Servicios Integrales De Movilidad Publica Y Privada</v>
      </c>
      <c r="D38" s="42" t="str">
        <f t="shared" si="1"/>
        <v>E167 Servicios Integrales De Movilidad Publica Y Privada</v>
      </c>
    </row>
    <row r="39" spans="1:4" x14ac:dyDescent="0.25">
      <c r="A39" s="180" t="s">
        <v>3847</v>
      </c>
      <c r="B39" s="182" t="s">
        <v>5052</v>
      </c>
      <c r="C39" s="42" t="str">
        <f t="shared" si="0"/>
        <v>Sistema Penitenciario</v>
      </c>
      <c r="D39" s="42" t="str">
        <f t="shared" si="1"/>
        <v>E168 Sistema Penitenciario</v>
      </c>
    </row>
    <row r="40" spans="1:4" x14ac:dyDescent="0.25">
      <c r="A40" s="180" t="s">
        <v>3848</v>
      </c>
      <c r="B40" s="182" t="s">
        <v>5054</v>
      </c>
      <c r="C40" s="42" t="str">
        <f t="shared" si="0"/>
        <v>Prevencion Del Delito Y Seguridad Ciudadana</v>
      </c>
      <c r="D40" s="42" t="str">
        <f t="shared" si="1"/>
        <v>E169 Prevencion Del Delito Y Seguridad Ciudadana</v>
      </c>
    </row>
    <row r="41" spans="1:4" x14ac:dyDescent="0.25">
      <c r="A41" s="180" t="s">
        <v>3849</v>
      </c>
      <c r="B41" s="182" t="s">
        <v>5062</v>
      </c>
      <c r="C41" s="42" t="str">
        <f t="shared" si="0"/>
        <v>Profesionalizacion Policial</v>
      </c>
      <c r="D41" s="42" t="str">
        <f t="shared" si="1"/>
        <v>E170 Profesionalizacion Policial</v>
      </c>
    </row>
    <row r="42" spans="1:4" x14ac:dyDescent="0.25">
      <c r="A42" s="180" t="s">
        <v>3850</v>
      </c>
      <c r="B42" s="182" t="s">
        <v>5086</v>
      </c>
      <c r="C42" s="42" t="str">
        <f t="shared" si="0"/>
        <v>Prestacion De Servicios Juridicos En El Ambito Publico</v>
      </c>
      <c r="D42" s="42" t="str">
        <f t="shared" si="1"/>
        <v>E171 Prestacion De Servicios Juridicos En El Ambito Publico</v>
      </c>
    </row>
    <row r="43" spans="1:4" x14ac:dyDescent="0.25">
      <c r="A43" s="180" t="s">
        <v>3851</v>
      </c>
      <c r="B43" s="182" t="s">
        <v>5093</v>
      </c>
      <c r="C43" s="42" t="str">
        <f t="shared" si="0"/>
        <v>Atencion Medica De Segundo Nivel</v>
      </c>
      <c r="D43" s="42" t="str">
        <f t="shared" si="1"/>
        <v>E172 Atencion Medica De Segundo Nivel</v>
      </c>
    </row>
    <row r="44" spans="1:4" x14ac:dyDescent="0.25">
      <c r="A44" s="180" t="s">
        <v>3852</v>
      </c>
      <c r="B44" s="182" t="s">
        <v>5095</v>
      </c>
      <c r="C44" s="42" t="str">
        <f t="shared" si="0"/>
        <v>Atencion Integral De La Salud Para La Mujer</v>
      </c>
      <c r="D44" s="42" t="str">
        <f t="shared" si="1"/>
        <v>E173 Atencion Integral De La Salud Para La Mujer</v>
      </c>
    </row>
    <row r="45" spans="1:4" x14ac:dyDescent="0.25">
      <c r="A45" s="180" t="s">
        <v>3853</v>
      </c>
      <c r="B45" s="182" t="s">
        <v>5096</v>
      </c>
      <c r="C45" s="42" t="str">
        <f t="shared" si="0"/>
        <v>Prevencion De Enfermedades Y Promocion A La Salud Para El Bienestar</v>
      </c>
      <c r="D45" s="42" t="str">
        <f t="shared" si="1"/>
        <v>E174 Prevencion De Enfermedades Y Promocion A La Salud Para El Bienestar</v>
      </c>
    </row>
    <row r="46" spans="1:4" x14ac:dyDescent="0.25">
      <c r="A46" s="180" t="s">
        <v>3854</v>
      </c>
      <c r="B46" s="182" t="s">
        <v>5105</v>
      </c>
      <c r="C46" s="42" t="str">
        <f t="shared" si="0"/>
        <v>Fortalecimiento De La Cultura Y Las Artes</v>
      </c>
      <c r="D46" s="42" t="str">
        <f t="shared" si="1"/>
        <v>E175 Fortalecimiento De La Cultura Y Las Artes</v>
      </c>
    </row>
    <row r="47" spans="1:4" x14ac:dyDescent="0.25">
      <c r="A47" s="180" t="s">
        <v>3855</v>
      </c>
      <c r="B47" s="182" t="s">
        <v>5116</v>
      </c>
      <c r="C47" s="42" t="str">
        <f t="shared" si="0"/>
        <v>Operacion De Museos</v>
      </c>
      <c r="D47" s="42" t="str">
        <f t="shared" si="1"/>
        <v>E177 Operacion De Museos</v>
      </c>
    </row>
    <row r="48" spans="1:4" x14ac:dyDescent="0.25">
      <c r="A48" s="180" t="s">
        <v>3856</v>
      </c>
      <c r="B48" s="182" t="s">
        <v>5125</v>
      </c>
      <c r="C48" s="42" t="str">
        <f t="shared" si="0"/>
        <v>Supervision, Promocion Y Defensoria Juridica De Los Derechos Laborales</v>
      </c>
      <c r="D48" s="42" t="str">
        <f t="shared" si="1"/>
        <v>E178 Supervision, Promocion Y Defensoria Juridica De Los Derechos Laborales</v>
      </c>
    </row>
    <row r="49" spans="1:4" x14ac:dyDescent="0.25">
      <c r="A49" s="180" t="s">
        <v>3857</v>
      </c>
      <c r="B49" s="182" t="s">
        <v>5143</v>
      </c>
      <c r="C49" s="42" t="str">
        <f t="shared" si="0"/>
        <v>Desarrollo De Los Pueblos Y Barrios Originarios Y Comunidades Indigenas Residentes</v>
      </c>
      <c r="D49" s="42" t="str">
        <f t="shared" si="1"/>
        <v>E179 Desarrollo De Los Pueblos Y Barrios Originarios Y Comunidades Indigenas Residentes</v>
      </c>
    </row>
    <row r="50" spans="1:4" x14ac:dyDescent="0.25">
      <c r="A50" s="180" t="s">
        <v>3858</v>
      </c>
      <c r="B50" s="182" t="s">
        <v>5150</v>
      </c>
      <c r="C50" s="42" t="str">
        <f t="shared" si="0"/>
        <v>Servicios De Educacion Complementaria</v>
      </c>
      <c r="D50" s="42" t="str">
        <f t="shared" si="1"/>
        <v>E180 Servicios De Educacion Complementaria</v>
      </c>
    </row>
    <row r="51" spans="1:4" x14ac:dyDescent="0.25">
      <c r="A51" s="180" t="s">
        <v>3859</v>
      </c>
      <c r="B51" s="182" t="s">
        <v>5178</v>
      </c>
      <c r="C51" s="42" t="str">
        <f t="shared" si="0"/>
        <v>Fortalecimiento Para El Acceso A La Educacion Superior Y Posgrados</v>
      </c>
      <c r="D51" s="42" t="str">
        <f t="shared" si="1"/>
        <v>E181 Fortalecimiento Para El Acceso A La Educacion Superior Y Posgrados</v>
      </c>
    </row>
    <row r="52" spans="1:4" x14ac:dyDescent="0.25">
      <c r="A52" s="180" t="s">
        <v>3860</v>
      </c>
      <c r="B52" s="182" t="s">
        <v>5180</v>
      </c>
      <c r="C52" s="42" t="str">
        <f t="shared" si="0"/>
        <v>Programas Y Eventos Deportivos</v>
      </c>
      <c r="D52" s="42" t="str">
        <f t="shared" si="1"/>
        <v>E182 Programas Y Eventos Deportivos</v>
      </c>
    </row>
    <row r="53" spans="1:4" x14ac:dyDescent="0.25">
      <c r="A53" s="180" t="s">
        <v>3861</v>
      </c>
      <c r="B53" s="182" t="s">
        <v>5196</v>
      </c>
      <c r="C53" s="42" t="str">
        <f t="shared" si="0"/>
        <v>Atencion Y Prevencion De La Violencia Y Discriminacion Por Razones De Genero Contra Mujeres, Adolescentes Y Niñas</v>
      </c>
      <c r="D53" s="42" t="str">
        <f t="shared" si="1"/>
        <v>E183 Atencion Y Prevencion De La Violencia Y Discriminacion Por Razones De Genero Contra Mujeres, Adolescentes Y Niñas</v>
      </c>
    </row>
    <row r="54" spans="1:4" x14ac:dyDescent="0.25">
      <c r="A54" s="180" t="s">
        <v>3862</v>
      </c>
      <c r="B54" s="182" t="s">
        <v>4891</v>
      </c>
      <c r="C54" s="42" t="str">
        <f t="shared" si="0"/>
        <v xml:space="preserve"> Servicio De Drenaje, Alcantarillado Y Saneamiento</v>
      </c>
      <c r="D54" s="42" t="str">
        <f t="shared" si="1"/>
        <v>E184  Servicio De Drenaje, Alcantarillado Y Saneamiento</v>
      </c>
    </row>
    <row r="55" spans="1:4" x14ac:dyDescent="0.25">
      <c r="A55" s="183" t="s">
        <v>3863</v>
      </c>
      <c r="B55" s="184" t="s">
        <v>4767</v>
      </c>
      <c r="C55" s="42" t="str">
        <f t="shared" si="0"/>
        <v>Servicios Publicos</v>
      </c>
      <c r="D55" s="42" t="str">
        <f t="shared" si="1"/>
        <v>E187 Servicios Publicos</v>
      </c>
    </row>
    <row r="56" spans="1:4" x14ac:dyDescent="0.25">
      <c r="A56" s="183" t="s">
        <v>3864</v>
      </c>
      <c r="B56" s="184" t="s">
        <v>4769</v>
      </c>
      <c r="C56" s="42" t="str">
        <f t="shared" si="0"/>
        <v>Educacion, Cultura Deporte Y Recreacion</v>
      </c>
      <c r="D56" s="42" t="str">
        <f t="shared" si="1"/>
        <v>E188 Educacion, Cultura Deporte Y Recreacion</v>
      </c>
    </row>
    <row r="57" spans="1:4" x14ac:dyDescent="0.25">
      <c r="A57" s="183" t="s">
        <v>3865</v>
      </c>
      <c r="B57" s="184" t="s">
        <v>4771</v>
      </c>
      <c r="C57" s="42" t="str">
        <f t="shared" si="0"/>
        <v>Servicios De Salud En Alcaldias</v>
      </c>
      <c r="D57" s="42" t="str">
        <f t="shared" si="1"/>
        <v>E189 Servicios De Salud En Alcaldias</v>
      </c>
    </row>
    <row r="58" spans="1:4" x14ac:dyDescent="0.25">
      <c r="A58" s="183" t="s">
        <v>3866</v>
      </c>
      <c r="B58" s="184" t="s">
        <v>4774</v>
      </c>
      <c r="C58" s="42" t="str">
        <f t="shared" si="0"/>
        <v>Servicios De Atencion Animal</v>
      </c>
      <c r="D58" s="42" t="str">
        <f t="shared" si="1"/>
        <v>E190 Servicios De Atencion Animal</v>
      </c>
    </row>
    <row r="59" spans="1:4" x14ac:dyDescent="0.25">
      <c r="A59" s="180" t="s">
        <v>3867</v>
      </c>
      <c r="B59" s="182" t="s">
        <v>4992</v>
      </c>
      <c r="C59" s="42" t="str">
        <f t="shared" si="0"/>
        <v>Fortalecimiento De Acciones Para El Bienestar Social</v>
      </c>
      <c r="D59" s="42" t="str">
        <f t="shared" si="1"/>
        <v>E191 Fortalecimiento De Acciones Para El Bienestar Social</v>
      </c>
    </row>
    <row r="60" spans="1:4" x14ac:dyDescent="0.25">
      <c r="A60" s="180" t="s">
        <v>3868</v>
      </c>
      <c r="B60" s="182" t="s">
        <v>4993</v>
      </c>
      <c r="C60" s="42" t="str">
        <f t="shared" si="0"/>
        <v>Gestion Del Patrimonio Inmobiliario De La Ciudad De Mexico</v>
      </c>
      <c r="D60" s="42" t="str">
        <f t="shared" si="1"/>
        <v>E192 Gestion Del Patrimonio Inmobiliario De La Ciudad De Mexico</v>
      </c>
    </row>
    <row r="61" spans="1:4" x14ac:dyDescent="0.25">
      <c r="A61" s="180" t="s">
        <v>3869</v>
      </c>
      <c r="B61" s="182" t="s">
        <v>4980</v>
      </c>
      <c r="C61" s="42" t="str">
        <f t="shared" si="0"/>
        <v>Actividades Culturales, Recreativas Y Deportivas Para Jovenes</v>
      </c>
      <c r="D61" s="42" t="str">
        <f t="shared" si="1"/>
        <v>E193 Actividades Culturales, Recreativas Y Deportivas Para Jovenes</v>
      </c>
    </row>
    <row r="62" spans="1:4" x14ac:dyDescent="0.25">
      <c r="A62" s="180" t="s">
        <v>3870</v>
      </c>
      <c r="B62" s="182" t="s">
        <v>5056</v>
      </c>
      <c r="C62" s="42" t="str">
        <f t="shared" si="0"/>
        <v>Atencion A Personas Sujetas Al Sistema Integral De Justicia Para Adolescentes</v>
      </c>
      <c r="D62" s="42" t="str">
        <f t="shared" si="1"/>
        <v>E194 Atencion A Personas Sujetas Al Sistema Integral De Justicia Para Adolescentes</v>
      </c>
    </row>
    <row r="63" spans="1:4" x14ac:dyDescent="0.25">
      <c r="A63" s="180" t="s">
        <v>3871</v>
      </c>
      <c r="B63" s="182" t="s">
        <v>5004</v>
      </c>
      <c r="C63" s="42" t="str">
        <f t="shared" si="0"/>
        <v>Prestaciones Sociales A Jubilados, Pensionados Y Personal Activo</v>
      </c>
      <c r="D63" s="42" t="str">
        <f t="shared" si="1"/>
        <v>E195 Prestaciones Sociales A Jubilados, Pensionados Y Personal Activo</v>
      </c>
    </row>
    <row r="64" spans="1:4" x14ac:dyDescent="0.25">
      <c r="A64" s="180" t="s">
        <v>3872</v>
      </c>
      <c r="B64" s="182" t="s">
        <v>5035</v>
      </c>
      <c r="C64" s="42" t="str">
        <f t="shared" si="0"/>
        <v>Servicios Integrales De Movilidad Para Ciclistas Y Peatones</v>
      </c>
      <c r="D64" s="42" t="str">
        <f t="shared" si="1"/>
        <v>E196 Servicios Integrales De Movilidad Para Ciclistas Y Peatones</v>
      </c>
    </row>
    <row r="65" spans="1:4" x14ac:dyDescent="0.25">
      <c r="A65" s="180" t="s">
        <v>3873</v>
      </c>
      <c r="B65" s="182" t="s">
        <v>5169</v>
      </c>
      <c r="C65" s="42" t="str">
        <f t="shared" si="0"/>
        <v>Ponte Pila, Deporte Comunitario Para El Bienestar</v>
      </c>
      <c r="D65" s="42" t="str">
        <f t="shared" si="1"/>
        <v>E197 Ponte Pila, Deporte Comunitario Para El Bienestar</v>
      </c>
    </row>
    <row r="66" spans="1:4" x14ac:dyDescent="0.25">
      <c r="A66" s="183" t="s">
        <v>3874</v>
      </c>
      <c r="B66" s="184" t="s">
        <v>4778</v>
      </c>
      <c r="C66" s="42" t="str">
        <f t="shared" si="0"/>
        <v>Servicios De Cuidado Infantil</v>
      </c>
      <c r="D66" s="42" t="str">
        <f t="shared" si="1"/>
        <v>E198 Servicios De Cuidado Infantil</v>
      </c>
    </row>
    <row r="67" spans="1:4" x14ac:dyDescent="0.25">
      <c r="A67" s="180" t="s">
        <v>3875</v>
      </c>
      <c r="B67" s="182" t="s">
        <v>5133</v>
      </c>
      <c r="C67" s="42" t="str">
        <f t="shared" ref="C67:C130" si="2">PROPER(B67)</f>
        <v>Conciliacion Laboral</v>
      </c>
      <c r="D67" s="42" t="str">
        <f t="shared" ref="D67:D130" si="3">CONCATENATE(A67," ",C67)</f>
        <v>E199 Conciliacion Laboral</v>
      </c>
    </row>
    <row r="68" spans="1:4" x14ac:dyDescent="0.25">
      <c r="A68" s="183" t="s">
        <v>4761</v>
      </c>
      <c r="B68" s="184" t="s">
        <v>4762</v>
      </c>
      <c r="C68" s="42" t="str">
        <f t="shared" si="2"/>
        <v>Gobierno Y Seguridad En Alcaldias</v>
      </c>
      <c r="D68" s="42" t="str">
        <f t="shared" si="3"/>
        <v>E200 Gobierno Y Seguridad En Alcaldias</v>
      </c>
    </row>
    <row r="69" spans="1:4" x14ac:dyDescent="0.25">
      <c r="A69" s="180" t="s">
        <v>702</v>
      </c>
      <c r="B69" s="182" t="s">
        <v>4866</v>
      </c>
      <c r="C69" s="42" t="str">
        <f t="shared" si="2"/>
        <v>Desarrollo Y Promocion De Productos Y Proyectos Turisticos Sustentables</v>
      </c>
      <c r="D69" s="42" t="str">
        <f t="shared" si="3"/>
        <v>F005 Desarrollo Y Promocion De Productos Y Proyectos Turisticos Sustentables</v>
      </c>
    </row>
    <row r="70" spans="1:4" x14ac:dyDescent="0.25">
      <c r="A70" s="180" t="s">
        <v>703</v>
      </c>
      <c r="B70" s="182" t="s">
        <v>4864</v>
      </c>
      <c r="C70" s="42" t="str">
        <f t="shared" si="2"/>
        <v>Financiamiento A Microcreditos Para El Autoempleo, Atencion A Las Medianas Y Pequeñas Empresas Y Comercializacion De Productos Rurales</v>
      </c>
      <c r="D70" s="42" t="str">
        <f t="shared" si="3"/>
        <v>F006 Financiamiento A Microcreditos Para El Autoempleo, Atencion A Las Medianas Y Pequeñas Empresas Y Comercializacion De Productos Rurales</v>
      </c>
    </row>
    <row r="71" spans="1:4" x14ac:dyDescent="0.25">
      <c r="A71" s="180" t="s">
        <v>704</v>
      </c>
      <c r="B71" s="182" t="s">
        <v>4869</v>
      </c>
      <c r="C71" s="42" t="str">
        <f t="shared" si="2"/>
        <v>Desarrollo, Promocion Y Posicionamiento De La Ciudad De Mexico Y Su Marca Cdmx</v>
      </c>
      <c r="D71" s="42" t="str">
        <f t="shared" si="3"/>
        <v>F022 Desarrollo, Promocion Y Posicionamiento De La Ciudad De Mexico Y Su Marca Cdmx</v>
      </c>
    </row>
    <row r="72" spans="1:4" x14ac:dyDescent="0.25">
      <c r="A72" s="180" t="s">
        <v>705</v>
      </c>
      <c r="B72" s="182" t="s">
        <v>4857</v>
      </c>
      <c r="C72" s="42" t="str">
        <f t="shared" si="2"/>
        <v>Fortalecimiento De Competencias En Energia Solar</v>
      </c>
      <c r="D72" s="42" t="str">
        <f t="shared" si="3"/>
        <v>F034 Fortalecimiento De Competencias En Energia Solar</v>
      </c>
    </row>
    <row r="73" spans="1:4" x14ac:dyDescent="0.25">
      <c r="A73" s="180" t="s">
        <v>3876</v>
      </c>
      <c r="B73" s="182" t="s">
        <v>4858</v>
      </c>
      <c r="C73" s="42" t="str">
        <f t="shared" si="2"/>
        <v>Operacion Y Funcionamiento De Los Canales De Abasto De La Ciudad De Mexico</v>
      </c>
      <c r="D73" s="42" t="str">
        <f t="shared" si="3"/>
        <v>F036 Operacion Y Funcionamiento De Los Canales De Abasto De La Ciudad De Mexico</v>
      </c>
    </row>
    <row r="74" spans="1:4" x14ac:dyDescent="0.25">
      <c r="A74" s="183" t="s">
        <v>3877</v>
      </c>
      <c r="B74" s="184" t="s">
        <v>4781</v>
      </c>
      <c r="C74" s="42" t="str">
        <f t="shared" si="2"/>
        <v>Turismo, Empleo Y Fomento Economico</v>
      </c>
      <c r="D74" s="42" t="str">
        <f t="shared" si="3"/>
        <v>F037 Turismo, Empleo Y Fomento Economico</v>
      </c>
    </row>
    <row r="75" spans="1:4" x14ac:dyDescent="0.25">
      <c r="A75" s="180" t="s">
        <v>706</v>
      </c>
      <c r="B75" s="182" t="s">
        <v>5046</v>
      </c>
      <c r="C75" s="42" t="str">
        <f t="shared" si="2"/>
        <v>Regulacion De Corredores De Transporte Publico Y Centros De Transferencia Modal</v>
      </c>
      <c r="D75" s="42" t="str">
        <f t="shared" si="3"/>
        <v>G005 Regulacion De Corredores De Transporte Publico Y Centros De Transferencia Modal</v>
      </c>
    </row>
    <row r="76" spans="1:4" x14ac:dyDescent="0.25">
      <c r="A76" s="180" t="s">
        <v>707</v>
      </c>
      <c r="B76" s="182" t="s">
        <v>5021</v>
      </c>
      <c r="C76" s="42" t="str">
        <f t="shared" si="2"/>
        <v>Recuperacion Optima De Los Creditos</v>
      </c>
      <c r="D76" s="42" t="str">
        <f t="shared" si="3"/>
        <v>G010 Recuperacion Optima De Los Creditos</v>
      </c>
    </row>
    <row r="77" spans="1:4" x14ac:dyDescent="0.25">
      <c r="A77" s="180" t="s">
        <v>708</v>
      </c>
      <c r="B77" s="182" t="s">
        <v>4875</v>
      </c>
      <c r="C77" s="42" t="str">
        <f t="shared" si="2"/>
        <v>Inspeccion Y Vigilancia Medioambiental</v>
      </c>
      <c r="D77" s="42" t="str">
        <f t="shared" si="3"/>
        <v>G013 Inspeccion Y Vigilancia Medioambiental</v>
      </c>
    </row>
    <row r="78" spans="1:4" x14ac:dyDescent="0.25">
      <c r="A78" s="180" t="s">
        <v>3878</v>
      </c>
      <c r="B78" s="182" t="s">
        <v>4850</v>
      </c>
      <c r="C78" s="42" t="str">
        <f t="shared" si="2"/>
        <v>Regulacion Del Desarrollo Urbano</v>
      </c>
      <c r="D78" s="42" t="str">
        <f t="shared" si="3"/>
        <v>G073 Regulacion Del Desarrollo Urbano</v>
      </c>
    </row>
    <row r="79" spans="1:4" x14ac:dyDescent="0.25">
      <c r="A79" s="180" t="s">
        <v>3879</v>
      </c>
      <c r="B79" s="182" t="s">
        <v>4859</v>
      </c>
      <c r="C79" s="42" t="str">
        <f t="shared" si="2"/>
        <v>Regulacion Y Desarrollo Del Sector Industrial, Comercial Y De Servicio</v>
      </c>
      <c r="D79" s="42" t="str">
        <f t="shared" si="3"/>
        <v>G074 Regulacion Y Desarrollo Del Sector Industrial, Comercial Y De Servicio</v>
      </c>
    </row>
    <row r="80" spans="1:4" x14ac:dyDescent="0.25">
      <c r="A80" s="180" t="s">
        <v>3880</v>
      </c>
      <c r="B80" s="182" t="s">
        <v>4238</v>
      </c>
      <c r="C80" s="42" t="str">
        <f t="shared" si="2"/>
        <v>Verificacion Administrativa</v>
      </c>
      <c r="D80" s="42" t="str">
        <f t="shared" si="3"/>
        <v>G076 Verificacion Administrativa</v>
      </c>
    </row>
    <row r="81" spans="1:4" x14ac:dyDescent="0.25">
      <c r="A81" s="180" t="s">
        <v>3881</v>
      </c>
      <c r="B81" s="182" t="s">
        <v>5098</v>
      </c>
      <c r="C81" s="42" t="str">
        <f t="shared" si="2"/>
        <v>Regulacion Sanitaria En Establecimientos, Productos, Actividades, Servicios Y Personas</v>
      </c>
      <c r="D81" s="42" t="str">
        <f t="shared" si="3"/>
        <v>G077 Regulacion Sanitaria En Establecimientos, Productos, Actividades, Servicios Y Personas</v>
      </c>
    </row>
    <row r="82" spans="1:4" x14ac:dyDescent="0.25">
      <c r="A82" s="180" t="s">
        <v>709</v>
      </c>
      <c r="B82" s="182" t="s">
        <v>5005</v>
      </c>
      <c r="C82" s="42" t="str">
        <f t="shared" si="2"/>
        <v>Pago De Pensiones Y Jubilaciones</v>
      </c>
      <c r="D82" s="42" t="str">
        <f t="shared" si="3"/>
        <v>J001 Pago De Pensiones Y Jubilaciones</v>
      </c>
    </row>
    <row r="83" spans="1:4" x14ac:dyDescent="0.25">
      <c r="A83" s="180" t="s">
        <v>710</v>
      </c>
      <c r="B83" s="182" t="s">
        <v>4916</v>
      </c>
      <c r="C83" s="42" t="str">
        <f t="shared" si="2"/>
        <v>Ampliacion, Operacion Y Mantenimiento Del Alumbrado Publico</v>
      </c>
      <c r="D83" s="42" t="str">
        <f t="shared" si="3"/>
        <v>K008 Ampliacion, Operacion Y Mantenimiento Del Alumbrado Publico</v>
      </c>
    </row>
    <row r="84" spans="1:4" x14ac:dyDescent="0.25">
      <c r="A84" s="180" t="s">
        <v>711</v>
      </c>
      <c r="B84" s="182" t="s">
        <v>4930</v>
      </c>
      <c r="C84" s="42" t="str">
        <f t="shared" si="2"/>
        <v>Rehabilitacion, Equipamiento Y Construccion De Infraestructura Educativa</v>
      </c>
      <c r="D84" s="42" t="str">
        <f t="shared" si="3"/>
        <v>K012 Rehabilitacion, Equipamiento Y Construccion De Infraestructura Educativa</v>
      </c>
    </row>
    <row r="85" spans="1:4" x14ac:dyDescent="0.25">
      <c r="A85" s="180" t="s">
        <v>3882</v>
      </c>
      <c r="B85" s="182" t="s">
        <v>5057</v>
      </c>
      <c r="C85" s="42" t="str">
        <f t="shared" si="2"/>
        <v>Construccion, Mantenimiento Y Operacion De La Infraestructura Del Sistema Penitenciario</v>
      </c>
      <c r="D85" s="42" t="str">
        <f t="shared" si="3"/>
        <v>K019 Construccion, Mantenimiento Y Operacion De La Infraestructura Del Sistema Penitenciario</v>
      </c>
    </row>
    <row r="86" spans="1:4" x14ac:dyDescent="0.25">
      <c r="A86" s="180" t="s">
        <v>3883</v>
      </c>
      <c r="B86" s="182" t="s">
        <v>4919</v>
      </c>
      <c r="C86" s="42" t="str">
        <f t="shared" si="2"/>
        <v>Construccion, Ampliacion Y Mejoramiento De Infraestructura Urbana</v>
      </c>
      <c r="D86" s="42" t="str">
        <f t="shared" si="3"/>
        <v>K020 Construccion, Ampliacion Y Mejoramiento De Infraestructura Urbana</v>
      </c>
    </row>
    <row r="87" spans="1:4" x14ac:dyDescent="0.25">
      <c r="A87" s="180" t="s">
        <v>3884</v>
      </c>
      <c r="B87" s="182" t="s">
        <v>4921</v>
      </c>
      <c r="C87" s="42" t="str">
        <f t="shared" si="2"/>
        <v>Construccion, Ampliacion Y Mejoramiento De Infraestructura Y Edificios Publicos</v>
      </c>
      <c r="D87" s="42" t="str">
        <f t="shared" si="3"/>
        <v>K021 Construccion, Ampliacion Y Mejoramiento De Infraestructura Y Edificios Publicos</v>
      </c>
    </row>
    <row r="88" spans="1:4" x14ac:dyDescent="0.25">
      <c r="A88" s="180" t="s">
        <v>3885</v>
      </c>
      <c r="B88" s="182" t="s">
        <v>4922</v>
      </c>
      <c r="C88" s="42" t="str">
        <f t="shared" si="2"/>
        <v>Construccion, Ampliacion Y Mejoramiento De Infraestructura De Transporte Publico</v>
      </c>
      <c r="D88" s="42" t="str">
        <f t="shared" si="3"/>
        <v>K022 Construccion, Ampliacion Y Mejoramiento De Infraestructura De Transporte Publico</v>
      </c>
    </row>
    <row r="89" spans="1:4" x14ac:dyDescent="0.25">
      <c r="A89" s="183" t="s">
        <v>3886</v>
      </c>
      <c r="B89" s="184" t="s">
        <v>4782</v>
      </c>
      <c r="C89" s="42" t="str">
        <f t="shared" si="2"/>
        <v>Infraestructura Urbana</v>
      </c>
      <c r="D89" s="42" t="str">
        <f t="shared" si="3"/>
        <v>K023 Infraestructura Urbana</v>
      </c>
    </row>
    <row r="90" spans="1:4" x14ac:dyDescent="0.25">
      <c r="A90" s="180" t="s">
        <v>3887</v>
      </c>
      <c r="B90" s="182" t="s">
        <v>4895</v>
      </c>
      <c r="C90" s="42" t="str">
        <f t="shared" si="2"/>
        <v>Infraestructura De Agua Potable</v>
      </c>
      <c r="D90" s="42" t="str">
        <f t="shared" si="3"/>
        <v>K024 Infraestructura De Agua Potable</v>
      </c>
    </row>
    <row r="91" spans="1:4" x14ac:dyDescent="0.25">
      <c r="A91" s="180" t="s">
        <v>3888</v>
      </c>
      <c r="B91" s="182" t="s">
        <v>4897</v>
      </c>
      <c r="C91" s="42" t="str">
        <f t="shared" si="2"/>
        <v>Infraestructura De Drenaje, Alcantarillado Y Saneamiento</v>
      </c>
      <c r="D91" s="42" t="str">
        <f t="shared" si="3"/>
        <v>K025 Infraestructura De Drenaje, Alcantarillado Y Saneamiento</v>
      </c>
    </row>
    <row r="92" spans="1:4" x14ac:dyDescent="0.25">
      <c r="A92" s="180" t="s">
        <v>712</v>
      </c>
      <c r="B92" s="182" t="s">
        <v>4725</v>
      </c>
      <c r="C92" s="42" t="str">
        <f t="shared" si="2"/>
        <v>Actividades De Apoyo Administrativo</v>
      </c>
      <c r="D92" s="42" t="str">
        <f t="shared" si="3"/>
        <v>M001 Actividades De Apoyo Administrativo</v>
      </c>
    </row>
    <row r="93" spans="1:4" x14ac:dyDescent="0.25">
      <c r="A93" s="180" t="s">
        <v>3889</v>
      </c>
      <c r="B93" s="182" t="s">
        <v>4729</v>
      </c>
      <c r="C93" s="42" t="str">
        <f t="shared" si="2"/>
        <v>Provisiones Para Contingencias</v>
      </c>
      <c r="D93" s="42" t="str">
        <f t="shared" si="3"/>
        <v>M002 Provisiones Para Contingencias</v>
      </c>
    </row>
    <row r="94" spans="1:4" x14ac:dyDescent="0.25">
      <c r="A94" s="180" t="s">
        <v>713</v>
      </c>
      <c r="B94" s="182" t="s">
        <v>4730</v>
      </c>
      <c r="C94" s="42" t="str">
        <f t="shared" si="2"/>
        <v>Cumplimiento De Los Programas De Proteccion Civil</v>
      </c>
      <c r="D94" s="42" t="str">
        <f t="shared" si="3"/>
        <v>N001 Cumplimiento De Los Programas De Proteccion Civil</v>
      </c>
    </row>
    <row r="95" spans="1:4" x14ac:dyDescent="0.25">
      <c r="A95" s="180" t="s">
        <v>3890</v>
      </c>
      <c r="B95" s="182" t="s">
        <v>5138</v>
      </c>
      <c r="C95" s="42" t="str">
        <f t="shared" si="2"/>
        <v>Gestion Integral De Riesgos, Atencion A Siniestros, Emergencias Y Desastres</v>
      </c>
      <c r="D95" s="42" t="str">
        <f t="shared" si="3"/>
        <v>N005 Gestion Integral De Riesgos, Atencion A Siniestros, Emergencias Y Desastres</v>
      </c>
    </row>
    <row r="96" spans="1:4" x14ac:dyDescent="0.25">
      <c r="A96" s="180" t="s">
        <v>714</v>
      </c>
      <c r="B96" s="182" t="s">
        <v>4996</v>
      </c>
      <c r="C96" s="42" t="str">
        <f t="shared" si="2"/>
        <v>Integracion De Servicios Tecnologicos E Informaticos</v>
      </c>
      <c r="D96" s="42" t="str">
        <f t="shared" si="3"/>
        <v>O004 Integracion De Servicios Tecnologicos E Informaticos</v>
      </c>
    </row>
    <row r="97" spans="1:4" x14ac:dyDescent="0.25">
      <c r="A97" s="180" t="s">
        <v>715</v>
      </c>
      <c r="B97" s="182" t="s">
        <v>5071</v>
      </c>
      <c r="C97" s="42" t="str">
        <f t="shared" si="2"/>
        <v>Fiscalizacion A La Gestion Publica.</v>
      </c>
      <c r="D97" s="42" t="str">
        <f t="shared" si="3"/>
        <v>O006 Fiscalizacion A La Gestion Publica.</v>
      </c>
    </row>
    <row r="98" spans="1:4" x14ac:dyDescent="0.25">
      <c r="A98" s="180" t="s">
        <v>3891</v>
      </c>
      <c r="B98" s="182" t="s">
        <v>4998</v>
      </c>
      <c r="C98" s="42" t="str">
        <f t="shared" si="2"/>
        <v>Mejora De La Funcion Publica Para El Buen Gobierno</v>
      </c>
      <c r="D98" s="42" t="str">
        <f t="shared" si="3"/>
        <v>O007 Mejora De La Funcion Publica Para El Buen Gobierno</v>
      </c>
    </row>
    <row r="99" spans="1:4" x14ac:dyDescent="0.25">
      <c r="A99" s="180" t="s">
        <v>3892</v>
      </c>
      <c r="B99" s="182" t="s">
        <v>5072</v>
      </c>
      <c r="C99" s="42" t="str">
        <f t="shared" si="2"/>
        <v>Seguimiento A La Politica De Legalidad</v>
      </c>
      <c r="D99" s="42" t="str">
        <f t="shared" si="3"/>
        <v>O008 Seguimiento A La Politica De Legalidad</v>
      </c>
    </row>
    <row r="100" spans="1:4" x14ac:dyDescent="0.25">
      <c r="A100" s="180" t="s">
        <v>3893</v>
      </c>
      <c r="B100" s="182" t="s">
        <v>5074</v>
      </c>
      <c r="C100" s="42" t="str">
        <f t="shared" si="2"/>
        <v>Profesionalizacion De Funcionarios Publicos E Investigacion Aplicada A La Administracion Publica</v>
      </c>
      <c r="D100" s="42" t="str">
        <f t="shared" si="3"/>
        <v>O009 Profesionalizacion De Funcionarios Publicos E Investigacion Aplicada A La Administracion Publica</v>
      </c>
    </row>
    <row r="101" spans="1:4" x14ac:dyDescent="0.25">
      <c r="A101" s="180" t="s">
        <v>3894</v>
      </c>
      <c r="B101" s="182" t="s">
        <v>5089</v>
      </c>
      <c r="C101" s="42" t="str">
        <f t="shared" si="2"/>
        <v>Consejeria Y Asuntos Legales</v>
      </c>
      <c r="D101" s="42" t="str">
        <f t="shared" si="3"/>
        <v>O010 Consejeria Y Asuntos Legales</v>
      </c>
    </row>
    <row r="102" spans="1:4" x14ac:dyDescent="0.25">
      <c r="A102" s="180" t="s">
        <v>716</v>
      </c>
      <c r="B102" s="182" t="s">
        <v>5197</v>
      </c>
      <c r="C102" s="42" t="str">
        <f t="shared" si="2"/>
        <v>Planeacion, Seguimiento Y Evaluacion A Politicas Publicas</v>
      </c>
      <c r="D102" s="42" t="str">
        <f t="shared" si="3"/>
        <v>P003 Planeacion, Seguimiento Y Evaluacion A Politicas Publicas</v>
      </c>
    </row>
    <row r="103" spans="1:4" x14ac:dyDescent="0.25">
      <c r="A103" s="180" t="s">
        <v>717</v>
      </c>
      <c r="B103" s="182" t="s">
        <v>4877</v>
      </c>
      <c r="C103" s="42" t="str">
        <f t="shared" si="2"/>
        <v>Calidad Del Aire.</v>
      </c>
      <c r="D103" s="42" t="str">
        <f t="shared" si="3"/>
        <v>P005 Calidad Del Aire.</v>
      </c>
    </row>
    <row r="104" spans="1:4" x14ac:dyDescent="0.25">
      <c r="A104" s="180" t="s">
        <v>718</v>
      </c>
      <c r="B104" s="182" t="s">
        <v>5000</v>
      </c>
      <c r="C104" s="42" t="str">
        <f t="shared" si="2"/>
        <v>Diseño De La Politica De Egresos</v>
      </c>
      <c r="D104" s="42" t="str">
        <f t="shared" si="3"/>
        <v>P014 Diseño De La Politica De Egresos</v>
      </c>
    </row>
    <row r="105" spans="1:4" x14ac:dyDescent="0.25">
      <c r="A105" s="180" t="s">
        <v>719</v>
      </c>
      <c r="B105" s="182" t="s">
        <v>4860</v>
      </c>
      <c r="C105" s="42" t="str">
        <f t="shared" si="2"/>
        <v>Diseño E Instrumentacion De Acciones En Materia De Competitividad, Emprendimiento, Competencia Y Politica Regulatoria</v>
      </c>
      <c r="D105" s="42" t="str">
        <f t="shared" si="3"/>
        <v>P016 Diseño E Instrumentacion De Acciones En Materia De Competitividad, Emprendimiento, Competencia Y Politica Regulatoria</v>
      </c>
    </row>
    <row r="106" spans="1:4" x14ac:dyDescent="0.25">
      <c r="A106" s="180" t="s">
        <v>720</v>
      </c>
      <c r="B106" s="182" t="s">
        <v>4843</v>
      </c>
      <c r="C106" s="42" t="str">
        <f t="shared" si="2"/>
        <v>Acciones Para La Transversalizacion Del Enfoque De Derechos Humanos</v>
      </c>
      <c r="D106" s="42" t="str">
        <f t="shared" si="3"/>
        <v>P017 Acciones Para La Transversalizacion Del Enfoque De Derechos Humanos</v>
      </c>
    </row>
    <row r="107" spans="1:4" x14ac:dyDescent="0.25">
      <c r="A107" s="180" t="s">
        <v>721</v>
      </c>
      <c r="B107" s="182" t="s">
        <v>4733</v>
      </c>
      <c r="C107" s="42" t="str">
        <f t="shared" si="2"/>
        <v>Planeacion Y Seguimiento De La Politica Gubernamental</v>
      </c>
      <c r="D107" s="42" t="str">
        <f t="shared" si="3"/>
        <v>P020 Planeacion Y Seguimiento De La Politica Gubernamental</v>
      </c>
    </row>
    <row r="108" spans="1:4" x14ac:dyDescent="0.25">
      <c r="A108" s="180" t="s">
        <v>722</v>
      </c>
      <c r="B108" s="182" t="s">
        <v>5101</v>
      </c>
      <c r="C108" s="42" t="str">
        <f t="shared" si="2"/>
        <v>Planeacion De Politicas Publicas Para Mejorar La Atencion De Las Adicciones</v>
      </c>
      <c r="D108" s="42" t="str">
        <f t="shared" si="3"/>
        <v>P022 Planeacion De Politicas Publicas Para Mejorar La Atencion De Las Adicciones</v>
      </c>
    </row>
    <row r="109" spans="1:4" x14ac:dyDescent="0.25">
      <c r="A109" s="180" t="s">
        <v>723</v>
      </c>
      <c r="B109" s="182" t="s">
        <v>5001</v>
      </c>
      <c r="C109" s="42" t="str">
        <f t="shared" si="2"/>
        <v>Diseño, Coordinacion Y Operacion De La Politica Fiscal Y Hacendaria</v>
      </c>
      <c r="D109" s="42" t="str">
        <f t="shared" si="3"/>
        <v>P026 Diseño, Coordinacion Y Operacion De La Politica Fiscal Y Hacendaria</v>
      </c>
    </row>
    <row r="110" spans="1:4" x14ac:dyDescent="0.25">
      <c r="A110" s="180" t="s">
        <v>724</v>
      </c>
      <c r="B110" s="182" t="s">
        <v>4955</v>
      </c>
      <c r="C110" s="42" t="str">
        <f t="shared" si="2"/>
        <v>Politicas Para La Prevencion Y Combate A La Discriminacion</v>
      </c>
      <c r="D110" s="42" t="str">
        <f t="shared" si="3"/>
        <v>P027 Politicas Para La Prevencion Y Combate A La Discriminacion</v>
      </c>
    </row>
    <row r="111" spans="1:4" x14ac:dyDescent="0.25">
      <c r="A111" s="180" t="s">
        <v>725</v>
      </c>
      <c r="B111" s="182" t="s">
        <v>4976</v>
      </c>
      <c r="C111" s="42" t="str">
        <f t="shared" si="2"/>
        <v>Planeacion, Seguimiento Y Evaluacion A Politicas Publicas Para El Desarrollo De Las Personas Con Discapacidad</v>
      </c>
      <c r="D111" s="42" t="str">
        <f t="shared" si="3"/>
        <v>P031 Planeacion, Seguimiento Y Evaluacion A Politicas Publicas Para El Desarrollo De Las Personas Con Discapacidad</v>
      </c>
    </row>
    <row r="112" spans="1:4" x14ac:dyDescent="0.25">
      <c r="A112" s="180" t="s">
        <v>3825</v>
      </c>
      <c r="B112" s="182" t="s">
        <v>5201</v>
      </c>
      <c r="C112" s="42" t="str">
        <f t="shared" si="2"/>
        <v>Politica Del Sistema De Planeacion Del Desarrollo Y Ordenamiento Territorial</v>
      </c>
      <c r="D112" s="42" t="str">
        <f t="shared" si="3"/>
        <v>P051 Politica Del Sistema De Planeacion Del Desarrollo Y Ordenamiento Territorial</v>
      </c>
    </row>
    <row r="113" spans="1:4" x14ac:dyDescent="0.25">
      <c r="A113" s="180" t="s">
        <v>3895</v>
      </c>
      <c r="B113" s="182" t="s">
        <v>4753</v>
      </c>
      <c r="C113" s="42" t="str">
        <f t="shared" si="2"/>
        <v>Estudios De Desarrollo Economico, Social Y Ambiental</v>
      </c>
      <c r="D113" s="42" t="str">
        <f t="shared" si="3"/>
        <v>P054 Estudios De Desarrollo Economico, Social Y Ambiental</v>
      </c>
    </row>
    <row r="114" spans="1:4" x14ac:dyDescent="0.25">
      <c r="A114" s="180" t="s">
        <v>3896</v>
      </c>
      <c r="B114" s="182" t="s">
        <v>4757</v>
      </c>
      <c r="C114" s="42" t="str">
        <f t="shared" si="2"/>
        <v>Coordinacion General De Gobierno</v>
      </c>
      <c r="D114" s="42" t="str">
        <f t="shared" si="3"/>
        <v>P055 Coordinacion General De Gobierno</v>
      </c>
    </row>
    <row r="115" spans="1:4" x14ac:dyDescent="0.25">
      <c r="A115" s="180" t="s">
        <v>3897</v>
      </c>
      <c r="B115" s="182" t="s">
        <v>4879</v>
      </c>
      <c r="C115" s="42" t="str">
        <f t="shared" si="2"/>
        <v>Conduccion De La Politica Del Medio Ambiente</v>
      </c>
      <c r="D115" s="42" t="str">
        <f t="shared" si="3"/>
        <v>P056 Conduccion De La Politica Del Medio Ambiente</v>
      </c>
    </row>
    <row r="116" spans="1:4" x14ac:dyDescent="0.25">
      <c r="A116" s="180" t="s">
        <v>3898</v>
      </c>
      <c r="B116" s="182" t="s">
        <v>4862</v>
      </c>
      <c r="C116" s="42" t="str">
        <f t="shared" si="2"/>
        <v>Seguimiento A Recuperacion De Cartera</v>
      </c>
      <c r="D116" s="42" t="str">
        <f t="shared" si="3"/>
        <v>R001 Seguimiento A Recuperacion De Cartera</v>
      </c>
    </row>
    <row r="117" spans="1:4" x14ac:dyDescent="0.25">
      <c r="A117" s="183" t="s">
        <v>3899</v>
      </c>
      <c r="B117" s="184" t="s">
        <v>4785</v>
      </c>
      <c r="C117" s="42" t="str">
        <f t="shared" si="2"/>
        <v>Presupuesto Participativo</v>
      </c>
      <c r="D117" s="42" t="str">
        <f t="shared" si="3"/>
        <v>R002 Presupuesto Participativo</v>
      </c>
    </row>
    <row r="118" spans="1:4" x14ac:dyDescent="0.25">
      <c r="A118" s="180" t="s">
        <v>3900</v>
      </c>
      <c r="B118" s="182" t="s">
        <v>4983</v>
      </c>
      <c r="C118" s="42" t="str">
        <f t="shared" si="2"/>
        <v>Apoyos Para El Desarrollo Integral De Los Jovenes</v>
      </c>
      <c r="D118" s="42" t="str">
        <f t="shared" si="3"/>
        <v>S004 Apoyos Para El Desarrollo Integral De Los Jovenes</v>
      </c>
    </row>
    <row r="119" spans="1:4" x14ac:dyDescent="0.25">
      <c r="A119" s="180" t="s">
        <v>3901</v>
      </c>
      <c r="B119" s="182" t="s">
        <v>4758</v>
      </c>
      <c r="C119" s="42" t="str">
        <f t="shared" si="2"/>
        <v>Atencion Prioritaria A Personas Egresadas Del Sistema De Justicia Penal</v>
      </c>
      <c r="D119" s="42" t="str">
        <f t="shared" si="3"/>
        <v>S005 Atencion Prioritaria A Personas Egresadas Del Sistema De Justicia Penal</v>
      </c>
    </row>
    <row r="120" spans="1:4" x14ac:dyDescent="0.25">
      <c r="A120" s="180" t="s">
        <v>726</v>
      </c>
      <c r="B120" s="182" t="s">
        <v>4966</v>
      </c>
      <c r="C120" s="42" t="str">
        <f t="shared" si="2"/>
        <v>Coinversion Para La Inclusion Y El Bienestar Social</v>
      </c>
      <c r="D120" s="42" t="str">
        <f t="shared" si="3"/>
        <v>S010 Coinversion Para La Inclusion Y El Bienestar Social</v>
      </c>
    </row>
    <row r="121" spans="1:4" x14ac:dyDescent="0.25">
      <c r="A121" s="180" t="s">
        <v>727</v>
      </c>
      <c r="B121" s="182" t="s">
        <v>5106</v>
      </c>
      <c r="C121" s="42" t="str">
        <f t="shared" si="2"/>
        <v>Colectivos Culturales Comunitarios Ciudad De Mexico</v>
      </c>
      <c r="D121" s="42" t="str">
        <f t="shared" si="3"/>
        <v>S012 Colectivos Culturales Comunitarios Ciudad De Mexico</v>
      </c>
    </row>
    <row r="122" spans="1:4" x14ac:dyDescent="0.25">
      <c r="A122" s="180" t="s">
        <v>728</v>
      </c>
      <c r="B122" s="182" t="s">
        <v>5127</v>
      </c>
      <c r="C122" s="42" t="str">
        <f t="shared" si="2"/>
        <v>Fomento Al Trabajo Digno</v>
      </c>
      <c r="D122" s="42" t="str">
        <f t="shared" si="3"/>
        <v>S022 Fomento Al Trabajo Digno</v>
      </c>
    </row>
    <row r="123" spans="1:4" x14ac:dyDescent="0.25">
      <c r="A123" s="180" t="s">
        <v>729</v>
      </c>
      <c r="B123" s="182" t="s">
        <v>5128</v>
      </c>
      <c r="C123" s="42" t="str">
        <f t="shared" si="2"/>
        <v>Fomento, Constitucion Y Fortalecimiento De Las Empresas Sociales Y Solidarias De La Ciudad De Mexico (Focofess)</v>
      </c>
      <c r="D123" s="42" t="str">
        <f t="shared" si="3"/>
        <v>S023 Fomento, Constitucion Y Fortalecimiento De Las Empresas Sociales Y Solidarias De La Ciudad De Mexico (Focofess)</v>
      </c>
    </row>
    <row r="124" spans="1:4" x14ac:dyDescent="0.25">
      <c r="A124" s="180" t="s">
        <v>730</v>
      </c>
      <c r="B124" s="182" t="s">
        <v>4984</v>
      </c>
      <c r="C124" s="42" t="str">
        <f t="shared" si="2"/>
        <v>Los Jovenes Unen Al Barrio</v>
      </c>
      <c r="D124" s="42" t="str">
        <f t="shared" si="3"/>
        <v>S025 Los Jovenes Unen Al Barrio</v>
      </c>
    </row>
    <row r="125" spans="1:4" x14ac:dyDescent="0.25">
      <c r="A125" s="180" t="s">
        <v>731</v>
      </c>
      <c r="B125" s="182" t="s">
        <v>4853</v>
      </c>
      <c r="C125" s="42" t="str">
        <f t="shared" si="2"/>
        <v>Mejoramiento De La Vivienda</v>
      </c>
      <c r="D125" s="42" t="str">
        <f t="shared" si="3"/>
        <v>S027 Mejoramiento De La Vivienda</v>
      </c>
    </row>
    <row r="126" spans="1:4" x14ac:dyDescent="0.25">
      <c r="A126" s="180" t="s">
        <v>732</v>
      </c>
      <c r="B126" s="182" t="s">
        <v>4904</v>
      </c>
      <c r="C126" s="42" t="str">
        <f t="shared" si="2"/>
        <v>Programa Sistemas De Captacion De Agua De Lluvia En Viviendas De La Ciudad De Mexico.</v>
      </c>
      <c r="D126" s="42" t="str">
        <f t="shared" si="3"/>
        <v>S034 Programa Sistemas De Captacion De Agua De Lluvia En Viviendas De La Ciudad De Mexico.</v>
      </c>
    </row>
    <row r="127" spans="1:4" x14ac:dyDescent="0.25">
      <c r="A127" s="180" t="s">
        <v>733</v>
      </c>
      <c r="B127" s="182" t="s">
        <v>4967</v>
      </c>
      <c r="C127" s="42" t="str">
        <f t="shared" si="2"/>
        <v>Programa Alimentos Escolares</v>
      </c>
      <c r="D127" s="42" t="str">
        <f t="shared" si="3"/>
        <v>S035 Programa Alimentos Escolares</v>
      </c>
    </row>
    <row r="128" spans="1:4" x14ac:dyDescent="0.25">
      <c r="A128" s="180" t="s">
        <v>734</v>
      </c>
      <c r="B128" s="182" t="s">
        <v>4906</v>
      </c>
      <c r="C128" s="42" t="str">
        <f t="shared" si="2"/>
        <v>Programa Altepetl</v>
      </c>
      <c r="D128" s="42" t="str">
        <f t="shared" si="3"/>
        <v>S036 Programa Altepetl</v>
      </c>
    </row>
    <row r="129" spans="1:4" x14ac:dyDescent="0.25">
      <c r="A129" s="180" t="s">
        <v>735</v>
      </c>
      <c r="B129" s="182" t="s">
        <v>4945</v>
      </c>
      <c r="C129" s="42" t="str">
        <f t="shared" si="2"/>
        <v>Programa Mejoramiento Barrial Y Comunitario, Tequio Barrio</v>
      </c>
      <c r="D129" s="42" t="str">
        <f t="shared" si="3"/>
        <v>S047 Programa Mejoramiento Barrial Y Comunitario, Tequio Barrio</v>
      </c>
    </row>
    <row r="130" spans="1:4" x14ac:dyDescent="0.25">
      <c r="A130" s="180" t="s">
        <v>736</v>
      </c>
      <c r="B130" s="182" t="s">
        <v>5107</v>
      </c>
      <c r="C130" s="42" t="str">
        <f t="shared" si="2"/>
        <v>Promotores Culturales Ciudad De Mexico</v>
      </c>
      <c r="D130" s="42" t="str">
        <f t="shared" si="3"/>
        <v>S051 Promotores Culturales Ciudad De Mexico</v>
      </c>
    </row>
    <row r="131" spans="1:4" x14ac:dyDescent="0.25">
      <c r="A131" s="180" t="s">
        <v>737</v>
      </c>
      <c r="B131" s="182" t="s">
        <v>4989</v>
      </c>
      <c r="C131" s="42" t="str">
        <f t="shared" ref="C131:C194" si="4">PROPER(B131)</f>
        <v>Rescate Innovador Y Participativo En Unidades Habitacionales</v>
      </c>
      <c r="D131" s="42" t="str">
        <f t="shared" ref="D131:D194" si="5">CONCATENATE(A131," ",C131)</f>
        <v>S053 Rescate Innovador Y Participativo En Unidades Habitacionales</v>
      </c>
    </row>
    <row r="132" spans="1:4" x14ac:dyDescent="0.25">
      <c r="A132" s="180" t="s">
        <v>738</v>
      </c>
      <c r="B132" s="182" t="s">
        <v>5129</v>
      </c>
      <c r="C132" s="42" t="str">
        <f t="shared" si="4"/>
        <v>Seguro De Desempleo</v>
      </c>
      <c r="D132" s="42" t="str">
        <f t="shared" si="5"/>
        <v>S054 Seguro De Desempleo</v>
      </c>
    </row>
    <row r="133" spans="1:4" x14ac:dyDescent="0.25">
      <c r="A133" s="180" t="s">
        <v>739</v>
      </c>
      <c r="B133" s="182" t="s">
        <v>5198</v>
      </c>
      <c r="C133" s="42" t="str">
        <f t="shared" si="4"/>
        <v>Apoyo A Mujeres En Situacion De Violencia De Genero</v>
      </c>
      <c r="D133" s="42" t="str">
        <f t="shared" si="5"/>
        <v>S056 Apoyo A Mujeres En Situacion De Violencia De Genero</v>
      </c>
    </row>
    <row r="134" spans="1:4" x14ac:dyDescent="0.25">
      <c r="A134" s="180" t="s">
        <v>740</v>
      </c>
      <c r="B134" s="182" t="s">
        <v>5108</v>
      </c>
      <c r="C134" s="42" t="str">
        <f t="shared" si="4"/>
        <v>Talleres De Artes Y Oficios Comunitarios</v>
      </c>
      <c r="D134" s="42" t="str">
        <f t="shared" si="5"/>
        <v>S057 Talleres De Artes Y Oficios Comunitarios</v>
      </c>
    </row>
    <row r="135" spans="1:4" x14ac:dyDescent="0.25">
      <c r="A135" s="180" t="s">
        <v>741</v>
      </c>
      <c r="B135" s="182" t="s">
        <v>4854</v>
      </c>
      <c r="C135" s="42" t="str">
        <f t="shared" si="4"/>
        <v>Vivienda En Conjunto</v>
      </c>
      <c r="D135" s="42" t="str">
        <f t="shared" si="5"/>
        <v>S061 Vivienda En Conjunto</v>
      </c>
    </row>
    <row r="136" spans="1:4" x14ac:dyDescent="0.25">
      <c r="A136" s="180" t="s">
        <v>742</v>
      </c>
      <c r="B136" s="182" t="s">
        <v>4968</v>
      </c>
      <c r="C136" s="42" t="str">
        <f t="shared" si="4"/>
        <v>Centros Para El Desarrollo Infantil</v>
      </c>
      <c r="D136" s="42" t="str">
        <f t="shared" si="5"/>
        <v>S066 Centros Para El Desarrollo Infantil</v>
      </c>
    </row>
    <row r="137" spans="1:4" x14ac:dyDescent="0.25">
      <c r="A137" s="180" t="s">
        <v>743</v>
      </c>
      <c r="B137" s="182" t="s">
        <v>5186</v>
      </c>
      <c r="C137" s="42" t="str">
        <f t="shared" si="4"/>
        <v>Programa Uniformes Y Utiles Escolares</v>
      </c>
      <c r="D137" s="42" t="str">
        <f t="shared" si="5"/>
        <v>S210 Programa Uniformes Y Utiles Escolares</v>
      </c>
    </row>
    <row r="138" spans="1:4" x14ac:dyDescent="0.25">
      <c r="A138" s="180" t="s">
        <v>3902</v>
      </c>
      <c r="B138" s="182" t="s">
        <v>4949</v>
      </c>
      <c r="C138" s="42" t="str">
        <f t="shared" si="4"/>
        <v>Atencion Social Inmediata A Poblaciones Prioritarias (Asipp)</v>
      </c>
      <c r="D138" s="42" t="str">
        <f t="shared" si="5"/>
        <v>S220 Atencion Social Inmediata A Poblaciones Prioritarias (Asipp)</v>
      </c>
    </row>
    <row r="139" spans="1:4" x14ac:dyDescent="0.25">
      <c r="A139" s="180" t="s">
        <v>3903</v>
      </c>
      <c r="B139" s="182" t="s">
        <v>4950</v>
      </c>
      <c r="C139" s="42" t="str">
        <f t="shared" si="4"/>
        <v>Comedores Para El Bienestar</v>
      </c>
      <c r="D139" s="42" t="str">
        <f t="shared" si="5"/>
        <v>S221 Comedores Para El Bienestar</v>
      </c>
    </row>
    <row r="140" spans="1:4" x14ac:dyDescent="0.25">
      <c r="A140" s="180" t="s">
        <v>3904</v>
      </c>
      <c r="B140" s="182" t="s">
        <v>5144</v>
      </c>
      <c r="C140" s="42" t="str">
        <f t="shared" si="4"/>
        <v>Otorgamiento De Ayudas Sociales Para Pueblos, Barrios Y Comunidades Indigenas Residentes</v>
      </c>
      <c r="D140" s="42" t="str">
        <f t="shared" si="5"/>
        <v>S223 Otorgamiento De Ayudas Sociales Para Pueblos, Barrios Y Comunidades Indigenas Residentes</v>
      </c>
    </row>
    <row r="141" spans="1:4" x14ac:dyDescent="0.25">
      <c r="A141" s="180" t="s">
        <v>3905</v>
      </c>
      <c r="B141" s="182" t="s">
        <v>5171</v>
      </c>
      <c r="C141" s="42" t="str">
        <f t="shared" si="4"/>
        <v>Beca Pilares Bienestar</v>
      </c>
      <c r="D141" s="42" t="str">
        <f t="shared" si="5"/>
        <v>S224 Beca Pilares Bienestar</v>
      </c>
    </row>
    <row r="142" spans="1:4" x14ac:dyDescent="0.25">
      <c r="A142" s="180" t="s">
        <v>3906</v>
      </c>
      <c r="B142" s="182" t="s">
        <v>5188</v>
      </c>
      <c r="C142" s="42" t="str">
        <f t="shared" si="4"/>
        <v>La Escuela Es Nuestra-Mejor Escuela</v>
      </c>
      <c r="D142" s="42" t="str">
        <f t="shared" si="5"/>
        <v>S225 La Escuela Es Nuestra-Mejor Escuela</v>
      </c>
    </row>
    <row r="143" spans="1:4" x14ac:dyDescent="0.25">
      <c r="A143" s="180" t="s">
        <v>3907</v>
      </c>
      <c r="B143" s="182" t="s">
        <v>5190</v>
      </c>
      <c r="C143" s="42" t="str">
        <f t="shared" si="4"/>
        <v>Beca Leona Vicario</v>
      </c>
      <c r="D143" s="42" t="str">
        <f t="shared" si="5"/>
        <v>S226 Beca Leona Vicario</v>
      </c>
    </row>
    <row r="144" spans="1:4" x14ac:dyDescent="0.25">
      <c r="A144" s="180" t="s">
        <v>3908</v>
      </c>
      <c r="B144" s="182" t="s">
        <v>5191</v>
      </c>
      <c r="C144" s="42" t="str">
        <f t="shared" si="4"/>
        <v>Bienestar Para Niñas Y Niños, Mi Beca Para Empezar</v>
      </c>
      <c r="D144" s="42" t="str">
        <f t="shared" si="5"/>
        <v>S227 Bienestar Para Niñas Y Niños, Mi Beca Para Empezar</v>
      </c>
    </row>
    <row r="145" spans="1:4" x14ac:dyDescent="0.25">
      <c r="A145" s="183" t="s">
        <v>3909</v>
      </c>
      <c r="B145" s="184" t="s">
        <v>4787</v>
      </c>
      <c r="C145" s="42" t="str">
        <f t="shared" si="4"/>
        <v>Apoyo Para El Desarrollo Integral De La Mujer</v>
      </c>
      <c r="D145" s="42" t="str">
        <f t="shared" si="5"/>
        <v>S229 Apoyo Para El Desarrollo Integral De La Mujer</v>
      </c>
    </row>
    <row r="146" spans="1:4" x14ac:dyDescent="0.25">
      <c r="A146" s="183" t="s">
        <v>3910</v>
      </c>
      <c r="B146" s="184" t="s">
        <v>4796</v>
      </c>
      <c r="C146" s="42" t="str">
        <f t="shared" si="4"/>
        <v>Programa Para Enfermedades Cronico Degenerativas Y Discapacidad</v>
      </c>
      <c r="D146" s="42" t="str">
        <f t="shared" si="5"/>
        <v>S230 Programa Para Enfermedades Cronico Degenerativas Y Discapacidad</v>
      </c>
    </row>
    <row r="147" spans="1:4" x14ac:dyDescent="0.25">
      <c r="A147" s="183" t="s">
        <v>3911</v>
      </c>
      <c r="B147" s="184" t="s">
        <v>4805</v>
      </c>
      <c r="C147" s="42" t="str">
        <f t="shared" si="4"/>
        <v>Ayudas Para La Comunidad Lgbtttiq+</v>
      </c>
      <c r="D147" s="42" t="str">
        <f t="shared" si="5"/>
        <v>S232 Ayudas Para La Comunidad Lgbtttiq+</v>
      </c>
    </row>
    <row r="148" spans="1:4" x14ac:dyDescent="0.25">
      <c r="A148" s="183" t="s">
        <v>3912</v>
      </c>
      <c r="B148" s="184" t="s">
        <v>4819</v>
      </c>
      <c r="C148" s="42" t="str">
        <f t="shared" si="4"/>
        <v>Apoyo De Alimentacion Y Refugio Para Personas Vulnerables</v>
      </c>
      <c r="D148" s="42" t="str">
        <f t="shared" si="5"/>
        <v>S233 Apoyo De Alimentacion Y Refugio Para Personas Vulnerables</v>
      </c>
    </row>
    <row r="149" spans="1:4" x14ac:dyDescent="0.25">
      <c r="A149" s="183" t="s">
        <v>3913</v>
      </c>
      <c r="B149" s="184" t="s">
        <v>4800</v>
      </c>
      <c r="C149" s="42" t="str">
        <f t="shared" si="4"/>
        <v>Programa De Apoyo Para El Bienestar Familiar</v>
      </c>
      <c r="D149" s="42" t="str">
        <f t="shared" si="5"/>
        <v>S234 Programa De Apoyo Para El Bienestar Familiar</v>
      </c>
    </row>
    <row r="150" spans="1:4" x14ac:dyDescent="0.25">
      <c r="A150" s="183" t="s">
        <v>3914</v>
      </c>
      <c r="B150" s="184" t="s">
        <v>4831</v>
      </c>
      <c r="C150" s="42" t="str">
        <f t="shared" si="4"/>
        <v>Apoyos Para El Cuidado Del Adulto Mayor</v>
      </c>
      <c r="D150" s="42" t="str">
        <f t="shared" si="5"/>
        <v>S235 Apoyos Para El Cuidado Del Adulto Mayor</v>
      </c>
    </row>
    <row r="151" spans="1:4" x14ac:dyDescent="0.25">
      <c r="A151" s="180" t="s">
        <v>744</v>
      </c>
      <c r="B151" s="182" t="s">
        <v>4952</v>
      </c>
      <c r="C151" s="42" t="str">
        <f t="shared" si="4"/>
        <v>Otros Subsidios</v>
      </c>
      <c r="D151" s="42" t="str">
        <f t="shared" si="5"/>
        <v>U009 Otros Subsidios</v>
      </c>
    </row>
    <row r="152" spans="1:4" x14ac:dyDescent="0.25">
      <c r="A152" s="180" t="s">
        <v>745</v>
      </c>
      <c r="B152" s="182" t="s">
        <v>5109</v>
      </c>
      <c r="C152" s="42" t="str">
        <f t="shared" si="4"/>
        <v>Financiamiento Y Promocion De Proyectos Culturales Y Artisticos</v>
      </c>
      <c r="D152" s="42" t="str">
        <f t="shared" si="5"/>
        <v>U014 Financiamiento Y Promocion De Proyectos Culturales Y Artisticos</v>
      </c>
    </row>
    <row r="153" spans="1:4" x14ac:dyDescent="0.25">
      <c r="A153" s="180" t="s">
        <v>746</v>
      </c>
      <c r="B153" s="182" t="s">
        <v>4760</v>
      </c>
      <c r="C153" s="42" t="str">
        <f t="shared" si="4"/>
        <v>Si Al Desarme, Si A La Paz</v>
      </c>
      <c r="D153" s="42" t="str">
        <f t="shared" si="5"/>
        <v>U019 Si Al Desarme, Si A La Paz</v>
      </c>
    </row>
    <row r="154" spans="1:4" x14ac:dyDescent="0.25">
      <c r="A154" s="180" t="s">
        <v>747</v>
      </c>
      <c r="B154" s="182" t="s">
        <v>5038</v>
      </c>
      <c r="C154" s="42" t="str">
        <f t="shared" si="4"/>
        <v>Acciones Para Mejorar El Servicio De Transporte Publico, Asi Como La Infraestructura Asociada</v>
      </c>
      <c r="D154" s="42" t="str">
        <f t="shared" si="5"/>
        <v>U022 Acciones Para Mejorar El Servicio De Transporte Publico, Asi Como La Infraestructura Asociada</v>
      </c>
    </row>
    <row r="155" spans="1:4" x14ac:dyDescent="0.25">
      <c r="A155" s="180" t="s">
        <v>748</v>
      </c>
      <c r="B155" s="182" t="s">
        <v>4969</v>
      </c>
      <c r="C155" s="42" t="str">
        <f t="shared" si="4"/>
        <v>Apoyo A Personas Que Perdieron Algun Familiar En El Sismo Del 19 De Septiembre De 2017</v>
      </c>
      <c r="D155" s="42" t="str">
        <f t="shared" si="5"/>
        <v>U032 Apoyo A Personas Que Perdieron Algun Familiar En El Sismo Del 19 De Septiembre De 2017</v>
      </c>
    </row>
    <row r="156" spans="1:4" x14ac:dyDescent="0.25">
      <c r="A156" s="180" t="s">
        <v>5028</v>
      </c>
      <c r="B156" s="182" t="s">
        <v>5029</v>
      </c>
      <c r="C156" s="42" t="str">
        <f t="shared" si="4"/>
        <v>Programa Para La Reconstruccion, Rehabilitacion De Viviendas Y Otras Previsiones</v>
      </c>
      <c r="D156" s="42" t="str">
        <f t="shared" si="5"/>
        <v>U035 Programa Para La Reconstruccion, Rehabilitacion De Viviendas Y Otras Previsiones</v>
      </c>
    </row>
    <row r="157" spans="1:4" x14ac:dyDescent="0.25">
      <c r="A157" s="180" t="s">
        <v>3915</v>
      </c>
      <c r="B157" s="182" t="s">
        <v>5121</v>
      </c>
      <c r="C157" s="42" t="str">
        <f t="shared" si="4"/>
        <v>Apoyo A La Produccion Y Servicios Filmicos Y Cinematograficos</v>
      </c>
      <c r="D157" s="42" t="str">
        <f t="shared" si="5"/>
        <v>U036 Apoyo A La Produccion Y Servicios Filmicos Y Cinematograficos</v>
      </c>
    </row>
    <row r="158" spans="1:4" x14ac:dyDescent="0.25">
      <c r="A158" s="180" t="s">
        <v>3916</v>
      </c>
      <c r="B158" s="182" t="s">
        <v>4971</v>
      </c>
      <c r="C158" s="42" t="str">
        <f t="shared" si="4"/>
        <v>Fomento Al Autoempleo Y Sociedades Cooperativas</v>
      </c>
      <c r="D158" s="42" t="str">
        <f t="shared" si="5"/>
        <v>U037 Fomento Al Autoempleo Y Sociedades Cooperativas</v>
      </c>
    </row>
    <row r="159" spans="1:4" x14ac:dyDescent="0.25">
      <c r="A159" s="180" t="s">
        <v>3917</v>
      </c>
      <c r="B159" s="182" t="s">
        <v>4956</v>
      </c>
      <c r="C159" s="42" t="str">
        <f t="shared" si="4"/>
        <v>Apoyos Para Promover La Igualdad Y No Discriminacion</v>
      </c>
      <c r="D159" s="42" t="str">
        <f t="shared" si="5"/>
        <v>U038 Apoyos Para Promover La Igualdad Y No Discriminacion</v>
      </c>
    </row>
    <row r="160" spans="1:4" x14ac:dyDescent="0.25">
      <c r="A160" s="180" t="s">
        <v>3918</v>
      </c>
      <c r="B160" s="182" t="s">
        <v>5044</v>
      </c>
      <c r="C160" s="42" t="str">
        <f t="shared" si="4"/>
        <v>Convenios Para La Modernizacion De Sistemas De Movilidad Y Transporte</v>
      </c>
      <c r="D160" s="42" t="str">
        <f t="shared" si="5"/>
        <v>U039 Convenios Para La Modernizacion De Sistemas De Movilidad Y Transporte</v>
      </c>
    </row>
    <row r="161" spans="1:4" x14ac:dyDescent="0.25">
      <c r="A161" s="180" t="s">
        <v>3919</v>
      </c>
      <c r="B161" s="182" t="s">
        <v>5063</v>
      </c>
      <c r="C161" s="42" t="str">
        <f t="shared" si="4"/>
        <v>Apoyos Para La Formacion Policial</v>
      </c>
      <c r="D161" s="42" t="str">
        <f t="shared" si="5"/>
        <v>U040 Apoyos Para La Formacion Policial</v>
      </c>
    </row>
    <row r="162" spans="1:4" x14ac:dyDescent="0.25">
      <c r="A162" s="180" t="s">
        <v>3920</v>
      </c>
      <c r="B162" s="182" t="s">
        <v>5153</v>
      </c>
      <c r="C162" s="42" t="str">
        <f t="shared" si="4"/>
        <v>Convenios Para La Mejora De La Educacion, Ciencia, Tecnologia E Innovacion</v>
      </c>
      <c r="D162" s="42" t="str">
        <f t="shared" si="5"/>
        <v>U041 Convenios Para La Mejora De La Educacion, Ciencia, Tecnologia E Innovacion</v>
      </c>
    </row>
    <row r="163" spans="1:4" x14ac:dyDescent="0.25">
      <c r="A163" s="180" t="s">
        <v>3921</v>
      </c>
      <c r="B163" s="182" t="s">
        <v>5181</v>
      </c>
      <c r="C163" s="42" t="str">
        <f t="shared" si="4"/>
        <v>Apoyos Y Estimulos Deportivos Para El Bienestar</v>
      </c>
      <c r="D163" s="42" t="str">
        <f t="shared" si="5"/>
        <v>U042 Apoyos Y Estimulos Deportivos Para El Bienestar</v>
      </c>
    </row>
    <row r="164" spans="1:4" x14ac:dyDescent="0.25">
      <c r="A164" s="180" t="s">
        <v>3922</v>
      </c>
      <c r="B164" s="182" t="s">
        <v>5192</v>
      </c>
      <c r="C164" s="42" t="str">
        <f t="shared" si="4"/>
        <v>Va Segur@</v>
      </c>
      <c r="D164" s="42" t="str">
        <f t="shared" si="5"/>
        <v>U043 Va Segur@</v>
      </c>
    </row>
    <row r="165" spans="1:4" x14ac:dyDescent="0.25">
      <c r="A165" s="180" t="s">
        <v>3923</v>
      </c>
      <c r="B165" s="182" t="s">
        <v>5193</v>
      </c>
      <c r="C165" s="42" t="str">
        <f t="shared" si="4"/>
        <v>Asistencia, Atencion E Inclusion Para Niñas, Niños, Adolescentes Y Jovenes Familiares De Las Personas Sensiblemente Afectadas En La Linea 12 Del Sistema De Transporte Colectivo (Stc Metro)</v>
      </c>
      <c r="D165" s="42" t="str">
        <f t="shared" si="5"/>
        <v>U044 Asistencia, Atencion E Inclusion Para Niñas, Niños, Adolescentes Y Jovenes Familiares De Las Personas Sensiblemente Afectadas En La Linea 12 Del Sistema De Transporte Colectivo (Stc Metro)</v>
      </c>
    </row>
    <row r="166" spans="1:4" x14ac:dyDescent="0.25">
      <c r="A166" s="180" t="s">
        <v>3924</v>
      </c>
      <c r="B166" s="182" t="s">
        <v>4907</v>
      </c>
      <c r="C166" s="42" t="str">
        <f t="shared" si="4"/>
        <v>Subsidios Ambientales</v>
      </c>
      <c r="D166" s="42" t="str">
        <f t="shared" si="5"/>
        <v>U045 Subsidios Ambientales</v>
      </c>
    </row>
    <row r="167" spans="1:4" x14ac:dyDescent="0.25">
      <c r="A167" s="180" t="s">
        <v>3925</v>
      </c>
      <c r="B167" s="182" t="s">
        <v>4924</v>
      </c>
      <c r="C167" s="42" t="str">
        <f t="shared" si="4"/>
        <v>Ayudas Por Afectaciones De Obra Publica</v>
      </c>
      <c r="D167" s="42" t="str">
        <f t="shared" si="5"/>
        <v>U046 Ayudas Por Afectaciones De Obra Publica</v>
      </c>
    </row>
    <row r="168" spans="1:4" x14ac:dyDescent="0.25">
      <c r="A168" s="180" t="s">
        <v>3926</v>
      </c>
      <c r="B168" s="182" t="s">
        <v>5058</v>
      </c>
      <c r="C168" s="42" t="str">
        <f t="shared" si="4"/>
        <v>Acciones Del Consejo Ciudadano Para La Seguridad Y Justicia</v>
      </c>
      <c r="D168" s="42" t="str">
        <f t="shared" si="5"/>
        <v>U047 Acciones Del Consejo Ciudadano Para La Seguridad Y Justicia</v>
      </c>
    </row>
    <row r="169" spans="1:4" x14ac:dyDescent="0.25">
      <c r="A169" s="183" t="s">
        <v>3927</v>
      </c>
      <c r="B169" s="184" t="s">
        <v>4789</v>
      </c>
      <c r="C169" s="42" t="str">
        <f t="shared" si="4"/>
        <v>Apoyos Sociales</v>
      </c>
      <c r="D169" s="42" t="str">
        <f t="shared" si="5"/>
        <v>U048 Apoyos Sociales</v>
      </c>
    </row>
    <row r="170" spans="1:4" x14ac:dyDescent="0.25">
      <c r="A170" s="43"/>
      <c r="B170" s="44"/>
    </row>
    <row r="171" spans="1:4" x14ac:dyDescent="0.25">
      <c r="A171" s="43"/>
      <c r="B171" s="44"/>
    </row>
    <row r="172" spans="1:4" x14ac:dyDescent="0.25">
      <c r="A172" s="43"/>
      <c r="B172" s="44"/>
    </row>
    <row r="173" spans="1:4" x14ac:dyDescent="0.25">
      <c r="A173" s="43"/>
      <c r="B173" s="44"/>
    </row>
    <row r="174" spans="1:4" x14ac:dyDescent="0.25">
      <c r="A174" s="43"/>
      <c r="B174" s="44"/>
      <c r="C174" s="42" t="str">
        <f t="shared" si="4"/>
        <v/>
      </c>
      <c r="D174" s="42" t="str">
        <f t="shared" si="5"/>
        <v xml:space="preserve"> </v>
      </c>
    </row>
    <row r="175" spans="1:4" x14ac:dyDescent="0.25">
      <c r="A175" s="43"/>
      <c r="B175" s="44"/>
      <c r="C175" s="42" t="str">
        <f t="shared" si="4"/>
        <v/>
      </c>
      <c r="D175" s="42" t="str">
        <f t="shared" si="5"/>
        <v xml:space="preserve"> </v>
      </c>
    </row>
    <row r="176" spans="1:4" x14ac:dyDescent="0.25">
      <c r="A176" s="43"/>
      <c r="B176" s="44"/>
      <c r="C176" s="42" t="str">
        <f t="shared" si="4"/>
        <v/>
      </c>
      <c r="D176" s="42" t="str">
        <f t="shared" si="5"/>
        <v xml:space="preserve"> </v>
      </c>
    </row>
    <row r="177" spans="1:4" x14ac:dyDescent="0.25">
      <c r="A177" s="43"/>
      <c r="B177" s="44"/>
      <c r="C177" s="42" t="str">
        <f t="shared" si="4"/>
        <v/>
      </c>
      <c r="D177" s="42" t="str">
        <f t="shared" si="5"/>
        <v xml:space="preserve"> </v>
      </c>
    </row>
    <row r="178" spans="1:4" x14ac:dyDescent="0.25">
      <c r="A178" s="43"/>
      <c r="B178" s="44"/>
      <c r="C178" s="42" t="str">
        <f t="shared" si="4"/>
        <v/>
      </c>
      <c r="D178" s="42" t="str">
        <f t="shared" si="5"/>
        <v xml:space="preserve"> </v>
      </c>
    </row>
    <row r="179" spans="1:4" x14ac:dyDescent="0.25">
      <c r="A179" s="43"/>
      <c r="B179" s="44"/>
      <c r="C179" s="42" t="str">
        <f t="shared" si="4"/>
        <v/>
      </c>
      <c r="D179" s="42" t="str">
        <f t="shared" si="5"/>
        <v xml:space="preserve"> </v>
      </c>
    </row>
    <row r="180" spans="1:4" x14ac:dyDescent="0.25">
      <c r="A180" s="43"/>
      <c r="B180" s="44"/>
      <c r="C180" s="42" t="str">
        <f t="shared" si="4"/>
        <v/>
      </c>
      <c r="D180" s="42" t="str">
        <f t="shared" si="5"/>
        <v xml:space="preserve"> </v>
      </c>
    </row>
    <row r="181" spans="1:4" x14ac:dyDescent="0.25">
      <c r="A181" s="43"/>
      <c r="B181" s="44"/>
      <c r="C181" s="42" t="str">
        <f t="shared" si="4"/>
        <v/>
      </c>
      <c r="D181" s="42" t="str">
        <f t="shared" si="5"/>
        <v xml:space="preserve"> </v>
      </c>
    </row>
    <row r="182" spans="1:4" x14ac:dyDescent="0.25">
      <c r="A182" s="43"/>
      <c r="B182" s="44"/>
      <c r="C182" s="42" t="str">
        <f t="shared" si="4"/>
        <v/>
      </c>
      <c r="D182" s="42" t="str">
        <f t="shared" si="5"/>
        <v xml:space="preserve"> </v>
      </c>
    </row>
    <row r="183" spans="1:4" x14ac:dyDescent="0.25">
      <c r="A183" s="43"/>
      <c r="B183" s="44"/>
      <c r="C183" s="42" t="str">
        <f t="shared" si="4"/>
        <v/>
      </c>
      <c r="D183" s="42" t="str">
        <f t="shared" si="5"/>
        <v xml:space="preserve"> </v>
      </c>
    </row>
    <row r="184" spans="1:4" x14ac:dyDescent="0.25">
      <c r="A184" s="43"/>
      <c r="B184" s="44"/>
      <c r="C184" s="42" t="str">
        <f t="shared" si="4"/>
        <v/>
      </c>
      <c r="D184" s="42" t="str">
        <f t="shared" si="5"/>
        <v xml:space="preserve"> </v>
      </c>
    </row>
    <row r="185" spans="1:4" x14ac:dyDescent="0.25">
      <c r="A185" s="43"/>
      <c r="B185" s="44"/>
      <c r="C185" s="42" t="str">
        <f t="shared" si="4"/>
        <v/>
      </c>
      <c r="D185" s="42" t="str">
        <f t="shared" si="5"/>
        <v xml:space="preserve"> </v>
      </c>
    </row>
    <row r="186" spans="1:4" x14ac:dyDescent="0.25">
      <c r="A186" s="43"/>
      <c r="B186" s="44"/>
      <c r="C186" s="42" t="str">
        <f t="shared" si="4"/>
        <v/>
      </c>
      <c r="D186" s="42" t="str">
        <f t="shared" si="5"/>
        <v xml:space="preserve"> </v>
      </c>
    </row>
    <row r="187" spans="1:4" x14ac:dyDescent="0.25">
      <c r="A187" s="43"/>
      <c r="B187" s="44"/>
      <c r="C187" s="42" t="str">
        <f t="shared" si="4"/>
        <v/>
      </c>
      <c r="D187" s="42" t="str">
        <f t="shared" si="5"/>
        <v xml:space="preserve"> </v>
      </c>
    </row>
    <row r="188" spans="1:4" x14ac:dyDescent="0.25">
      <c r="A188" s="43"/>
      <c r="B188" s="44"/>
      <c r="C188" s="42" t="str">
        <f t="shared" si="4"/>
        <v/>
      </c>
      <c r="D188" s="42" t="str">
        <f t="shared" si="5"/>
        <v xml:space="preserve"> </v>
      </c>
    </row>
    <row r="189" spans="1:4" x14ac:dyDescent="0.25">
      <c r="A189" s="43"/>
      <c r="B189" s="44"/>
      <c r="C189" s="42" t="str">
        <f t="shared" si="4"/>
        <v/>
      </c>
      <c r="D189" s="42" t="str">
        <f t="shared" si="5"/>
        <v xml:space="preserve"> </v>
      </c>
    </row>
    <row r="190" spans="1:4" x14ac:dyDescent="0.25">
      <c r="A190" s="43"/>
      <c r="B190" s="44"/>
      <c r="C190" s="42" t="str">
        <f t="shared" si="4"/>
        <v/>
      </c>
      <c r="D190" s="42" t="str">
        <f t="shared" si="5"/>
        <v xml:space="preserve"> </v>
      </c>
    </row>
    <row r="191" spans="1:4" x14ac:dyDescent="0.25">
      <c r="A191" s="43"/>
      <c r="B191" s="44"/>
      <c r="C191" s="42" t="str">
        <f t="shared" si="4"/>
        <v/>
      </c>
      <c r="D191" s="42" t="str">
        <f t="shared" si="5"/>
        <v xml:space="preserve"> </v>
      </c>
    </row>
    <row r="192" spans="1:4" x14ac:dyDescent="0.25">
      <c r="A192" s="43"/>
      <c r="B192" s="44"/>
      <c r="C192" s="42" t="str">
        <f t="shared" si="4"/>
        <v/>
      </c>
      <c r="D192" s="42" t="str">
        <f t="shared" si="5"/>
        <v xml:space="preserve"> </v>
      </c>
    </row>
    <row r="193" spans="1:4" x14ac:dyDescent="0.25">
      <c r="A193" s="43"/>
      <c r="B193" s="44"/>
      <c r="C193" s="42" t="str">
        <f t="shared" si="4"/>
        <v/>
      </c>
      <c r="D193" s="42" t="str">
        <f t="shared" si="5"/>
        <v xml:space="preserve"> </v>
      </c>
    </row>
    <row r="194" spans="1:4" x14ac:dyDescent="0.25">
      <c r="A194" s="43"/>
      <c r="B194" s="44"/>
      <c r="C194" s="42" t="str">
        <f t="shared" si="4"/>
        <v/>
      </c>
      <c r="D194" s="42" t="str">
        <f t="shared" si="5"/>
        <v xml:space="preserve"> </v>
      </c>
    </row>
    <row r="195" spans="1:4" x14ac:dyDescent="0.25">
      <c r="A195" s="43"/>
      <c r="B195" s="44"/>
      <c r="C195" s="42" t="str">
        <f t="shared" ref="C195:C258" si="6">PROPER(B195)</f>
        <v/>
      </c>
      <c r="D195" s="42" t="str">
        <f t="shared" ref="D195:D258" si="7">CONCATENATE(A195," ",C195)</f>
        <v xml:space="preserve"> </v>
      </c>
    </row>
    <row r="196" spans="1:4" x14ac:dyDescent="0.25">
      <c r="A196" s="43"/>
      <c r="B196" s="44"/>
      <c r="C196" s="42" t="str">
        <f t="shared" si="6"/>
        <v/>
      </c>
    </row>
    <row r="197" spans="1:4" x14ac:dyDescent="0.25">
      <c r="A197" s="43"/>
      <c r="B197" s="44"/>
      <c r="C197" s="42" t="str">
        <f t="shared" si="6"/>
        <v/>
      </c>
    </row>
    <row r="198" spans="1:4" x14ac:dyDescent="0.25">
      <c r="A198" s="43"/>
      <c r="B198" s="44"/>
      <c r="C198" s="42" t="str">
        <f t="shared" si="6"/>
        <v/>
      </c>
    </row>
    <row r="199" spans="1:4" x14ac:dyDescent="0.25">
      <c r="A199" s="43"/>
      <c r="B199" s="44"/>
      <c r="C199" s="42" t="str">
        <f t="shared" si="6"/>
        <v/>
      </c>
    </row>
    <row r="200" spans="1:4" x14ac:dyDescent="0.25">
      <c r="A200" s="43"/>
      <c r="B200" s="44"/>
      <c r="C200" s="42" t="str">
        <f t="shared" si="6"/>
        <v/>
      </c>
    </row>
    <row r="201" spans="1:4" x14ac:dyDescent="0.25">
      <c r="A201" s="43"/>
      <c r="B201" s="44"/>
      <c r="C201" s="42" t="str">
        <f t="shared" si="6"/>
        <v/>
      </c>
    </row>
    <row r="202" spans="1:4" x14ac:dyDescent="0.25">
      <c r="A202" s="43"/>
      <c r="B202" s="44"/>
      <c r="C202" s="42" t="str">
        <f t="shared" si="6"/>
        <v/>
      </c>
    </row>
    <row r="203" spans="1:4" x14ac:dyDescent="0.25">
      <c r="A203" s="43"/>
      <c r="B203" s="44"/>
      <c r="C203" s="42" t="str">
        <f t="shared" si="6"/>
        <v/>
      </c>
    </row>
    <row r="204" spans="1:4" x14ac:dyDescent="0.25">
      <c r="A204" s="43"/>
      <c r="B204" s="44"/>
      <c r="C204" s="42" t="str">
        <f t="shared" si="6"/>
        <v/>
      </c>
    </row>
    <row r="205" spans="1:4" x14ac:dyDescent="0.25">
      <c r="A205" s="43"/>
      <c r="B205" s="44"/>
      <c r="C205" s="42" t="str">
        <f t="shared" si="6"/>
        <v/>
      </c>
    </row>
    <row r="206" spans="1:4" x14ac:dyDescent="0.25">
      <c r="A206" s="43"/>
      <c r="B206" s="44"/>
      <c r="C206" s="42" t="str">
        <f t="shared" si="6"/>
        <v/>
      </c>
    </row>
    <row r="207" spans="1:4" x14ac:dyDescent="0.25">
      <c r="A207" s="43"/>
      <c r="B207" s="44"/>
      <c r="C207" s="42" t="str">
        <f t="shared" si="6"/>
        <v/>
      </c>
    </row>
    <row r="208" spans="1:4" x14ac:dyDescent="0.25">
      <c r="A208" s="43"/>
      <c r="B208" s="44"/>
      <c r="C208" s="42" t="str">
        <f t="shared" si="6"/>
        <v/>
      </c>
    </row>
    <row r="209" spans="1:4" x14ac:dyDescent="0.25">
      <c r="A209" s="43"/>
      <c r="B209" s="44"/>
      <c r="C209" s="42" t="str">
        <f t="shared" si="6"/>
        <v/>
      </c>
    </row>
    <row r="210" spans="1:4" x14ac:dyDescent="0.25">
      <c r="A210" s="43"/>
      <c r="B210" s="44"/>
      <c r="C210" s="42" t="str">
        <f t="shared" si="6"/>
        <v/>
      </c>
    </row>
    <row r="211" spans="1:4" x14ac:dyDescent="0.25">
      <c r="A211" s="43"/>
      <c r="B211" s="44"/>
      <c r="C211" s="42" t="str">
        <f t="shared" si="6"/>
        <v/>
      </c>
    </row>
    <row r="212" spans="1:4" x14ac:dyDescent="0.25">
      <c r="A212" s="43"/>
      <c r="B212" s="44"/>
      <c r="C212" s="42" t="str">
        <f t="shared" si="6"/>
        <v/>
      </c>
    </row>
    <row r="213" spans="1:4" x14ac:dyDescent="0.25">
      <c r="A213" s="43"/>
      <c r="B213" s="44"/>
      <c r="C213" s="42" t="str">
        <f t="shared" si="6"/>
        <v/>
      </c>
    </row>
    <row r="214" spans="1:4" x14ac:dyDescent="0.25">
      <c r="A214" s="43"/>
      <c r="B214" s="44"/>
      <c r="C214" s="42" t="str">
        <f t="shared" si="6"/>
        <v/>
      </c>
    </row>
    <row r="215" spans="1:4" x14ac:dyDescent="0.25">
      <c r="A215" s="43"/>
      <c r="B215" s="44"/>
      <c r="C215" s="42" t="str">
        <f t="shared" si="6"/>
        <v/>
      </c>
    </row>
    <row r="216" spans="1:4" x14ac:dyDescent="0.25">
      <c r="A216" s="43"/>
      <c r="B216" s="44"/>
      <c r="C216" s="42" t="str">
        <f t="shared" si="6"/>
        <v/>
      </c>
    </row>
    <row r="217" spans="1:4" x14ac:dyDescent="0.25">
      <c r="A217" s="43"/>
      <c r="B217" s="44"/>
      <c r="C217" s="42" t="str">
        <f t="shared" si="6"/>
        <v/>
      </c>
      <c r="D217" s="42" t="str">
        <f t="shared" si="7"/>
        <v xml:space="preserve"> </v>
      </c>
    </row>
    <row r="218" spans="1:4" x14ac:dyDescent="0.25">
      <c r="A218" s="43"/>
      <c r="B218" s="44"/>
      <c r="C218" s="42" t="str">
        <f t="shared" si="6"/>
        <v/>
      </c>
      <c r="D218" s="42" t="str">
        <f t="shared" si="7"/>
        <v xml:space="preserve"> </v>
      </c>
    </row>
    <row r="219" spans="1:4" x14ac:dyDescent="0.25">
      <c r="A219" s="43"/>
      <c r="B219" s="44"/>
      <c r="C219" s="42" t="str">
        <f t="shared" si="6"/>
        <v/>
      </c>
      <c r="D219" s="42" t="str">
        <f t="shared" si="7"/>
        <v xml:space="preserve"> </v>
      </c>
    </row>
    <row r="220" spans="1:4" x14ac:dyDescent="0.25">
      <c r="A220" s="43"/>
      <c r="B220" s="44"/>
      <c r="C220" s="42" t="str">
        <f t="shared" si="6"/>
        <v/>
      </c>
      <c r="D220" s="42" t="str">
        <f t="shared" si="7"/>
        <v xml:space="preserve"> </v>
      </c>
    </row>
    <row r="221" spans="1:4" x14ac:dyDescent="0.25">
      <c r="A221" s="43"/>
      <c r="B221" s="44"/>
      <c r="C221" s="42" t="str">
        <f t="shared" si="6"/>
        <v/>
      </c>
      <c r="D221" s="42" t="str">
        <f t="shared" si="7"/>
        <v xml:space="preserve"> </v>
      </c>
    </row>
    <row r="222" spans="1:4" x14ac:dyDescent="0.25">
      <c r="A222" s="43"/>
      <c r="B222" s="44"/>
      <c r="C222" s="42" t="str">
        <f t="shared" si="6"/>
        <v/>
      </c>
      <c r="D222" s="42" t="str">
        <f t="shared" si="7"/>
        <v xml:space="preserve"> </v>
      </c>
    </row>
    <row r="223" spans="1:4" x14ac:dyDescent="0.25">
      <c r="A223" s="43"/>
      <c r="B223" s="44"/>
      <c r="C223" s="42" t="str">
        <f t="shared" si="6"/>
        <v/>
      </c>
      <c r="D223" s="42" t="str">
        <f t="shared" si="7"/>
        <v xml:space="preserve"> </v>
      </c>
    </row>
    <row r="224" spans="1:4" x14ac:dyDescent="0.25">
      <c r="A224" s="43"/>
      <c r="B224" s="44"/>
      <c r="C224" s="42" t="str">
        <f t="shared" si="6"/>
        <v/>
      </c>
      <c r="D224" s="42" t="str">
        <f t="shared" si="7"/>
        <v xml:space="preserve"> </v>
      </c>
    </row>
    <row r="225" spans="1:4" x14ac:dyDescent="0.25">
      <c r="A225" s="43"/>
      <c r="B225" s="44"/>
      <c r="C225" s="42" t="str">
        <f t="shared" si="6"/>
        <v/>
      </c>
      <c r="D225" s="42" t="str">
        <f t="shared" si="7"/>
        <v xml:space="preserve"> </v>
      </c>
    </row>
    <row r="226" spans="1:4" x14ac:dyDescent="0.25">
      <c r="A226" s="43"/>
      <c r="B226" s="44"/>
      <c r="C226" s="42" t="str">
        <f t="shared" si="6"/>
        <v/>
      </c>
      <c r="D226" s="42" t="str">
        <f t="shared" si="7"/>
        <v xml:space="preserve"> </v>
      </c>
    </row>
    <row r="227" spans="1:4" x14ac:dyDescent="0.25">
      <c r="A227" s="43"/>
      <c r="B227" s="44"/>
      <c r="C227" s="42" t="str">
        <f t="shared" si="6"/>
        <v/>
      </c>
      <c r="D227" s="42" t="str">
        <f t="shared" si="7"/>
        <v xml:space="preserve"> </v>
      </c>
    </row>
    <row r="228" spans="1:4" x14ac:dyDescent="0.25">
      <c r="A228" s="43"/>
      <c r="B228" s="44"/>
      <c r="C228" s="42" t="str">
        <f t="shared" si="6"/>
        <v/>
      </c>
      <c r="D228" s="42" t="str">
        <f t="shared" si="7"/>
        <v xml:space="preserve"> </v>
      </c>
    </row>
    <row r="229" spans="1:4" x14ac:dyDescent="0.25">
      <c r="A229" s="43"/>
      <c r="B229" s="44"/>
      <c r="C229" s="42" t="str">
        <f t="shared" si="6"/>
        <v/>
      </c>
      <c r="D229" s="42" t="str">
        <f t="shared" si="7"/>
        <v xml:space="preserve"> </v>
      </c>
    </row>
    <row r="230" spans="1:4" x14ac:dyDescent="0.25">
      <c r="A230" s="43"/>
      <c r="B230" s="44"/>
      <c r="C230" s="42" t="str">
        <f t="shared" si="6"/>
        <v/>
      </c>
      <c r="D230" s="42" t="str">
        <f t="shared" si="7"/>
        <v xml:space="preserve"> </v>
      </c>
    </row>
    <row r="231" spans="1:4" x14ac:dyDescent="0.25">
      <c r="A231" s="43"/>
      <c r="B231" s="44"/>
      <c r="C231" s="42" t="str">
        <f t="shared" si="6"/>
        <v/>
      </c>
      <c r="D231" s="42" t="str">
        <f t="shared" si="7"/>
        <v xml:space="preserve"> </v>
      </c>
    </row>
    <row r="232" spans="1:4" x14ac:dyDescent="0.25">
      <c r="A232" s="43"/>
      <c r="B232" s="44"/>
      <c r="C232" s="42" t="str">
        <f t="shared" si="6"/>
        <v/>
      </c>
      <c r="D232" s="42" t="str">
        <f t="shared" si="7"/>
        <v xml:space="preserve"> </v>
      </c>
    </row>
    <row r="233" spans="1:4" x14ac:dyDescent="0.25">
      <c r="A233" s="43"/>
      <c r="B233" s="44"/>
      <c r="C233" s="42" t="str">
        <f t="shared" si="6"/>
        <v/>
      </c>
      <c r="D233" s="42" t="str">
        <f t="shared" si="7"/>
        <v xml:space="preserve"> </v>
      </c>
    </row>
    <row r="234" spans="1:4" x14ac:dyDescent="0.25">
      <c r="A234" s="43"/>
      <c r="B234" s="44"/>
      <c r="C234" s="42" t="str">
        <f t="shared" si="6"/>
        <v/>
      </c>
      <c r="D234" s="42" t="str">
        <f t="shared" si="7"/>
        <v xml:space="preserve"> </v>
      </c>
    </row>
    <row r="235" spans="1:4" x14ac:dyDescent="0.25">
      <c r="A235" s="43"/>
      <c r="B235" s="44"/>
      <c r="C235" s="42" t="str">
        <f t="shared" si="6"/>
        <v/>
      </c>
      <c r="D235" s="42" t="str">
        <f t="shared" si="7"/>
        <v xml:space="preserve"> </v>
      </c>
    </row>
    <row r="236" spans="1:4" x14ac:dyDescent="0.25">
      <c r="A236" s="43"/>
      <c r="B236" s="44"/>
      <c r="C236" s="42" t="str">
        <f t="shared" si="6"/>
        <v/>
      </c>
      <c r="D236" s="42" t="str">
        <f t="shared" si="7"/>
        <v xml:space="preserve"> </v>
      </c>
    </row>
    <row r="237" spans="1:4" x14ac:dyDescent="0.25">
      <c r="A237" s="43"/>
      <c r="B237" s="44"/>
      <c r="C237" s="42" t="str">
        <f t="shared" si="6"/>
        <v/>
      </c>
      <c r="D237" s="42" t="str">
        <f t="shared" si="7"/>
        <v xml:space="preserve"> </v>
      </c>
    </row>
    <row r="238" spans="1:4" x14ac:dyDescent="0.25">
      <c r="A238" s="43"/>
      <c r="B238" s="44"/>
      <c r="C238" s="42" t="str">
        <f t="shared" si="6"/>
        <v/>
      </c>
      <c r="D238" s="42" t="str">
        <f t="shared" si="7"/>
        <v xml:space="preserve"> </v>
      </c>
    </row>
    <row r="239" spans="1:4" x14ac:dyDescent="0.25">
      <c r="A239" s="43"/>
      <c r="B239" s="44"/>
      <c r="C239" s="42" t="str">
        <f t="shared" si="6"/>
        <v/>
      </c>
      <c r="D239" s="42" t="str">
        <f t="shared" si="7"/>
        <v xml:space="preserve"> </v>
      </c>
    </row>
    <row r="240" spans="1:4" x14ac:dyDescent="0.25">
      <c r="A240" s="43"/>
      <c r="B240" s="44"/>
      <c r="C240" s="42" t="str">
        <f t="shared" si="6"/>
        <v/>
      </c>
      <c r="D240" s="42" t="str">
        <f t="shared" si="7"/>
        <v xml:space="preserve"> </v>
      </c>
    </row>
    <row r="241" spans="1:4" x14ac:dyDescent="0.25">
      <c r="A241" s="43"/>
      <c r="B241" s="44"/>
      <c r="C241" s="42" t="str">
        <f t="shared" si="6"/>
        <v/>
      </c>
      <c r="D241" s="42" t="str">
        <f t="shared" si="7"/>
        <v xml:space="preserve"> </v>
      </c>
    </row>
    <row r="242" spans="1:4" x14ac:dyDescent="0.25">
      <c r="A242" s="43"/>
      <c r="B242" s="44"/>
      <c r="C242" s="42" t="str">
        <f t="shared" si="6"/>
        <v/>
      </c>
      <c r="D242" s="42" t="str">
        <f t="shared" si="7"/>
        <v xml:space="preserve"> </v>
      </c>
    </row>
    <row r="243" spans="1:4" x14ac:dyDescent="0.25">
      <c r="A243" s="43"/>
      <c r="B243" s="44"/>
      <c r="C243" s="42" t="str">
        <f t="shared" si="6"/>
        <v/>
      </c>
      <c r="D243" s="42" t="str">
        <f t="shared" si="7"/>
        <v xml:space="preserve"> </v>
      </c>
    </row>
    <row r="244" spans="1:4" x14ac:dyDescent="0.25">
      <c r="A244" s="43"/>
      <c r="B244" s="44"/>
      <c r="C244" s="42" t="str">
        <f t="shared" si="6"/>
        <v/>
      </c>
      <c r="D244" s="42" t="str">
        <f t="shared" si="7"/>
        <v xml:space="preserve"> </v>
      </c>
    </row>
    <row r="245" spans="1:4" x14ac:dyDescent="0.25">
      <c r="A245" s="43"/>
      <c r="B245" s="44"/>
      <c r="C245" s="42" t="str">
        <f t="shared" si="6"/>
        <v/>
      </c>
      <c r="D245" s="42" t="str">
        <f t="shared" si="7"/>
        <v xml:space="preserve"> </v>
      </c>
    </row>
    <row r="246" spans="1:4" x14ac:dyDescent="0.25">
      <c r="A246" s="43"/>
      <c r="B246" s="44"/>
      <c r="C246" s="42" t="str">
        <f t="shared" si="6"/>
        <v/>
      </c>
      <c r="D246" s="42" t="str">
        <f t="shared" si="7"/>
        <v xml:space="preserve"> </v>
      </c>
    </row>
    <row r="247" spans="1:4" x14ac:dyDescent="0.25">
      <c r="A247" s="43"/>
      <c r="B247" s="44"/>
      <c r="C247" s="42" t="str">
        <f t="shared" si="6"/>
        <v/>
      </c>
      <c r="D247" s="42" t="str">
        <f t="shared" si="7"/>
        <v xml:space="preserve"> </v>
      </c>
    </row>
    <row r="248" spans="1:4" x14ac:dyDescent="0.25">
      <c r="A248" s="43"/>
      <c r="B248" s="44"/>
      <c r="C248" s="42" t="str">
        <f t="shared" si="6"/>
        <v/>
      </c>
      <c r="D248" s="42" t="str">
        <f t="shared" si="7"/>
        <v xml:space="preserve"> </v>
      </c>
    </row>
    <row r="249" spans="1:4" x14ac:dyDescent="0.25">
      <c r="A249" s="43"/>
      <c r="B249" s="44"/>
      <c r="C249" s="42" t="str">
        <f t="shared" si="6"/>
        <v/>
      </c>
      <c r="D249" s="42" t="str">
        <f t="shared" si="7"/>
        <v xml:space="preserve"> </v>
      </c>
    </row>
    <row r="250" spans="1:4" x14ac:dyDescent="0.25">
      <c r="A250" s="43"/>
      <c r="B250" s="44"/>
      <c r="C250" s="42" t="str">
        <f t="shared" si="6"/>
        <v/>
      </c>
      <c r="D250" s="42" t="str">
        <f t="shared" si="7"/>
        <v xml:space="preserve"> </v>
      </c>
    </row>
    <row r="251" spans="1:4" x14ac:dyDescent="0.25">
      <c r="A251" s="43"/>
      <c r="B251" s="44"/>
      <c r="C251" s="42" t="str">
        <f t="shared" si="6"/>
        <v/>
      </c>
      <c r="D251" s="42" t="str">
        <f t="shared" si="7"/>
        <v xml:space="preserve"> </v>
      </c>
    </row>
    <row r="252" spans="1:4" x14ac:dyDescent="0.25">
      <c r="A252" s="43"/>
      <c r="B252" s="44"/>
      <c r="C252" s="42" t="str">
        <f t="shared" si="6"/>
        <v/>
      </c>
      <c r="D252" s="42" t="str">
        <f t="shared" si="7"/>
        <v xml:space="preserve"> </v>
      </c>
    </row>
    <row r="253" spans="1:4" x14ac:dyDescent="0.25">
      <c r="A253" s="43"/>
      <c r="B253" s="44"/>
      <c r="C253" s="42" t="str">
        <f t="shared" si="6"/>
        <v/>
      </c>
      <c r="D253" s="42" t="str">
        <f t="shared" si="7"/>
        <v xml:space="preserve"> </v>
      </c>
    </row>
    <row r="254" spans="1:4" x14ac:dyDescent="0.25">
      <c r="A254" s="43"/>
      <c r="B254" s="44"/>
      <c r="C254" s="42" t="str">
        <f t="shared" si="6"/>
        <v/>
      </c>
      <c r="D254" s="42" t="str">
        <f t="shared" si="7"/>
        <v xml:space="preserve"> </v>
      </c>
    </row>
    <row r="255" spans="1:4" x14ac:dyDescent="0.25">
      <c r="A255" s="43"/>
      <c r="B255" s="44"/>
      <c r="C255" s="42" t="str">
        <f t="shared" si="6"/>
        <v/>
      </c>
      <c r="D255" s="42" t="str">
        <f t="shared" si="7"/>
        <v xml:space="preserve"> </v>
      </c>
    </row>
    <row r="256" spans="1:4" x14ac:dyDescent="0.25">
      <c r="A256" s="43"/>
      <c r="B256" s="44"/>
      <c r="C256" s="42" t="str">
        <f t="shared" si="6"/>
        <v/>
      </c>
      <c r="D256" s="42" t="str">
        <f t="shared" si="7"/>
        <v xml:space="preserve"> </v>
      </c>
    </row>
    <row r="257" spans="1:4" x14ac:dyDescent="0.25">
      <c r="A257" s="43"/>
      <c r="B257" s="44"/>
      <c r="C257" s="42" t="str">
        <f t="shared" si="6"/>
        <v/>
      </c>
      <c r="D257" s="42" t="str">
        <f t="shared" si="7"/>
        <v xml:space="preserve"> </v>
      </c>
    </row>
    <row r="258" spans="1:4" x14ac:dyDescent="0.25">
      <c r="A258" s="43"/>
      <c r="B258" s="44"/>
      <c r="C258" s="42" t="str">
        <f t="shared" si="6"/>
        <v/>
      </c>
      <c r="D258" s="42" t="str">
        <f t="shared" si="7"/>
        <v xml:space="preserve"> </v>
      </c>
    </row>
    <row r="259" spans="1:4" x14ac:dyDescent="0.25">
      <c r="A259" s="43"/>
      <c r="B259" s="44"/>
      <c r="C259" s="42" t="str">
        <f t="shared" ref="C259:C322" si="8">PROPER(B259)</f>
        <v/>
      </c>
      <c r="D259" s="42" t="str">
        <f t="shared" ref="D259:D322" si="9">CONCATENATE(A259," ",C259)</f>
        <v xml:space="preserve"> </v>
      </c>
    </row>
    <row r="260" spans="1:4" x14ac:dyDescent="0.25">
      <c r="A260" s="43"/>
      <c r="B260" s="44"/>
      <c r="C260" s="42" t="str">
        <f t="shared" si="8"/>
        <v/>
      </c>
      <c r="D260" s="42" t="str">
        <f t="shared" si="9"/>
        <v xml:space="preserve"> </v>
      </c>
    </row>
    <row r="261" spans="1:4" x14ac:dyDescent="0.25">
      <c r="A261" s="43"/>
      <c r="B261" s="44"/>
      <c r="C261" s="42" t="str">
        <f t="shared" si="8"/>
        <v/>
      </c>
      <c r="D261" s="42" t="str">
        <f t="shared" si="9"/>
        <v xml:space="preserve"> </v>
      </c>
    </row>
    <row r="262" spans="1:4" x14ac:dyDescent="0.25">
      <c r="A262" s="43"/>
      <c r="B262" s="44"/>
      <c r="C262" s="42" t="str">
        <f t="shared" si="8"/>
        <v/>
      </c>
      <c r="D262" s="42" t="str">
        <f t="shared" si="9"/>
        <v xml:space="preserve"> </v>
      </c>
    </row>
    <row r="263" spans="1:4" x14ac:dyDescent="0.25">
      <c r="A263" s="43"/>
      <c r="B263" s="44"/>
      <c r="C263" s="42" t="str">
        <f t="shared" si="8"/>
        <v/>
      </c>
      <c r="D263" s="42" t="str">
        <f t="shared" si="9"/>
        <v xml:space="preserve"> </v>
      </c>
    </row>
    <row r="264" spans="1:4" x14ac:dyDescent="0.25">
      <c r="A264" s="43"/>
      <c r="B264" s="44"/>
      <c r="C264" s="42" t="str">
        <f t="shared" si="8"/>
        <v/>
      </c>
      <c r="D264" s="42" t="str">
        <f t="shared" si="9"/>
        <v xml:space="preserve"> </v>
      </c>
    </row>
    <row r="265" spans="1:4" x14ac:dyDescent="0.25">
      <c r="A265" s="43"/>
      <c r="B265" s="44"/>
      <c r="C265" s="42" t="str">
        <f t="shared" si="8"/>
        <v/>
      </c>
      <c r="D265" s="42" t="str">
        <f t="shared" si="9"/>
        <v xml:space="preserve"> </v>
      </c>
    </row>
    <row r="266" spans="1:4" x14ac:dyDescent="0.25">
      <c r="A266" s="43"/>
      <c r="B266" s="44"/>
      <c r="C266" s="42" t="str">
        <f t="shared" si="8"/>
        <v/>
      </c>
      <c r="D266" s="42" t="str">
        <f t="shared" si="9"/>
        <v xml:space="preserve"> </v>
      </c>
    </row>
    <row r="267" spans="1:4" x14ac:dyDescent="0.25">
      <c r="A267" s="43"/>
      <c r="B267" s="44"/>
      <c r="C267" s="42" t="str">
        <f t="shared" si="8"/>
        <v/>
      </c>
      <c r="D267" s="42" t="str">
        <f t="shared" si="9"/>
        <v xml:space="preserve"> </v>
      </c>
    </row>
    <row r="268" spans="1:4" x14ac:dyDescent="0.25">
      <c r="A268" s="43"/>
      <c r="B268" s="44"/>
      <c r="C268" s="42" t="str">
        <f t="shared" si="8"/>
        <v/>
      </c>
      <c r="D268" s="42" t="str">
        <f t="shared" si="9"/>
        <v xml:space="preserve"> </v>
      </c>
    </row>
    <row r="269" spans="1:4" x14ac:dyDescent="0.25">
      <c r="A269" s="43"/>
      <c r="B269" s="44"/>
      <c r="C269" s="42" t="str">
        <f t="shared" si="8"/>
        <v/>
      </c>
      <c r="D269" s="42" t="str">
        <f t="shared" si="9"/>
        <v xml:space="preserve"> </v>
      </c>
    </row>
    <row r="270" spans="1:4" x14ac:dyDescent="0.25">
      <c r="A270" s="43"/>
      <c r="B270" s="44"/>
      <c r="C270" s="42" t="str">
        <f t="shared" si="8"/>
        <v/>
      </c>
      <c r="D270" s="42" t="str">
        <f t="shared" si="9"/>
        <v xml:space="preserve"> </v>
      </c>
    </row>
    <row r="271" spans="1:4" x14ac:dyDescent="0.25">
      <c r="A271" s="43"/>
      <c r="B271" s="44"/>
      <c r="C271" s="42" t="str">
        <f t="shared" si="8"/>
        <v/>
      </c>
      <c r="D271" s="42" t="str">
        <f t="shared" si="9"/>
        <v xml:space="preserve"> </v>
      </c>
    </row>
    <row r="272" spans="1:4" x14ac:dyDescent="0.25">
      <c r="A272" s="43"/>
      <c r="B272" s="44"/>
      <c r="C272" s="42" t="str">
        <f t="shared" si="8"/>
        <v/>
      </c>
      <c r="D272" s="42" t="str">
        <f t="shared" si="9"/>
        <v xml:space="preserve"> </v>
      </c>
    </row>
    <row r="273" spans="1:4" x14ac:dyDescent="0.25">
      <c r="A273" s="43"/>
      <c r="B273" s="44"/>
      <c r="C273" s="42" t="str">
        <f t="shared" si="8"/>
        <v/>
      </c>
      <c r="D273" s="42" t="str">
        <f t="shared" si="9"/>
        <v xml:space="preserve"> </v>
      </c>
    </row>
    <row r="274" spans="1:4" x14ac:dyDescent="0.25">
      <c r="A274" s="43"/>
      <c r="B274" s="44"/>
      <c r="C274" s="42" t="str">
        <f t="shared" si="8"/>
        <v/>
      </c>
      <c r="D274" s="42" t="str">
        <f t="shared" si="9"/>
        <v xml:space="preserve"> </v>
      </c>
    </row>
    <row r="275" spans="1:4" x14ac:dyDescent="0.25">
      <c r="A275" s="43"/>
      <c r="B275" s="44"/>
      <c r="C275" s="42" t="str">
        <f t="shared" si="8"/>
        <v/>
      </c>
      <c r="D275" s="42" t="str">
        <f t="shared" si="9"/>
        <v xml:space="preserve"> </v>
      </c>
    </row>
    <row r="276" spans="1:4" x14ac:dyDescent="0.25">
      <c r="A276" s="43"/>
      <c r="B276" s="44"/>
      <c r="C276" s="42" t="str">
        <f t="shared" si="8"/>
        <v/>
      </c>
      <c r="D276" s="42" t="str">
        <f t="shared" si="9"/>
        <v xml:space="preserve"> </v>
      </c>
    </row>
    <row r="277" spans="1:4" x14ac:dyDescent="0.25">
      <c r="A277" s="43"/>
      <c r="B277" s="44"/>
      <c r="C277" s="42" t="str">
        <f t="shared" si="8"/>
        <v/>
      </c>
      <c r="D277" s="42" t="str">
        <f t="shared" si="9"/>
        <v xml:space="preserve"> </v>
      </c>
    </row>
    <row r="278" spans="1:4" x14ac:dyDescent="0.25">
      <c r="A278" s="43"/>
      <c r="B278" s="44"/>
      <c r="C278" s="42" t="str">
        <f t="shared" si="8"/>
        <v/>
      </c>
      <c r="D278" s="42" t="str">
        <f t="shared" si="9"/>
        <v xml:space="preserve"> </v>
      </c>
    </row>
    <row r="279" spans="1:4" x14ac:dyDescent="0.25">
      <c r="A279" s="43"/>
      <c r="B279" s="44"/>
      <c r="C279" s="42" t="str">
        <f t="shared" si="8"/>
        <v/>
      </c>
      <c r="D279" s="42" t="str">
        <f t="shared" si="9"/>
        <v xml:space="preserve"> </v>
      </c>
    </row>
    <row r="280" spans="1:4" x14ac:dyDescent="0.25">
      <c r="A280" s="43"/>
      <c r="B280" s="44"/>
      <c r="C280" s="42" t="str">
        <f t="shared" si="8"/>
        <v/>
      </c>
      <c r="D280" s="42" t="str">
        <f t="shared" si="9"/>
        <v xml:space="preserve"> </v>
      </c>
    </row>
    <row r="281" spans="1:4" x14ac:dyDescent="0.25">
      <c r="A281" s="43"/>
      <c r="B281" s="44"/>
      <c r="C281" s="42" t="str">
        <f t="shared" si="8"/>
        <v/>
      </c>
      <c r="D281" s="42" t="str">
        <f t="shared" si="9"/>
        <v xml:space="preserve"> </v>
      </c>
    </row>
    <row r="282" spans="1:4" x14ac:dyDescent="0.25">
      <c r="A282" s="43"/>
      <c r="B282" s="44"/>
      <c r="C282" s="42" t="str">
        <f t="shared" si="8"/>
        <v/>
      </c>
      <c r="D282" s="42" t="str">
        <f t="shared" si="9"/>
        <v xml:space="preserve"> </v>
      </c>
    </row>
    <row r="283" spans="1:4" x14ac:dyDescent="0.25">
      <c r="A283" s="43"/>
      <c r="B283" s="44"/>
      <c r="C283" s="42" t="str">
        <f t="shared" si="8"/>
        <v/>
      </c>
      <c r="D283" s="42" t="str">
        <f t="shared" si="9"/>
        <v xml:space="preserve"> </v>
      </c>
    </row>
    <row r="284" spans="1:4" x14ac:dyDescent="0.25">
      <c r="A284" s="43"/>
      <c r="B284" s="44"/>
      <c r="C284" s="42" t="str">
        <f t="shared" si="8"/>
        <v/>
      </c>
      <c r="D284" s="42" t="str">
        <f t="shared" si="9"/>
        <v xml:space="preserve"> </v>
      </c>
    </row>
    <row r="285" spans="1:4" x14ac:dyDescent="0.25">
      <c r="A285" s="43"/>
      <c r="B285" s="44"/>
      <c r="C285" s="42" t="str">
        <f t="shared" si="8"/>
        <v/>
      </c>
      <c r="D285" s="42" t="str">
        <f t="shared" si="9"/>
        <v xml:space="preserve"> </v>
      </c>
    </row>
    <row r="286" spans="1:4" x14ac:dyDescent="0.25">
      <c r="A286" s="43"/>
      <c r="B286" s="44"/>
      <c r="C286" s="42" t="str">
        <f t="shared" si="8"/>
        <v/>
      </c>
      <c r="D286" s="42" t="str">
        <f t="shared" si="9"/>
        <v xml:space="preserve"> </v>
      </c>
    </row>
    <row r="287" spans="1:4" x14ac:dyDescent="0.25">
      <c r="A287" s="43"/>
      <c r="B287" s="44"/>
      <c r="C287" s="42" t="str">
        <f t="shared" si="8"/>
        <v/>
      </c>
      <c r="D287" s="42" t="str">
        <f t="shared" si="9"/>
        <v xml:space="preserve"> </v>
      </c>
    </row>
    <row r="288" spans="1:4" x14ac:dyDescent="0.25">
      <c r="A288" s="43"/>
      <c r="B288" s="44"/>
      <c r="C288" s="42" t="str">
        <f t="shared" si="8"/>
        <v/>
      </c>
      <c r="D288" s="42" t="str">
        <f t="shared" si="9"/>
        <v xml:space="preserve"> </v>
      </c>
    </row>
    <row r="289" spans="1:4" x14ac:dyDescent="0.25">
      <c r="A289" s="43"/>
      <c r="B289" s="44"/>
      <c r="C289" s="42" t="str">
        <f t="shared" si="8"/>
        <v/>
      </c>
      <c r="D289" s="42" t="str">
        <f t="shared" si="9"/>
        <v xml:space="preserve"> </v>
      </c>
    </row>
    <row r="290" spans="1:4" x14ac:dyDescent="0.25">
      <c r="A290" s="43"/>
      <c r="B290" s="44"/>
      <c r="C290" s="42" t="str">
        <f t="shared" si="8"/>
        <v/>
      </c>
      <c r="D290" s="42" t="str">
        <f t="shared" si="9"/>
        <v xml:space="preserve"> </v>
      </c>
    </row>
    <row r="291" spans="1:4" x14ac:dyDescent="0.25">
      <c r="A291" s="43"/>
      <c r="B291" s="44"/>
      <c r="C291" s="42" t="str">
        <f t="shared" si="8"/>
        <v/>
      </c>
      <c r="D291" s="42" t="str">
        <f t="shared" si="9"/>
        <v xml:space="preserve"> </v>
      </c>
    </row>
    <row r="292" spans="1:4" x14ac:dyDescent="0.25">
      <c r="A292" s="43"/>
      <c r="B292" s="44"/>
      <c r="C292" s="42" t="str">
        <f t="shared" si="8"/>
        <v/>
      </c>
      <c r="D292" s="42" t="str">
        <f t="shared" si="9"/>
        <v xml:space="preserve"> </v>
      </c>
    </row>
    <row r="293" spans="1:4" x14ac:dyDescent="0.25">
      <c r="A293" s="43"/>
      <c r="B293" s="44"/>
      <c r="C293" s="42" t="str">
        <f t="shared" si="8"/>
        <v/>
      </c>
      <c r="D293" s="42" t="str">
        <f t="shared" si="9"/>
        <v xml:space="preserve"> </v>
      </c>
    </row>
    <row r="294" spans="1:4" x14ac:dyDescent="0.25">
      <c r="A294" s="43"/>
      <c r="B294" s="44"/>
      <c r="C294" s="42" t="str">
        <f t="shared" si="8"/>
        <v/>
      </c>
      <c r="D294" s="42" t="str">
        <f t="shared" si="9"/>
        <v xml:space="preserve"> </v>
      </c>
    </row>
    <row r="295" spans="1:4" x14ac:dyDescent="0.25">
      <c r="A295" s="43"/>
      <c r="B295" s="44"/>
      <c r="C295" s="42" t="str">
        <f t="shared" si="8"/>
        <v/>
      </c>
      <c r="D295" s="42" t="str">
        <f t="shared" si="9"/>
        <v xml:space="preserve"> </v>
      </c>
    </row>
    <row r="296" spans="1:4" x14ac:dyDescent="0.25">
      <c r="A296" s="43"/>
      <c r="B296" s="44"/>
      <c r="C296" s="42" t="str">
        <f t="shared" si="8"/>
        <v/>
      </c>
      <c r="D296" s="42" t="str">
        <f t="shared" si="9"/>
        <v xml:space="preserve"> </v>
      </c>
    </row>
    <row r="297" spans="1:4" x14ac:dyDescent="0.25">
      <c r="A297" s="43"/>
      <c r="B297" s="44"/>
      <c r="C297" s="42" t="str">
        <f t="shared" si="8"/>
        <v/>
      </c>
      <c r="D297" s="42" t="str">
        <f t="shared" si="9"/>
        <v xml:space="preserve"> </v>
      </c>
    </row>
    <row r="298" spans="1:4" x14ac:dyDescent="0.25">
      <c r="A298" s="43"/>
      <c r="B298" s="44"/>
      <c r="C298" s="42" t="str">
        <f t="shared" si="8"/>
        <v/>
      </c>
      <c r="D298" s="42" t="str">
        <f t="shared" si="9"/>
        <v xml:space="preserve"> </v>
      </c>
    </row>
    <row r="299" spans="1:4" x14ac:dyDescent="0.25">
      <c r="A299" s="43"/>
      <c r="B299" s="44"/>
      <c r="C299" s="42" t="str">
        <f t="shared" si="8"/>
        <v/>
      </c>
      <c r="D299" s="42" t="str">
        <f t="shared" si="9"/>
        <v xml:space="preserve"> </v>
      </c>
    </row>
    <row r="300" spans="1:4" x14ac:dyDescent="0.25">
      <c r="A300" s="43"/>
      <c r="B300" s="44"/>
      <c r="C300" s="42" t="str">
        <f t="shared" si="8"/>
        <v/>
      </c>
      <c r="D300" s="42" t="str">
        <f t="shared" si="9"/>
        <v xml:space="preserve"> </v>
      </c>
    </row>
    <row r="301" spans="1:4" x14ac:dyDescent="0.25">
      <c r="A301" s="43"/>
      <c r="B301" s="44"/>
      <c r="C301" s="42" t="str">
        <f t="shared" si="8"/>
        <v/>
      </c>
      <c r="D301" s="42" t="str">
        <f t="shared" si="9"/>
        <v xml:space="preserve"> </v>
      </c>
    </row>
    <row r="302" spans="1:4" x14ac:dyDescent="0.25">
      <c r="A302" s="43"/>
      <c r="B302" s="44"/>
      <c r="C302" s="42" t="str">
        <f t="shared" si="8"/>
        <v/>
      </c>
      <c r="D302" s="42" t="str">
        <f t="shared" si="9"/>
        <v xml:space="preserve"> </v>
      </c>
    </row>
    <row r="303" spans="1:4" x14ac:dyDescent="0.25">
      <c r="A303" s="43"/>
      <c r="B303" s="44"/>
      <c r="C303" s="42" t="str">
        <f t="shared" si="8"/>
        <v/>
      </c>
      <c r="D303" s="42" t="str">
        <f t="shared" si="9"/>
        <v xml:space="preserve"> </v>
      </c>
    </row>
    <row r="304" spans="1:4" x14ac:dyDescent="0.25">
      <c r="A304" s="43"/>
      <c r="B304" s="44"/>
      <c r="C304" s="42" t="str">
        <f t="shared" si="8"/>
        <v/>
      </c>
      <c r="D304" s="42" t="str">
        <f t="shared" si="9"/>
        <v xml:space="preserve"> </v>
      </c>
    </row>
    <row r="305" spans="1:4" x14ac:dyDescent="0.25">
      <c r="A305" s="43"/>
      <c r="B305" s="44"/>
      <c r="C305" s="42" t="str">
        <f t="shared" si="8"/>
        <v/>
      </c>
      <c r="D305" s="42" t="str">
        <f t="shared" si="9"/>
        <v xml:space="preserve"> </v>
      </c>
    </row>
    <row r="306" spans="1:4" x14ac:dyDescent="0.25">
      <c r="A306" s="43"/>
      <c r="B306" s="44"/>
      <c r="C306" s="42" t="str">
        <f t="shared" si="8"/>
        <v/>
      </c>
      <c r="D306" s="42" t="str">
        <f t="shared" si="9"/>
        <v xml:space="preserve"> </v>
      </c>
    </row>
    <row r="307" spans="1:4" x14ac:dyDescent="0.25">
      <c r="A307" s="43"/>
      <c r="B307" s="44"/>
      <c r="C307" s="42" t="str">
        <f t="shared" si="8"/>
        <v/>
      </c>
      <c r="D307" s="42" t="str">
        <f t="shared" si="9"/>
        <v xml:space="preserve"> </v>
      </c>
    </row>
    <row r="308" spans="1:4" x14ac:dyDescent="0.25">
      <c r="A308" s="43"/>
      <c r="B308" s="44"/>
      <c r="C308" s="42" t="str">
        <f t="shared" si="8"/>
        <v/>
      </c>
      <c r="D308" s="42" t="str">
        <f t="shared" si="9"/>
        <v xml:space="preserve"> </v>
      </c>
    </row>
    <row r="309" spans="1:4" x14ac:dyDescent="0.25">
      <c r="A309" s="43"/>
      <c r="B309" s="44"/>
      <c r="C309" s="42" t="str">
        <f t="shared" si="8"/>
        <v/>
      </c>
      <c r="D309" s="42" t="str">
        <f t="shared" si="9"/>
        <v xml:space="preserve"> </v>
      </c>
    </row>
    <row r="310" spans="1:4" x14ac:dyDescent="0.25">
      <c r="A310" s="43"/>
      <c r="B310" s="44"/>
      <c r="C310" s="42" t="str">
        <f t="shared" si="8"/>
        <v/>
      </c>
      <c r="D310" s="42" t="str">
        <f t="shared" si="9"/>
        <v xml:space="preserve"> </v>
      </c>
    </row>
    <row r="311" spans="1:4" x14ac:dyDescent="0.25">
      <c r="A311" s="43"/>
      <c r="B311" s="44"/>
      <c r="C311" s="42" t="str">
        <f t="shared" si="8"/>
        <v/>
      </c>
      <c r="D311" s="42" t="str">
        <f t="shared" si="9"/>
        <v xml:space="preserve"> </v>
      </c>
    </row>
    <row r="312" spans="1:4" x14ac:dyDescent="0.25">
      <c r="A312" s="43"/>
      <c r="B312" s="44"/>
      <c r="C312" s="42" t="str">
        <f t="shared" si="8"/>
        <v/>
      </c>
      <c r="D312" s="42" t="str">
        <f t="shared" si="9"/>
        <v xml:space="preserve"> </v>
      </c>
    </row>
    <row r="313" spans="1:4" x14ac:dyDescent="0.25">
      <c r="A313" s="43"/>
      <c r="B313" s="44"/>
      <c r="C313" s="42" t="str">
        <f t="shared" si="8"/>
        <v/>
      </c>
      <c r="D313" s="42" t="str">
        <f t="shared" si="9"/>
        <v xml:space="preserve"> </v>
      </c>
    </row>
    <row r="314" spans="1:4" x14ac:dyDescent="0.25">
      <c r="A314" s="43"/>
      <c r="B314" s="44"/>
      <c r="C314" s="42" t="str">
        <f t="shared" si="8"/>
        <v/>
      </c>
      <c r="D314" s="42" t="str">
        <f t="shared" si="9"/>
        <v xml:space="preserve"> </v>
      </c>
    </row>
    <row r="315" spans="1:4" x14ac:dyDescent="0.25">
      <c r="A315" s="43"/>
      <c r="B315" s="44"/>
      <c r="C315" s="42" t="str">
        <f t="shared" si="8"/>
        <v/>
      </c>
      <c r="D315" s="42" t="str">
        <f t="shared" si="9"/>
        <v xml:space="preserve"> </v>
      </c>
    </row>
    <row r="316" spans="1:4" x14ac:dyDescent="0.25">
      <c r="A316" s="43"/>
      <c r="B316" s="44"/>
      <c r="C316" s="42" t="str">
        <f t="shared" si="8"/>
        <v/>
      </c>
      <c r="D316" s="42" t="str">
        <f t="shared" si="9"/>
        <v xml:space="preserve"> </v>
      </c>
    </row>
    <row r="317" spans="1:4" x14ac:dyDescent="0.25">
      <c r="A317" s="43"/>
      <c r="B317" s="44"/>
      <c r="C317" s="42" t="str">
        <f t="shared" si="8"/>
        <v/>
      </c>
      <c r="D317" s="42" t="str">
        <f t="shared" si="9"/>
        <v xml:space="preserve"> </v>
      </c>
    </row>
    <row r="318" spans="1:4" x14ac:dyDescent="0.25">
      <c r="A318" s="43"/>
      <c r="B318" s="44"/>
      <c r="C318" s="42" t="str">
        <f t="shared" si="8"/>
        <v/>
      </c>
      <c r="D318" s="42" t="str">
        <f t="shared" si="9"/>
        <v xml:space="preserve"> </v>
      </c>
    </row>
    <row r="319" spans="1:4" x14ac:dyDescent="0.25">
      <c r="A319" s="43"/>
      <c r="B319" s="44"/>
      <c r="C319" s="42" t="str">
        <f t="shared" si="8"/>
        <v/>
      </c>
      <c r="D319" s="42" t="str">
        <f t="shared" si="9"/>
        <v xml:space="preserve"> </v>
      </c>
    </row>
    <row r="320" spans="1:4" x14ac:dyDescent="0.25">
      <c r="A320" s="43"/>
      <c r="B320" s="44"/>
      <c r="C320" s="42" t="str">
        <f t="shared" si="8"/>
        <v/>
      </c>
      <c r="D320" s="42" t="str">
        <f t="shared" si="9"/>
        <v xml:space="preserve"> </v>
      </c>
    </row>
    <row r="321" spans="1:4" x14ac:dyDescent="0.25">
      <c r="A321" s="43"/>
      <c r="B321" s="44"/>
      <c r="C321" s="42" t="str">
        <f t="shared" si="8"/>
        <v/>
      </c>
      <c r="D321" s="42" t="str">
        <f t="shared" si="9"/>
        <v xml:space="preserve"> </v>
      </c>
    </row>
    <row r="322" spans="1:4" x14ac:dyDescent="0.25">
      <c r="A322" s="43"/>
      <c r="B322" s="44"/>
      <c r="C322" s="42" t="str">
        <f t="shared" si="8"/>
        <v/>
      </c>
      <c r="D322" s="42" t="str">
        <f t="shared" si="9"/>
        <v xml:space="preserve"> </v>
      </c>
    </row>
    <row r="323" spans="1:4" x14ac:dyDescent="0.25">
      <c r="A323" s="43"/>
      <c r="B323" s="44"/>
      <c r="C323" s="42" t="str">
        <f t="shared" ref="C323:C386" si="10">PROPER(B323)</f>
        <v/>
      </c>
      <c r="D323" s="42" t="str">
        <f t="shared" ref="D323:D386" si="11">CONCATENATE(A323," ",C323)</f>
        <v xml:space="preserve"> </v>
      </c>
    </row>
    <row r="324" spans="1:4" x14ac:dyDescent="0.25">
      <c r="A324" s="43"/>
      <c r="B324" s="44"/>
      <c r="C324" s="42" t="str">
        <f t="shared" si="10"/>
        <v/>
      </c>
      <c r="D324" s="42" t="str">
        <f t="shared" si="11"/>
        <v xml:space="preserve"> </v>
      </c>
    </row>
    <row r="325" spans="1:4" x14ac:dyDescent="0.25">
      <c r="A325" s="43"/>
      <c r="B325" s="44"/>
      <c r="C325" s="42" t="str">
        <f t="shared" si="10"/>
        <v/>
      </c>
      <c r="D325" s="42" t="str">
        <f t="shared" si="11"/>
        <v xml:space="preserve"> </v>
      </c>
    </row>
    <row r="326" spans="1:4" x14ac:dyDescent="0.25">
      <c r="A326" s="43"/>
      <c r="B326" s="44"/>
      <c r="C326" s="42" t="str">
        <f t="shared" si="10"/>
        <v/>
      </c>
      <c r="D326" s="42" t="str">
        <f t="shared" si="11"/>
        <v xml:space="preserve"> </v>
      </c>
    </row>
    <row r="327" spans="1:4" x14ac:dyDescent="0.25">
      <c r="A327" s="43"/>
      <c r="B327" s="44"/>
      <c r="C327" s="42" t="str">
        <f t="shared" si="10"/>
        <v/>
      </c>
      <c r="D327" s="42" t="str">
        <f t="shared" si="11"/>
        <v xml:space="preserve"> </v>
      </c>
    </row>
    <row r="328" spans="1:4" x14ac:dyDescent="0.25">
      <c r="A328" s="43"/>
      <c r="B328" s="44"/>
      <c r="C328" s="42" t="str">
        <f t="shared" si="10"/>
        <v/>
      </c>
      <c r="D328" s="42" t="str">
        <f t="shared" si="11"/>
        <v xml:space="preserve"> </v>
      </c>
    </row>
    <row r="329" spans="1:4" x14ac:dyDescent="0.25">
      <c r="A329" s="43"/>
      <c r="B329" s="44"/>
      <c r="C329" s="42" t="str">
        <f t="shared" si="10"/>
        <v/>
      </c>
      <c r="D329" s="42" t="str">
        <f t="shared" si="11"/>
        <v xml:space="preserve"> </v>
      </c>
    </row>
    <row r="330" spans="1:4" x14ac:dyDescent="0.25">
      <c r="A330" s="43"/>
      <c r="B330" s="44"/>
      <c r="C330" s="42" t="str">
        <f t="shared" si="10"/>
        <v/>
      </c>
      <c r="D330" s="42" t="str">
        <f t="shared" si="11"/>
        <v xml:space="preserve"> </v>
      </c>
    </row>
    <row r="331" spans="1:4" x14ac:dyDescent="0.25">
      <c r="A331" s="43"/>
      <c r="B331" s="44"/>
      <c r="C331" s="42" t="str">
        <f t="shared" si="10"/>
        <v/>
      </c>
      <c r="D331" s="42" t="str">
        <f t="shared" si="11"/>
        <v xml:space="preserve"> </v>
      </c>
    </row>
    <row r="332" spans="1:4" x14ac:dyDescent="0.25">
      <c r="A332" s="43"/>
      <c r="B332" s="44"/>
      <c r="C332" s="42" t="str">
        <f t="shared" si="10"/>
        <v/>
      </c>
      <c r="D332" s="42" t="str">
        <f t="shared" si="11"/>
        <v xml:space="preserve"> </v>
      </c>
    </row>
    <row r="333" spans="1:4" x14ac:dyDescent="0.25">
      <c r="A333" s="43"/>
      <c r="B333" s="44"/>
      <c r="C333" s="42" t="str">
        <f t="shared" si="10"/>
        <v/>
      </c>
      <c r="D333" s="42" t="str">
        <f t="shared" si="11"/>
        <v xml:space="preserve"> </v>
      </c>
    </row>
    <row r="334" spans="1:4" x14ac:dyDescent="0.25">
      <c r="A334" s="45"/>
      <c r="B334" s="44"/>
      <c r="C334" s="42" t="str">
        <f t="shared" si="10"/>
        <v/>
      </c>
      <c r="D334" s="42" t="str">
        <f t="shared" si="11"/>
        <v xml:space="preserve"> </v>
      </c>
    </row>
    <row r="335" spans="1:4" x14ac:dyDescent="0.25">
      <c r="C335" s="42" t="str">
        <f t="shared" si="10"/>
        <v/>
      </c>
      <c r="D335" s="42" t="str">
        <f t="shared" si="11"/>
        <v xml:space="preserve"> </v>
      </c>
    </row>
    <row r="336" spans="1:4" x14ac:dyDescent="0.25">
      <c r="C336" s="42" t="str">
        <f t="shared" si="10"/>
        <v/>
      </c>
      <c r="D336" s="42" t="str">
        <f t="shared" si="11"/>
        <v xml:space="preserve"> </v>
      </c>
    </row>
    <row r="337" spans="3:4" x14ac:dyDescent="0.25">
      <c r="C337" s="42" t="str">
        <f t="shared" si="10"/>
        <v/>
      </c>
      <c r="D337" s="42" t="str">
        <f t="shared" si="11"/>
        <v xml:space="preserve"> </v>
      </c>
    </row>
    <row r="338" spans="3:4" x14ac:dyDescent="0.25">
      <c r="C338" s="42" t="str">
        <f t="shared" si="10"/>
        <v/>
      </c>
      <c r="D338" s="42" t="str">
        <f t="shared" si="11"/>
        <v xml:space="preserve"> </v>
      </c>
    </row>
    <row r="339" spans="3:4" x14ac:dyDescent="0.25">
      <c r="C339" s="42" t="str">
        <f t="shared" si="10"/>
        <v/>
      </c>
      <c r="D339" s="42" t="str">
        <f t="shared" si="11"/>
        <v xml:space="preserve"> </v>
      </c>
    </row>
    <row r="340" spans="3:4" x14ac:dyDescent="0.25">
      <c r="C340" s="42" t="str">
        <f t="shared" si="10"/>
        <v/>
      </c>
      <c r="D340" s="42" t="str">
        <f t="shared" si="11"/>
        <v xml:space="preserve"> </v>
      </c>
    </row>
    <row r="341" spans="3:4" x14ac:dyDescent="0.25">
      <c r="C341" s="42" t="str">
        <f t="shared" si="10"/>
        <v/>
      </c>
      <c r="D341" s="42" t="str">
        <f t="shared" si="11"/>
        <v xml:space="preserve"> </v>
      </c>
    </row>
    <row r="342" spans="3:4" x14ac:dyDescent="0.25">
      <c r="C342" s="42" t="str">
        <f t="shared" si="10"/>
        <v/>
      </c>
      <c r="D342" s="42" t="str">
        <f t="shared" si="11"/>
        <v xml:space="preserve"> </v>
      </c>
    </row>
    <row r="343" spans="3:4" x14ac:dyDescent="0.25">
      <c r="C343" s="42" t="str">
        <f t="shared" si="10"/>
        <v/>
      </c>
      <c r="D343" s="42" t="str">
        <f t="shared" si="11"/>
        <v xml:space="preserve"> </v>
      </c>
    </row>
    <row r="344" spans="3:4" x14ac:dyDescent="0.25">
      <c r="C344" s="42" t="str">
        <f t="shared" si="10"/>
        <v/>
      </c>
      <c r="D344" s="42" t="str">
        <f t="shared" si="11"/>
        <v xml:space="preserve"> </v>
      </c>
    </row>
    <row r="345" spans="3:4" x14ac:dyDescent="0.25">
      <c r="C345" s="42" t="str">
        <f t="shared" si="10"/>
        <v/>
      </c>
      <c r="D345" s="42" t="str">
        <f t="shared" si="11"/>
        <v xml:space="preserve"> </v>
      </c>
    </row>
    <row r="346" spans="3:4" x14ac:dyDescent="0.25">
      <c r="C346" s="42" t="str">
        <f t="shared" si="10"/>
        <v/>
      </c>
      <c r="D346" s="42" t="str">
        <f t="shared" si="11"/>
        <v xml:space="preserve"> </v>
      </c>
    </row>
    <row r="347" spans="3:4" x14ac:dyDescent="0.25">
      <c r="C347" s="42" t="str">
        <f t="shared" si="10"/>
        <v/>
      </c>
      <c r="D347" s="42" t="str">
        <f t="shared" si="11"/>
        <v xml:space="preserve"> </v>
      </c>
    </row>
    <row r="348" spans="3:4" x14ac:dyDescent="0.25">
      <c r="C348" s="42" t="str">
        <f t="shared" si="10"/>
        <v/>
      </c>
      <c r="D348" s="42" t="str">
        <f t="shared" si="11"/>
        <v xml:space="preserve"> </v>
      </c>
    </row>
    <row r="349" spans="3:4" x14ac:dyDescent="0.25">
      <c r="C349" s="42" t="str">
        <f t="shared" si="10"/>
        <v/>
      </c>
      <c r="D349" s="42" t="str">
        <f t="shared" si="11"/>
        <v xml:space="preserve"> </v>
      </c>
    </row>
    <row r="350" spans="3:4" x14ac:dyDescent="0.25">
      <c r="C350" s="42" t="str">
        <f t="shared" si="10"/>
        <v/>
      </c>
      <c r="D350" s="42" t="str">
        <f t="shared" si="11"/>
        <v xml:space="preserve"> </v>
      </c>
    </row>
    <row r="351" spans="3:4" x14ac:dyDescent="0.25">
      <c r="C351" s="42" t="str">
        <f t="shared" si="10"/>
        <v/>
      </c>
      <c r="D351" s="42" t="str">
        <f t="shared" si="11"/>
        <v xml:space="preserve"> </v>
      </c>
    </row>
    <row r="352" spans="3:4" x14ac:dyDescent="0.25">
      <c r="C352" s="42" t="str">
        <f t="shared" si="10"/>
        <v/>
      </c>
      <c r="D352" s="42" t="str">
        <f t="shared" si="11"/>
        <v xml:space="preserve"> </v>
      </c>
    </row>
    <row r="353" spans="3:4" x14ac:dyDescent="0.25">
      <c r="C353" s="42" t="str">
        <f t="shared" si="10"/>
        <v/>
      </c>
      <c r="D353" s="42" t="str">
        <f t="shared" si="11"/>
        <v xml:space="preserve"> </v>
      </c>
    </row>
    <row r="354" spans="3:4" x14ac:dyDescent="0.25">
      <c r="C354" s="42" t="str">
        <f t="shared" si="10"/>
        <v/>
      </c>
      <c r="D354" s="42" t="str">
        <f t="shared" si="11"/>
        <v xml:space="preserve"> </v>
      </c>
    </row>
    <row r="355" spans="3:4" x14ac:dyDescent="0.25">
      <c r="C355" s="42" t="str">
        <f t="shared" si="10"/>
        <v/>
      </c>
      <c r="D355" s="42" t="str">
        <f t="shared" si="11"/>
        <v xml:space="preserve"> </v>
      </c>
    </row>
    <row r="356" spans="3:4" x14ac:dyDescent="0.25">
      <c r="C356" s="42" t="str">
        <f t="shared" si="10"/>
        <v/>
      </c>
      <c r="D356" s="42" t="str">
        <f t="shared" si="11"/>
        <v xml:space="preserve"> </v>
      </c>
    </row>
    <row r="357" spans="3:4" x14ac:dyDescent="0.25">
      <c r="C357" s="42" t="str">
        <f t="shared" si="10"/>
        <v/>
      </c>
      <c r="D357" s="42" t="str">
        <f t="shared" si="11"/>
        <v xml:space="preserve"> </v>
      </c>
    </row>
    <row r="358" spans="3:4" x14ac:dyDescent="0.25">
      <c r="C358" s="42" t="str">
        <f t="shared" si="10"/>
        <v/>
      </c>
      <c r="D358" s="42" t="str">
        <f t="shared" si="11"/>
        <v xml:space="preserve"> </v>
      </c>
    </row>
    <row r="359" spans="3:4" x14ac:dyDescent="0.25">
      <c r="C359" s="42" t="str">
        <f t="shared" si="10"/>
        <v/>
      </c>
      <c r="D359" s="42" t="str">
        <f t="shared" si="11"/>
        <v xml:space="preserve"> </v>
      </c>
    </row>
    <row r="360" spans="3:4" x14ac:dyDescent="0.25">
      <c r="C360" s="42" t="str">
        <f t="shared" si="10"/>
        <v/>
      </c>
      <c r="D360" s="42" t="str">
        <f t="shared" si="11"/>
        <v xml:space="preserve"> </v>
      </c>
    </row>
    <row r="361" spans="3:4" x14ac:dyDescent="0.25">
      <c r="C361" s="42" t="str">
        <f t="shared" si="10"/>
        <v/>
      </c>
      <c r="D361" s="42" t="str">
        <f t="shared" si="11"/>
        <v xml:space="preserve"> </v>
      </c>
    </row>
    <row r="362" spans="3:4" x14ac:dyDescent="0.25">
      <c r="C362" s="42" t="str">
        <f t="shared" si="10"/>
        <v/>
      </c>
      <c r="D362" s="42" t="str">
        <f t="shared" si="11"/>
        <v xml:space="preserve"> </v>
      </c>
    </row>
    <row r="363" spans="3:4" x14ac:dyDescent="0.25">
      <c r="C363" s="42" t="str">
        <f t="shared" si="10"/>
        <v/>
      </c>
      <c r="D363" s="42" t="str">
        <f t="shared" si="11"/>
        <v xml:space="preserve"> </v>
      </c>
    </row>
    <row r="364" spans="3:4" x14ac:dyDescent="0.25">
      <c r="C364" s="42" t="str">
        <f t="shared" si="10"/>
        <v/>
      </c>
      <c r="D364" s="42" t="str">
        <f t="shared" si="11"/>
        <v xml:space="preserve"> </v>
      </c>
    </row>
    <row r="365" spans="3:4" x14ac:dyDescent="0.25">
      <c r="C365" s="42" t="str">
        <f t="shared" si="10"/>
        <v/>
      </c>
      <c r="D365" s="42" t="str">
        <f t="shared" si="11"/>
        <v xml:space="preserve"> </v>
      </c>
    </row>
    <row r="366" spans="3:4" x14ac:dyDescent="0.25">
      <c r="C366" s="42" t="str">
        <f t="shared" si="10"/>
        <v/>
      </c>
      <c r="D366" s="42" t="str">
        <f t="shared" si="11"/>
        <v xml:space="preserve"> </v>
      </c>
    </row>
    <row r="367" spans="3:4" x14ac:dyDescent="0.25">
      <c r="C367" s="42" t="str">
        <f t="shared" si="10"/>
        <v/>
      </c>
      <c r="D367" s="42" t="str">
        <f t="shared" si="11"/>
        <v xml:space="preserve"> </v>
      </c>
    </row>
    <row r="368" spans="3:4" x14ac:dyDescent="0.25">
      <c r="C368" s="42" t="str">
        <f t="shared" si="10"/>
        <v/>
      </c>
      <c r="D368" s="42" t="str">
        <f t="shared" si="11"/>
        <v xml:space="preserve"> </v>
      </c>
    </row>
    <row r="369" spans="3:4" x14ac:dyDescent="0.25">
      <c r="C369" s="42" t="str">
        <f t="shared" si="10"/>
        <v/>
      </c>
      <c r="D369" s="42" t="str">
        <f t="shared" si="11"/>
        <v xml:space="preserve"> </v>
      </c>
    </row>
    <row r="370" spans="3:4" x14ac:dyDescent="0.25">
      <c r="C370" s="42" t="str">
        <f t="shared" si="10"/>
        <v/>
      </c>
      <c r="D370" s="42" t="str">
        <f t="shared" si="11"/>
        <v xml:space="preserve"> </v>
      </c>
    </row>
    <row r="371" spans="3:4" x14ac:dyDescent="0.25">
      <c r="C371" s="42" t="str">
        <f t="shared" si="10"/>
        <v/>
      </c>
      <c r="D371" s="42" t="str">
        <f t="shared" si="11"/>
        <v xml:space="preserve"> </v>
      </c>
    </row>
    <row r="372" spans="3:4" x14ac:dyDescent="0.25">
      <c r="C372" s="42" t="str">
        <f t="shared" si="10"/>
        <v/>
      </c>
      <c r="D372" s="42" t="str">
        <f t="shared" si="11"/>
        <v xml:space="preserve"> </v>
      </c>
    </row>
    <row r="373" spans="3:4" x14ac:dyDescent="0.25">
      <c r="C373" s="42" t="str">
        <f t="shared" si="10"/>
        <v/>
      </c>
      <c r="D373" s="42" t="str">
        <f t="shared" si="11"/>
        <v xml:space="preserve"> </v>
      </c>
    </row>
    <row r="374" spans="3:4" x14ac:dyDescent="0.25">
      <c r="C374" s="42" t="str">
        <f t="shared" si="10"/>
        <v/>
      </c>
      <c r="D374" s="42" t="str">
        <f t="shared" si="11"/>
        <v xml:space="preserve"> </v>
      </c>
    </row>
    <row r="375" spans="3:4" x14ac:dyDescent="0.25">
      <c r="C375" s="42" t="str">
        <f t="shared" si="10"/>
        <v/>
      </c>
      <c r="D375" s="42" t="str">
        <f t="shared" si="11"/>
        <v xml:space="preserve"> </v>
      </c>
    </row>
    <row r="376" spans="3:4" x14ac:dyDescent="0.25">
      <c r="C376" s="42" t="str">
        <f t="shared" si="10"/>
        <v/>
      </c>
      <c r="D376" s="42" t="str">
        <f t="shared" si="11"/>
        <v xml:space="preserve"> </v>
      </c>
    </row>
    <row r="377" spans="3:4" x14ac:dyDescent="0.25">
      <c r="C377" s="42" t="str">
        <f t="shared" si="10"/>
        <v/>
      </c>
      <c r="D377" s="42" t="str">
        <f t="shared" si="11"/>
        <v xml:space="preserve"> </v>
      </c>
    </row>
    <row r="378" spans="3:4" x14ac:dyDescent="0.25">
      <c r="C378" s="42" t="str">
        <f t="shared" si="10"/>
        <v/>
      </c>
      <c r="D378" s="42" t="str">
        <f t="shared" si="11"/>
        <v xml:space="preserve"> </v>
      </c>
    </row>
    <row r="379" spans="3:4" x14ac:dyDescent="0.25">
      <c r="C379" s="42" t="str">
        <f t="shared" si="10"/>
        <v/>
      </c>
      <c r="D379" s="42" t="str">
        <f t="shared" si="11"/>
        <v xml:space="preserve"> </v>
      </c>
    </row>
    <row r="380" spans="3:4" x14ac:dyDescent="0.25">
      <c r="C380" s="42" t="str">
        <f t="shared" si="10"/>
        <v/>
      </c>
      <c r="D380" s="42" t="str">
        <f t="shared" si="11"/>
        <v xml:space="preserve"> </v>
      </c>
    </row>
    <row r="381" spans="3:4" x14ac:dyDescent="0.25">
      <c r="C381" s="42" t="str">
        <f t="shared" si="10"/>
        <v/>
      </c>
      <c r="D381" s="42" t="str">
        <f t="shared" si="11"/>
        <v xml:space="preserve"> </v>
      </c>
    </row>
    <row r="382" spans="3:4" x14ac:dyDescent="0.25">
      <c r="C382" s="42" t="str">
        <f t="shared" si="10"/>
        <v/>
      </c>
      <c r="D382" s="42" t="str">
        <f t="shared" si="11"/>
        <v xml:space="preserve"> </v>
      </c>
    </row>
    <row r="383" spans="3:4" x14ac:dyDescent="0.25">
      <c r="C383" s="42" t="str">
        <f t="shared" si="10"/>
        <v/>
      </c>
      <c r="D383" s="42" t="str">
        <f t="shared" si="11"/>
        <v xml:space="preserve"> </v>
      </c>
    </row>
    <row r="384" spans="3:4" x14ac:dyDescent="0.25">
      <c r="C384" s="42" t="str">
        <f t="shared" si="10"/>
        <v/>
      </c>
      <c r="D384" s="42" t="str">
        <f t="shared" si="11"/>
        <v xml:space="preserve"> </v>
      </c>
    </row>
    <row r="385" spans="3:4" x14ac:dyDescent="0.25">
      <c r="C385" s="42" t="str">
        <f t="shared" si="10"/>
        <v/>
      </c>
      <c r="D385" s="42" t="str">
        <f t="shared" si="11"/>
        <v xml:space="preserve"> </v>
      </c>
    </row>
    <row r="386" spans="3:4" x14ac:dyDescent="0.25">
      <c r="C386" s="42" t="str">
        <f t="shared" si="10"/>
        <v/>
      </c>
      <c r="D386" s="42" t="str">
        <f t="shared" si="11"/>
        <v xml:space="preserve"> </v>
      </c>
    </row>
    <row r="387" spans="3:4" x14ac:dyDescent="0.25">
      <c r="C387" s="42" t="str">
        <f t="shared" ref="C387:C423" si="12">PROPER(B387)</f>
        <v/>
      </c>
      <c r="D387" s="42" t="str">
        <f t="shared" ref="D387:D423" si="13">CONCATENATE(A387," ",C387)</f>
        <v xml:space="preserve"> </v>
      </c>
    </row>
    <row r="388" spans="3:4" x14ac:dyDescent="0.25">
      <c r="C388" s="42" t="str">
        <f t="shared" si="12"/>
        <v/>
      </c>
      <c r="D388" s="42" t="str">
        <f t="shared" si="13"/>
        <v xml:space="preserve"> </v>
      </c>
    </row>
    <row r="389" spans="3:4" x14ac:dyDescent="0.25">
      <c r="C389" s="42" t="str">
        <f t="shared" si="12"/>
        <v/>
      </c>
      <c r="D389" s="42" t="str">
        <f t="shared" si="13"/>
        <v xml:space="preserve"> </v>
      </c>
    </row>
    <row r="390" spans="3:4" x14ac:dyDescent="0.25">
      <c r="C390" s="42" t="str">
        <f t="shared" si="12"/>
        <v/>
      </c>
      <c r="D390" s="42" t="str">
        <f t="shared" si="13"/>
        <v xml:space="preserve"> </v>
      </c>
    </row>
    <row r="391" spans="3:4" x14ac:dyDescent="0.25">
      <c r="C391" s="42" t="str">
        <f t="shared" si="12"/>
        <v/>
      </c>
      <c r="D391" s="42" t="str">
        <f t="shared" si="13"/>
        <v xml:space="preserve"> </v>
      </c>
    </row>
    <row r="392" spans="3:4" x14ac:dyDescent="0.25">
      <c r="C392" s="42" t="str">
        <f t="shared" si="12"/>
        <v/>
      </c>
      <c r="D392" s="42" t="str">
        <f t="shared" si="13"/>
        <v xml:space="preserve"> </v>
      </c>
    </row>
    <row r="393" spans="3:4" x14ac:dyDescent="0.25">
      <c r="C393" s="42" t="str">
        <f t="shared" si="12"/>
        <v/>
      </c>
      <c r="D393" s="42" t="str">
        <f t="shared" si="13"/>
        <v xml:space="preserve"> </v>
      </c>
    </row>
    <row r="394" spans="3:4" x14ac:dyDescent="0.25">
      <c r="C394" s="42" t="str">
        <f t="shared" si="12"/>
        <v/>
      </c>
      <c r="D394" s="42" t="str">
        <f t="shared" si="13"/>
        <v xml:space="preserve"> </v>
      </c>
    </row>
    <row r="395" spans="3:4" x14ac:dyDescent="0.25">
      <c r="C395" s="42" t="str">
        <f t="shared" si="12"/>
        <v/>
      </c>
      <c r="D395" s="42" t="str">
        <f t="shared" si="13"/>
        <v xml:space="preserve"> </v>
      </c>
    </row>
    <row r="396" spans="3:4" x14ac:dyDescent="0.25">
      <c r="C396" s="42" t="str">
        <f t="shared" si="12"/>
        <v/>
      </c>
      <c r="D396" s="42" t="str">
        <f t="shared" si="13"/>
        <v xml:space="preserve"> </v>
      </c>
    </row>
    <row r="397" spans="3:4" x14ac:dyDescent="0.25">
      <c r="C397" s="42" t="str">
        <f t="shared" si="12"/>
        <v/>
      </c>
      <c r="D397" s="42" t="str">
        <f t="shared" si="13"/>
        <v xml:space="preserve"> </v>
      </c>
    </row>
    <row r="398" spans="3:4" x14ac:dyDescent="0.25">
      <c r="C398" s="42" t="str">
        <f t="shared" si="12"/>
        <v/>
      </c>
      <c r="D398" s="42" t="str">
        <f t="shared" si="13"/>
        <v xml:space="preserve"> </v>
      </c>
    </row>
    <row r="399" spans="3:4" x14ac:dyDescent="0.25">
      <c r="C399" s="42" t="str">
        <f t="shared" si="12"/>
        <v/>
      </c>
      <c r="D399" s="42" t="str">
        <f t="shared" si="13"/>
        <v xml:space="preserve"> </v>
      </c>
    </row>
    <row r="400" spans="3:4" x14ac:dyDescent="0.25">
      <c r="C400" s="42" t="str">
        <f t="shared" si="12"/>
        <v/>
      </c>
      <c r="D400" s="42" t="str">
        <f t="shared" si="13"/>
        <v xml:space="preserve"> </v>
      </c>
    </row>
    <row r="401" spans="3:4" x14ac:dyDescent="0.25">
      <c r="C401" s="42" t="str">
        <f t="shared" si="12"/>
        <v/>
      </c>
      <c r="D401" s="42" t="str">
        <f t="shared" si="13"/>
        <v xml:space="preserve"> </v>
      </c>
    </row>
    <row r="402" spans="3:4" x14ac:dyDescent="0.25">
      <c r="C402" s="42" t="str">
        <f t="shared" si="12"/>
        <v/>
      </c>
      <c r="D402" s="42" t="str">
        <f t="shared" si="13"/>
        <v xml:space="preserve"> </v>
      </c>
    </row>
    <row r="403" spans="3:4" x14ac:dyDescent="0.25">
      <c r="C403" s="42" t="str">
        <f t="shared" si="12"/>
        <v/>
      </c>
      <c r="D403" s="42" t="str">
        <f t="shared" si="13"/>
        <v xml:space="preserve"> </v>
      </c>
    </row>
    <row r="404" spans="3:4" x14ac:dyDescent="0.25">
      <c r="C404" s="42" t="str">
        <f t="shared" si="12"/>
        <v/>
      </c>
      <c r="D404" s="42" t="str">
        <f t="shared" si="13"/>
        <v xml:space="preserve"> </v>
      </c>
    </row>
    <row r="405" spans="3:4" x14ac:dyDescent="0.25">
      <c r="C405" s="42" t="str">
        <f t="shared" si="12"/>
        <v/>
      </c>
      <c r="D405" s="42" t="str">
        <f t="shared" si="13"/>
        <v xml:space="preserve"> </v>
      </c>
    </row>
    <row r="406" spans="3:4" x14ac:dyDescent="0.25">
      <c r="C406" s="42" t="str">
        <f t="shared" si="12"/>
        <v/>
      </c>
      <c r="D406" s="42" t="str">
        <f t="shared" si="13"/>
        <v xml:space="preserve"> </v>
      </c>
    </row>
    <row r="407" spans="3:4" x14ac:dyDescent="0.25">
      <c r="C407" s="42" t="str">
        <f t="shared" si="12"/>
        <v/>
      </c>
      <c r="D407" s="42" t="str">
        <f t="shared" si="13"/>
        <v xml:space="preserve"> </v>
      </c>
    </row>
    <row r="408" spans="3:4" x14ac:dyDescent="0.25">
      <c r="C408" s="42" t="str">
        <f t="shared" si="12"/>
        <v/>
      </c>
      <c r="D408" s="42" t="str">
        <f t="shared" si="13"/>
        <v xml:space="preserve"> </v>
      </c>
    </row>
    <row r="409" spans="3:4" x14ac:dyDescent="0.25">
      <c r="C409" s="42" t="str">
        <f t="shared" si="12"/>
        <v/>
      </c>
      <c r="D409" s="42" t="str">
        <f t="shared" si="13"/>
        <v xml:space="preserve"> </v>
      </c>
    </row>
    <row r="410" spans="3:4" x14ac:dyDescent="0.25">
      <c r="C410" s="42" t="str">
        <f t="shared" si="12"/>
        <v/>
      </c>
      <c r="D410" s="42" t="str">
        <f t="shared" si="13"/>
        <v xml:space="preserve"> </v>
      </c>
    </row>
    <row r="411" spans="3:4" x14ac:dyDescent="0.25">
      <c r="C411" s="42" t="str">
        <f t="shared" si="12"/>
        <v/>
      </c>
      <c r="D411" s="42" t="str">
        <f t="shared" si="13"/>
        <v xml:space="preserve"> </v>
      </c>
    </row>
    <row r="412" spans="3:4" x14ac:dyDescent="0.25">
      <c r="C412" s="42" t="str">
        <f t="shared" si="12"/>
        <v/>
      </c>
      <c r="D412" s="42" t="str">
        <f t="shared" si="13"/>
        <v xml:space="preserve"> </v>
      </c>
    </row>
    <row r="413" spans="3:4" x14ac:dyDescent="0.25">
      <c r="C413" s="42" t="str">
        <f t="shared" si="12"/>
        <v/>
      </c>
      <c r="D413" s="42" t="str">
        <f t="shared" si="13"/>
        <v xml:space="preserve"> </v>
      </c>
    </row>
    <row r="414" spans="3:4" x14ac:dyDescent="0.25">
      <c r="C414" s="42" t="str">
        <f t="shared" si="12"/>
        <v/>
      </c>
      <c r="D414" s="42" t="str">
        <f t="shared" si="13"/>
        <v xml:space="preserve"> </v>
      </c>
    </row>
    <row r="415" spans="3:4" x14ac:dyDescent="0.25">
      <c r="C415" s="42" t="str">
        <f t="shared" si="12"/>
        <v/>
      </c>
      <c r="D415" s="42" t="str">
        <f t="shared" si="13"/>
        <v xml:space="preserve"> </v>
      </c>
    </row>
    <row r="416" spans="3:4" x14ac:dyDescent="0.25">
      <c r="C416" s="42" t="str">
        <f t="shared" si="12"/>
        <v/>
      </c>
      <c r="D416" s="42" t="str">
        <f t="shared" si="13"/>
        <v xml:space="preserve"> </v>
      </c>
    </row>
    <row r="417" spans="3:4" x14ac:dyDescent="0.25">
      <c r="C417" s="42" t="str">
        <f t="shared" si="12"/>
        <v/>
      </c>
      <c r="D417" s="42" t="str">
        <f t="shared" si="13"/>
        <v xml:space="preserve"> </v>
      </c>
    </row>
    <row r="418" spans="3:4" x14ac:dyDescent="0.25">
      <c r="C418" s="42" t="str">
        <f t="shared" si="12"/>
        <v/>
      </c>
      <c r="D418" s="42" t="str">
        <f t="shared" si="13"/>
        <v xml:space="preserve"> </v>
      </c>
    </row>
    <row r="419" spans="3:4" x14ac:dyDescent="0.25">
      <c r="C419" s="42" t="str">
        <f t="shared" si="12"/>
        <v/>
      </c>
      <c r="D419" s="42" t="str">
        <f t="shared" si="13"/>
        <v xml:space="preserve"> </v>
      </c>
    </row>
    <row r="420" spans="3:4" x14ac:dyDescent="0.25">
      <c r="C420" s="42" t="str">
        <f t="shared" si="12"/>
        <v/>
      </c>
      <c r="D420" s="42" t="str">
        <f t="shared" si="13"/>
        <v xml:space="preserve"> </v>
      </c>
    </row>
    <row r="421" spans="3:4" x14ac:dyDescent="0.25">
      <c r="C421" s="42" t="str">
        <f t="shared" si="12"/>
        <v/>
      </c>
      <c r="D421" s="42" t="str">
        <f t="shared" si="13"/>
        <v xml:space="preserve"> </v>
      </c>
    </row>
    <row r="422" spans="3:4" x14ac:dyDescent="0.25">
      <c r="C422" s="42" t="str">
        <f t="shared" si="12"/>
        <v/>
      </c>
      <c r="D422" s="42" t="str">
        <f t="shared" si="13"/>
        <v xml:space="preserve"> </v>
      </c>
    </row>
    <row r="423" spans="3:4" x14ac:dyDescent="0.25">
      <c r="C423" s="42" t="str">
        <f t="shared" si="12"/>
        <v/>
      </c>
      <c r="D423" s="42" t="str">
        <f t="shared" si="13"/>
        <v xml:space="preserve"> </v>
      </c>
    </row>
  </sheetData>
  <conditionalFormatting sqref="A2:B169">
    <cfRule type="duplicateValues" dxfId="2" priority="1"/>
  </conditionalFormatting>
  <printOptions horizontalCentered="1"/>
  <pageMargins left="0.51181102362204722" right="0.51181102362204722" top="0.55118110236220474" bottom="1.0236220472440944" header="0.31496062992125984" footer="0.6692913385826772"/>
  <pageSetup scale="65" fitToHeight="0" orientation="portrait" r:id="rId1"/>
  <headerFooter>
    <oddFooter>&amp;L&amp;"Source Sans Pro,Negrita"PROYECTO DE PRESUPUESTO DE EGRESOS DE LA CIUDAD DE MÉXICO&amp;"-,Normal"
&amp;"Source Sans Pro,Normal"PARA EL EJERCICIO FISCAL 2021&amp;RPágina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pageSetUpPr fitToPage="1"/>
  </sheetPr>
  <dimension ref="A1:D30"/>
  <sheetViews>
    <sheetView topLeftCell="A31" zoomScaleNormal="100" workbookViewId="0">
      <selection activeCell="B8" sqref="B8"/>
    </sheetView>
  </sheetViews>
  <sheetFormatPr baseColWidth="10" defaultColWidth="11.42578125" defaultRowHeight="15" x14ac:dyDescent="0.25"/>
  <cols>
    <col min="1" max="1" width="8" style="9" customWidth="1"/>
    <col min="2" max="2" width="15.28515625" style="9" customWidth="1"/>
    <col min="3" max="3" width="71.28515625" style="9" customWidth="1"/>
    <col min="4" max="4" width="61.5703125" style="9" customWidth="1"/>
    <col min="5" max="16384" width="11.42578125" style="9"/>
  </cols>
  <sheetData>
    <row r="1" spans="1:4" ht="25.9" customHeight="1" x14ac:dyDescent="0.25"/>
    <row r="2" spans="1:4" ht="22.9" customHeight="1" x14ac:dyDescent="0.25"/>
    <row r="3" spans="1:4" ht="14.45" customHeight="1" x14ac:dyDescent="0.3">
      <c r="A3" s="297" t="s">
        <v>31</v>
      </c>
      <c r="B3" s="297"/>
      <c r="C3" s="297"/>
      <c r="D3" s="297"/>
    </row>
    <row r="4" spans="1:4" ht="18" customHeight="1" x14ac:dyDescent="0.3">
      <c r="A4" s="297" t="s">
        <v>32</v>
      </c>
      <c r="B4" s="297"/>
      <c r="C4" s="297"/>
      <c r="D4" s="297"/>
    </row>
    <row r="5" spans="1:4" ht="15.75" x14ac:dyDescent="0.25">
      <c r="A5" s="298" t="s">
        <v>33</v>
      </c>
      <c r="B5" s="298"/>
      <c r="C5" s="298"/>
      <c r="D5" s="298"/>
    </row>
    <row r="6" spans="1:4" ht="22.15" customHeight="1" x14ac:dyDescent="0.25">
      <c r="A6" s="10" t="s">
        <v>34</v>
      </c>
      <c r="B6" s="10" t="s">
        <v>35</v>
      </c>
      <c r="C6" s="11" t="s">
        <v>36</v>
      </c>
      <c r="D6" s="11" t="s">
        <v>37</v>
      </c>
    </row>
    <row r="7" spans="1:4" x14ac:dyDescent="0.25">
      <c r="A7" s="12">
        <v>13</v>
      </c>
      <c r="B7" s="13"/>
      <c r="C7" s="13"/>
      <c r="D7" s="13"/>
    </row>
    <row r="8" spans="1:4" ht="135" customHeight="1" x14ac:dyDescent="0.25">
      <c r="A8" s="13" t="str">
        <f>CONCATENATE($A$7,".",B8)</f>
        <v>13.I</v>
      </c>
      <c r="B8" s="14" t="s">
        <v>38</v>
      </c>
      <c r="C8" s="15" t="s">
        <v>39</v>
      </c>
      <c r="D8" s="16" t="s">
        <v>40</v>
      </c>
    </row>
    <row r="9" spans="1:4" ht="150" x14ac:dyDescent="0.25">
      <c r="A9" s="13" t="str">
        <f t="shared" ref="A9:A30" si="0">CONCATENATE($A$7,".",B9)</f>
        <v>13.II</v>
      </c>
      <c r="B9" s="14" t="s">
        <v>41</v>
      </c>
      <c r="C9" s="15" t="s">
        <v>42</v>
      </c>
      <c r="D9" s="16" t="s">
        <v>43</v>
      </c>
    </row>
    <row r="10" spans="1:4" ht="90" x14ac:dyDescent="0.25">
      <c r="A10" s="13" t="str">
        <f t="shared" si="0"/>
        <v>13.III</v>
      </c>
      <c r="B10" s="14" t="s">
        <v>44</v>
      </c>
      <c r="C10" s="15" t="s">
        <v>45</v>
      </c>
      <c r="D10" s="16" t="s">
        <v>46</v>
      </c>
    </row>
    <row r="11" spans="1:4" ht="105" x14ac:dyDescent="0.25">
      <c r="A11" s="13" t="str">
        <f t="shared" si="0"/>
        <v>13.IV</v>
      </c>
      <c r="B11" s="14" t="s">
        <v>47</v>
      </c>
      <c r="C11" s="15" t="s">
        <v>48</v>
      </c>
      <c r="D11" s="16" t="s">
        <v>49</v>
      </c>
    </row>
    <row r="12" spans="1:4" ht="45" x14ac:dyDescent="0.25">
      <c r="A12" s="13" t="str">
        <f t="shared" si="0"/>
        <v>13.V</v>
      </c>
      <c r="B12" s="14" t="s">
        <v>50</v>
      </c>
      <c r="C12" s="15" t="s">
        <v>51</v>
      </c>
      <c r="D12" s="16" t="s">
        <v>52</v>
      </c>
    </row>
    <row r="13" spans="1:4" ht="150" x14ac:dyDescent="0.25">
      <c r="A13" s="13" t="str">
        <f t="shared" si="0"/>
        <v>13.VI</v>
      </c>
      <c r="B13" s="14" t="s">
        <v>53</v>
      </c>
      <c r="C13" s="15" t="s">
        <v>54</v>
      </c>
      <c r="D13" s="16" t="s">
        <v>55</v>
      </c>
    </row>
    <row r="14" spans="1:4" ht="60" x14ac:dyDescent="0.25">
      <c r="A14" s="13" t="str">
        <f t="shared" si="0"/>
        <v>13.VII</v>
      </c>
      <c r="B14" s="14" t="s">
        <v>56</v>
      </c>
      <c r="C14" s="15" t="s">
        <v>57</v>
      </c>
      <c r="D14" s="16" t="s">
        <v>58</v>
      </c>
    </row>
    <row r="15" spans="1:4" ht="120" customHeight="1" x14ac:dyDescent="0.25">
      <c r="A15" s="13" t="str">
        <f t="shared" si="0"/>
        <v>13.VIII</v>
      </c>
      <c r="B15" s="14" t="s">
        <v>59</v>
      </c>
      <c r="C15" s="15" t="s">
        <v>60</v>
      </c>
      <c r="D15" s="16" t="s">
        <v>61</v>
      </c>
    </row>
    <row r="16" spans="1:4" ht="75" x14ac:dyDescent="0.25">
      <c r="A16" s="13" t="str">
        <f t="shared" si="0"/>
        <v>13.IX</v>
      </c>
      <c r="B16" s="14" t="s">
        <v>62</v>
      </c>
      <c r="C16" s="15" t="s">
        <v>63</v>
      </c>
      <c r="D16" s="16" t="s">
        <v>64</v>
      </c>
    </row>
    <row r="17" spans="1:4" ht="60" x14ac:dyDescent="0.25">
      <c r="A17" s="13" t="str">
        <f t="shared" si="0"/>
        <v>13.X</v>
      </c>
      <c r="B17" s="14" t="s">
        <v>65</v>
      </c>
      <c r="C17" s="15" t="s">
        <v>66</v>
      </c>
      <c r="D17" s="16" t="s">
        <v>67</v>
      </c>
    </row>
    <row r="18" spans="1:4" ht="90" x14ac:dyDescent="0.25">
      <c r="A18" s="13" t="str">
        <f t="shared" si="0"/>
        <v>13.XI</v>
      </c>
      <c r="B18" s="14" t="s">
        <v>68</v>
      </c>
      <c r="C18" s="15" t="s">
        <v>69</v>
      </c>
      <c r="D18" s="16" t="s">
        <v>70</v>
      </c>
    </row>
    <row r="19" spans="1:4" ht="75" x14ac:dyDescent="0.25">
      <c r="A19" s="13" t="str">
        <f t="shared" si="0"/>
        <v>13.XII</v>
      </c>
      <c r="B19" s="14" t="s">
        <v>71</v>
      </c>
      <c r="C19" s="15" t="s">
        <v>72</v>
      </c>
      <c r="D19" s="16" t="s">
        <v>73</v>
      </c>
    </row>
    <row r="20" spans="1:4" ht="210" customHeight="1" x14ac:dyDescent="0.25">
      <c r="A20" s="13" t="str">
        <f t="shared" si="0"/>
        <v>13.XIII</v>
      </c>
      <c r="B20" s="14" t="s">
        <v>74</v>
      </c>
      <c r="C20" s="15" t="s">
        <v>75</v>
      </c>
      <c r="D20" s="16" t="s">
        <v>76</v>
      </c>
    </row>
    <row r="21" spans="1:4" ht="165" customHeight="1" x14ac:dyDescent="0.25">
      <c r="A21" s="13" t="str">
        <f t="shared" si="0"/>
        <v>13.XIV</v>
      </c>
      <c r="B21" s="14" t="s">
        <v>77</v>
      </c>
      <c r="C21" s="15" t="s">
        <v>78</v>
      </c>
      <c r="D21" s="16" t="s">
        <v>79</v>
      </c>
    </row>
    <row r="22" spans="1:4" ht="60" x14ac:dyDescent="0.25">
      <c r="A22" s="13" t="str">
        <f t="shared" si="0"/>
        <v>13.XV</v>
      </c>
      <c r="B22" s="14" t="s">
        <v>80</v>
      </c>
      <c r="C22" s="15" t="s">
        <v>81</v>
      </c>
      <c r="D22" s="16" t="s">
        <v>82</v>
      </c>
    </row>
    <row r="23" spans="1:4" ht="45" x14ac:dyDescent="0.25">
      <c r="A23" s="13" t="str">
        <f t="shared" si="0"/>
        <v>13.XVI</v>
      </c>
      <c r="B23" s="14" t="s">
        <v>83</v>
      </c>
      <c r="C23" s="15" t="s">
        <v>84</v>
      </c>
      <c r="D23" s="16" t="s">
        <v>85</v>
      </c>
    </row>
    <row r="24" spans="1:4" ht="135" customHeight="1" x14ac:dyDescent="0.25">
      <c r="A24" s="13" t="str">
        <f t="shared" si="0"/>
        <v>13.XVII</v>
      </c>
      <c r="B24" s="14" t="s">
        <v>86</v>
      </c>
      <c r="C24" s="15" t="s">
        <v>87</v>
      </c>
      <c r="D24" s="16" t="s">
        <v>88</v>
      </c>
    </row>
    <row r="25" spans="1:4" ht="75" x14ac:dyDescent="0.25">
      <c r="A25" s="13" t="str">
        <f t="shared" si="0"/>
        <v>13.XVIII</v>
      </c>
      <c r="B25" s="14" t="s">
        <v>89</v>
      </c>
      <c r="C25" s="15" t="s">
        <v>90</v>
      </c>
      <c r="D25" s="16" t="s">
        <v>91</v>
      </c>
    </row>
    <row r="26" spans="1:4" ht="30" x14ac:dyDescent="0.25">
      <c r="A26" s="13" t="str">
        <f t="shared" si="0"/>
        <v>13.XIX</v>
      </c>
      <c r="B26" s="14" t="s">
        <v>92</v>
      </c>
      <c r="C26" s="15" t="s">
        <v>93</v>
      </c>
      <c r="D26" s="16" t="s">
        <v>94</v>
      </c>
    </row>
    <row r="27" spans="1:4" ht="60" x14ac:dyDescent="0.25">
      <c r="A27" s="13" t="str">
        <f t="shared" si="0"/>
        <v>13.XX</v>
      </c>
      <c r="B27" s="14" t="s">
        <v>95</v>
      </c>
      <c r="C27" s="15" t="s">
        <v>96</v>
      </c>
      <c r="D27" s="16" t="s">
        <v>97</v>
      </c>
    </row>
    <row r="28" spans="1:4" ht="120" customHeight="1" x14ac:dyDescent="0.25">
      <c r="A28" s="13" t="str">
        <f t="shared" si="0"/>
        <v>13.XXI</v>
      </c>
      <c r="B28" s="14" t="s">
        <v>98</v>
      </c>
      <c r="C28" s="15" t="s">
        <v>99</v>
      </c>
      <c r="D28" s="16" t="s">
        <v>100</v>
      </c>
    </row>
    <row r="29" spans="1:4" ht="75" x14ac:dyDescent="0.25">
      <c r="A29" s="13" t="str">
        <f t="shared" si="0"/>
        <v>13.XXII</v>
      </c>
      <c r="B29" s="14" t="s">
        <v>101</v>
      </c>
      <c r="C29" s="15" t="s">
        <v>102</v>
      </c>
      <c r="D29" s="16" t="s">
        <v>103</v>
      </c>
    </row>
    <row r="30" spans="1:4" ht="30" x14ac:dyDescent="0.25">
      <c r="A30" s="13" t="str">
        <f t="shared" si="0"/>
        <v>13.XXIII</v>
      </c>
      <c r="B30" s="14" t="s">
        <v>104</v>
      </c>
      <c r="C30" s="15" t="s">
        <v>105</v>
      </c>
      <c r="D30" s="16" t="s">
        <v>106</v>
      </c>
    </row>
  </sheetData>
  <mergeCells count="3">
    <mergeCell ref="A3:D3"/>
    <mergeCell ref="A4:D4"/>
    <mergeCell ref="A5:D5"/>
  </mergeCells>
  <pageMargins left="0.70866141732283472" right="0.70866141732283472" top="0.74803149606299213" bottom="0.74803149606299213" header="0.31496062992125984" footer="0.31496062992125984"/>
  <pageSetup scale="57" fitToHeight="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6">
    <pageSetUpPr fitToPage="1"/>
  </sheetPr>
  <dimension ref="A1:AB173"/>
  <sheetViews>
    <sheetView topLeftCell="D25" zoomScale="60" zoomScaleNormal="60" workbookViewId="0">
      <selection activeCell="J34" sqref="J34"/>
    </sheetView>
  </sheetViews>
  <sheetFormatPr baseColWidth="10" defaultColWidth="11.42578125" defaultRowHeight="15" x14ac:dyDescent="0.25"/>
  <cols>
    <col min="1" max="1" width="14" customWidth="1"/>
    <col min="2" max="2" width="8.7109375" customWidth="1"/>
    <col min="3" max="3" width="102" customWidth="1"/>
    <col min="4" max="4" width="9" style="17" customWidth="1"/>
    <col min="5" max="5" width="28.28515625" style="17" customWidth="1"/>
    <col min="6" max="8" width="11.42578125" style="17"/>
    <col min="9" max="9" width="18.140625" style="17" customWidth="1"/>
    <col min="10" max="10" width="33.7109375" style="17" customWidth="1"/>
    <col min="11" max="12" width="45.42578125" style="17" customWidth="1"/>
    <col min="13" max="13" width="11.42578125" style="17"/>
    <col min="14" max="14" width="32" style="17" customWidth="1"/>
    <col min="15" max="16384" width="11.42578125" style="17"/>
  </cols>
  <sheetData>
    <row r="1" spans="2:28" x14ac:dyDescent="0.25">
      <c r="R1" s="31" t="s">
        <v>229</v>
      </c>
      <c r="S1" s="17" t="s">
        <v>238</v>
      </c>
      <c r="T1" s="31" t="s">
        <v>260</v>
      </c>
      <c r="U1" s="17" t="s">
        <v>276</v>
      </c>
      <c r="V1" s="17" t="s">
        <v>293</v>
      </c>
      <c r="W1" s="17" t="s">
        <v>317</v>
      </c>
      <c r="X1" s="17" t="s">
        <v>331</v>
      </c>
      <c r="Y1" s="17" t="s">
        <v>345</v>
      </c>
      <c r="Z1" s="17" t="s">
        <v>362</v>
      </c>
      <c r="AA1" s="17" t="s">
        <v>371</v>
      </c>
      <c r="AB1" s="17" t="s">
        <v>384</v>
      </c>
    </row>
    <row r="2" spans="2:28" ht="18.75" x14ac:dyDescent="0.3">
      <c r="D2" s="25"/>
      <c r="E2" s="17" t="s">
        <v>228</v>
      </c>
      <c r="R2" s="31" t="s">
        <v>230</v>
      </c>
      <c r="S2" s="17" t="s">
        <v>239</v>
      </c>
      <c r="T2" s="31" t="s">
        <v>261</v>
      </c>
      <c r="U2" s="17" t="s">
        <v>277</v>
      </c>
      <c r="V2" s="17" t="s">
        <v>294</v>
      </c>
      <c r="W2" s="17" t="s">
        <v>318</v>
      </c>
      <c r="X2" s="17" t="s">
        <v>332</v>
      </c>
      <c r="Y2" s="17" t="s">
        <v>346</v>
      </c>
      <c r="Z2" s="17" t="s">
        <v>363</v>
      </c>
      <c r="AA2" s="17" t="s">
        <v>372</v>
      </c>
      <c r="AB2" s="17" t="s">
        <v>385</v>
      </c>
    </row>
    <row r="3" spans="2:28" ht="75" x14ac:dyDescent="0.25">
      <c r="B3">
        <v>1.1000000000000001</v>
      </c>
      <c r="C3" t="s">
        <v>109</v>
      </c>
      <c r="E3" s="30" t="str">
        <f>CONCATENATE(B3," ",C3)</f>
        <v>1.1 Garantizar en el marco de los Derecho Humanos y la CEDAW, los derechos de las mujeres, jóvenes y niñas de la Ciudad.</v>
      </c>
      <c r="F3" s="26" t="s">
        <v>399</v>
      </c>
      <c r="R3" s="31" t="s">
        <v>231</v>
      </c>
      <c r="S3" s="17" t="s">
        <v>240</v>
      </c>
      <c r="T3" s="31" t="s">
        <v>262</v>
      </c>
      <c r="U3" s="17" t="s">
        <v>278</v>
      </c>
      <c r="V3" s="17" t="s">
        <v>295</v>
      </c>
      <c r="W3" s="17" t="s">
        <v>319</v>
      </c>
      <c r="X3" s="17" t="s">
        <v>333</v>
      </c>
      <c r="Y3" s="17" t="s">
        <v>347</v>
      </c>
      <c r="Z3" s="17" t="s">
        <v>364</v>
      </c>
      <c r="AA3" s="17" t="s">
        <v>373</v>
      </c>
      <c r="AB3" s="17" t="s">
        <v>386</v>
      </c>
    </row>
    <row r="4" spans="2:28" ht="45" customHeight="1" x14ac:dyDescent="0.25">
      <c r="B4">
        <v>1.2</v>
      </c>
      <c r="C4" t="s">
        <v>110</v>
      </c>
      <c r="E4" s="30" t="str">
        <f t="shared" ref="E4:E67" si="0">CONCATENATE(B4," ",C4)</f>
        <v xml:space="preserve">1.2 Impulso y acompañamiento al Congreso de la Ciudad de México en la agenda legislativa para el avance de los derechos humanos de las mujeres y en la armonización de las leyes secundarias derivadas de la Constitución de la Ciudad de México que transversalice la perspectiva de género. </v>
      </c>
      <c r="F4" s="26" t="s">
        <v>399</v>
      </c>
      <c r="I4" s="18" t="s">
        <v>208</v>
      </c>
      <c r="J4" s="20" t="s">
        <v>107</v>
      </c>
      <c r="K4" s="17" t="s">
        <v>218</v>
      </c>
      <c r="L4" s="17" t="s">
        <v>399</v>
      </c>
      <c r="M4" s="18" t="s">
        <v>108</v>
      </c>
      <c r="N4" s="21" t="s">
        <v>3808</v>
      </c>
      <c r="R4" s="31" t="s">
        <v>232</v>
      </c>
      <c r="S4" s="17" t="s">
        <v>241</v>
      </c>
      <c r="T4" s="31" t="s">
        <v>263</v>
      </c>
      <c r="U4" s="17" t="s">
        <v>279</v>
      </c>
      <c r="V4" s="17" t="s">
        <v>296</v>
      </c>
      <c r="W4" s="17" t="s">
        <v>320</v>
      </c>
      <c r="X4" s="17" t="s">
        <v>334</v>
      </c>
      <c r="Y4" s="17" t="s">
        <v>348</v>
      </c>
      <c r="Z4" s="17" t="s">
        <v>365</v>
      </c>
      <c r="AA4" s="17" t="s">
        <v>374</v>
      </c>
      <c r="AB4" s="17" t="s">
        <v>387</v>
      </c>
    </row>
    <row r="5" spans="2:28" ht="29.25" customHeight="1" x14ac:dyDescent="0.25">
      <c r="B5">
        <v>1.3</v>
      </c>
      <c r="C5" t="s">
        <v>3727</v>
      </c>
      <c r="E5" s="30" t="str">
        <f t="shared" si="0"/>
        <v>1.3 Integrar el enfoque de género, interculturalidad, interseccionalidad, interés superior de la niñez y marco de derechos humanos en toda la actividad institucional para garantizar la accesibilidad de las mujeres en su diversidad a programas y servicios institucionales.</v>
      </c>
      <c r="F5" s="26" t="s">
        <v>399</v>
      </c>
      <c r="I5" s="18" t="s">
        <v>209</v>
      </c>
      <c r="J5" s="23" t="s">
        <v>115</v>
      </c>
      <c r="K5" s="17" t="s">
        <v>219</v>
      </c>
      <c r="L5" s="17" t="s">
        <v>400</v>
      </c>
      <c r="M5" s="18" t="s">
        <v>108</v>
      </c>
      <c r="N5" s="21" t="s">
        <v>116</v>
      </c>
      <c r="R5" s="31" t="s">
        <v>233</v>
      </c>
      <c r="S5" s="17" t="s">
        <v>242</v>
      </c>
      <c r="T5" s="31" t="s">
        <v>264</v>
      </c>
      <c r="U5" s="17" t="s">
        <v>280</v>
      </c>
      <c r="V5" s="17" t="s">
        <v>297</v>
      </c>
      <c r="W5" s="17" t="s">
        <v>321</v>
      </c>
      <c r="X5" s="17" t="s">
        <v>335</v>
      </c>
      <c r="Y5" s="17" t="s">
        <v>349</v>
      </c>
      <c r="Z5" s="17" t="s">
        <v>366</v>
      </c>
      <c r="AA5" s="17" t="s">
        <v>375</v>
      </c>
      <c r="AB5" s="17" t="s">
        <v>388</v>
      </c>
    </row>
    <row r="6" spans="2:28" ht="30" customHeight="1" x14ac:dyDescent="0.25">
      <c r="B6">
        <v>1.4</v>
      </c>
      <c r="C6" t="s">
        <v>111</v>
      </c>
      <c r="E6" s="30" t="str">
        <f t="shared" si="0"/>
        <v>1.4 Promover la imagen de las mujeres como sujetas de derechos en los distintos ámbitos de la vida social (escolar, laboral, familiar, económico y político).</v>
      </c>
      <c r="F6" s="26" t="s">
        <v>399</v>
      </c>
      <c r="I6" s="18" t="s">
        <v>210</v>
      </c>
      <c r="J6" s="23" t="s">
        <v>123</v>
      </c>
      <c r="K6" s="17" t="s">
        <v>222</v>
      </c>
      <c r="L6" s="17" t="s">
        <v>401</v>
      </c>
      <c r="M6" s="18" t="s">
        <v>108</v>
      </c>
      <c r="N6" s="21" t="s">
        <v>124</v>
      </c>
      <c r="R6" s="31" t="s">
        <v>234</v>
      </c>
      <c r="S6" s="17" t="s">
        <v>243</v>
      </c>
      <c r="T6" s="31" t="s">
        <v>265</v>
      </c>
      <c r="U6" s="17" t="s">
        <v>281</v>
      </c>
      <c r="V6" s="17" t="s">
        <v>298</v>
      </c>
      <c r="W6" s="17" t="s">
        <v>322</v>
      </c>
      <c r="X6" s="17" t="s">
        <v>336</v>
      </c>
      <c r="Y6" s="17" t="s">
        <v>350</v>
      </c>
      <c r="Z6" s="17" t="s">
        <v>367</v>
      </c>
      <c r="AA6" s="17" t="s">
        <v>376</v>
      </c>
      <c r="AB6" s="17" t="s">
        <v>389</v>
      </c>
    </row>
    <row r="7" spans="2:28" ht="45" customHeight="1" x14ac:dyDescent="0.25">
      <c r="B7">
        <v>1.5</v>
      </c>
      <c r="C7" t="s">
        <v>112</v>
      </c>
      <c r="E7" s="30" t="str">
        <f t="shared" si="0"/>
        <v>1.5 Establecer los diagnósticos pertinentes para diseñar las acciones afirmativas que garanticen la participación de las mujeres en los espacios públicos de representación y su promoción en las dependencias de gobierno y en la iniciativa privada.</v>
      </c>
      <c r="F7" s="26" t="s">
        <v>399</v>
      </c>
      <c r="I7" s="18" t="s">
        <v>211</v>
      </c>
      <c r="J7" s="23" t="s">
        <v>135</v>
      </c>
      <c r="K7" s="17" t="s">
        <v>223</v>
      </c>
      <c r="L7" s="17" t="s">
        <v>402</v>
      </c>
      <c r="M7" s="18" t="s">
        <v>136</v>
      </c>
      <c r="N7" s="21" t="s">
        <v>137</v>
      </c>
      <c r="R7" s="31" t="s">
        <v>235</v>
      </c>
      <c r="S7" s="17" t="s">
        <v>244</v>
      </c>
      <c r="T7" s="31" t="s">
        <v>266</v>
      </c>
      <c r="U7" s="17" t="s">
        <v>282</v>
      </c>
      <c r="V7" s="17" t="s">
        <v>299</v>
      </c>
      <c r="W7" s="17" t="s">
        <v>323</v>
      </c>
      <c r="X7" s="17" t="s">
        <v>337</v>
      </c>
      <c r="Y7" s="17" t="s">
        <v>351</v>
      </c>
      <c r="Z7" s="17" t="s">
        <v>368</v>
      </c>
      <c r="AA7" s="17" t="s">
        <v>377</v>
      </c>
      <c r="AB7" s="17" t="s">
        <v>390</v>
      </c>
    </row>
    <row r="8" spans="2:28" ht="30" customHeight="1" x14ac:dyDescent="0.25">
      <c r="B8">
        <v>1.6</v>
      </c>
      <c r="C8" s="105" t="s">
        <v>3728</v>
      </c>
      <c r="E8" s="30" t="str">
        <f t="shared" si="0"/>
        <v>1.6 Usar las medidas especiales y de carácter temporal para disminuir las brechas de género y la subrepresentación de las mujeres en el espacio público.</v>
      </c>
      <c r="F8" s="26" t="s">
        <v>399</v>
      </c>
      <c r="I8" s="18" t="s">
        <v>212</v>
      </c>
      <c r="J8" s="23" t="s">
        <v>143</v>
      </c>
      <c r="K8" s="17" t="s">
        <v>220</v>
      </c>
      <c r="L8" s="17" t="s">
        <v>403</v>
      </c>
      <c r="M8" s="18" t="s">
        <v>108</v>
      </c>
      <c r="N8" s="21" t="s">
        <v>3809</v>
      </c>
      <c r="R8" s="31" t="s">
        <v>236</v>
      </c>
      <c r="S8" s="17" t="s">
        <v>245</v>
      </c>
      <c r="T8" s="31" t="s">
        <v>267</v>
      </c>
      <c r="U8" s="17" t="s">
        <v>283</v>
      </c>
      <c r="V8" s="17" t="s">
        <v>300</v>
      </c>
      <c r="W8" s="17" t="s">
        <v>324</v>
      </c>
      <c r="X8" s="17" t="s">
        <v>338</v>
      </c>
      <c r="Y8" s="17" t="s">
        <v>352</v>
      </c>
      <c r="Z8" s="17" t="s">
        <v>369</v>
      </c>
      <c r="AA8" s="17" t="s">
        <v>378</v>
      </c>
      <c r="AB8" s="17" t="s">
        <v>391</v>
      </c>
    </row>
    <row r="9" spans="2:28" ht="15" customHeight="1" x14ac:dyDescent="0.25">
      <c r="B9">
        <v>1.7</v>
      </c>
      <c r="C9" t="s">
        <v>3729</v>
      </c>
      <c r="E9" s="30" t="str">
        <f t="shared" si="0"/>
        <v>1.7 Garantizar derechos de mujeres y niñas migrantes.</v>
      </c>
      <c r="F9" s="26" t="s">
        <v>399</v>
      </c>
      <c r="I9" s="18" t="s">
        <v>213</v>
      </c>
      <c r="J9" s="23" t="s">
        <v>151</v>
      </c>
      <c r="K9" s="17" t="s">
        <v>221</v>
      </c>
      <c r="L9" s="17" t="s">
        <v>404</v>
      </c>
      <c r="M9" s="18" t="s">
        <v>136</v>
      </c>
      <c r="N9" s="19" t="s">
        <v>152</v>
      </c>
      <c r="R9" s="31" t="s">
        <v>237</v>
      </c>
      <c r="S9" s="17" t="s">
        <v>246</v>
      </c>
      <c r="T9" s="31" t="s">
        <v>268</v>
      </c>
      <c r="U9" s="17" t="s">
        <v>284</v>
      </c>
      <c r="V9" s="17" t="s">
        <v>301</v>
      </c>
      <c r="W9" s="17" t="s">
        <v>325</v>
      </c>
      <c r="X9" s="17" t="s">
        <v>339</v>
      </c>
      <c r="Y9" s="17" t="s">
        <v>353</v>
      </c>
      <c r="Z9" s="17" t="s">
        <v>370</v>
      </c>
      <c r="AA9" s="17" t="s">
        <v>379</v>
      </c>
      <c r="AB9" s="17" t="s">
        <v>392</v>
      </c>
    </row>
    <row r="10" spans="2:28" ht="15" customHeight="1" x14ac:dyDescent="0.25">
      <c r="B10">
        <v>1.8</v>
      </c>
      <c r="C10" t="s">
        <v>113</v>
      </c>
      <c r="E10" s="30" t="str">
        <f t="shared" si="0"/>
        <v>1.8 Incentivar la formación, participación y representación política de las mujeres.</v>
      </c>
      <c r="F10" s="26" t="s">
        <v>399</v>
      </c>
      <c r="I10" s="18" t="s">
        <v>214</v>
      </c>
      <c r="J10" s="23" t="s">
        <v>166</v>
      </c>
      <c r="K10" s="17" t="s">
        <v>224</v>
      </c>
      <c r="L10" s="17" t="s">
        <v>405</v>
      </c>
      <c r="M10" s="18" t="s">
        <v>136</v>
      </c>
      <c r="N10" s="19" t="s">
        <v>3810</v>
      </c>
      <c r="S10" s="17" t="s">
        <v>247</v>
      </c>
      <c r="T10" s="31" t="s">
        <v>269</v>
      </c>
      <c r="U10" s="17" t="s">
        <v>285</v>
      </c>
      <c r="V10" s="17" t="s">
        <v>302</v>
      </c>
      <c r="W10" s="17" t="s">
        <v>326</v>
      </c>
      <c r="X10" s="17" t="s">
        <v>340</v>
      </c>
      <c r="Y10" s="17" t="s">
        <v>354</v>
      </c>
      <c r="AA10" s="17" t="s">
        <v>380</v>
      </c>
      <c r="AB10" s="17" t="s">
        <v>393</v>
      </c>
    </row>
    <row r="11" spans="2:28" ht="30" customHeight="1" x14ac:dyDescent="0.25">
      <c r="B11">
        <v>1.9</v>
      </c>
      <c r="C11" t="s">
        <v>114</v>
      </c>
      <c r="E11" s="30" t="str">
        <f t="shared" si="0"/>
        <v>1.9 Implementar medidas no privativas de la libertad en el caso de mujeres imputadas y/o niñas y adolescentes, entre 12 y 17 años 11 meses, en conflicto con la ley en la Ciudad de México.</v>
      </c>
      <c r="F11" s="26" t="s">
        <v>399</v>
      </c>
      <c r="I11" s="18" t="s">
        <v>215</v>
      </c>
      <c r="J11" s="23" t="s">
        <v>174</v>
      </c>
      <c r="K11" s="17" t="s">
        <v>225</v>
      </c>
      <c r="L11" s="17" t="s">
        <v>406</v>
      </c>
      <c r="M11" s="18" t="s">
        <v>175</v>
      </c>
      <c r="N11" s="19" t="s">
        <v>176</v>
      </c>
      <c r="S11" s="17" t="s">
        <v>248</v>
      </c>
      <c r="T11" s="31" t="s">
        <v>270</v>
      </c>
      <c r="U11" s="17" t="s">
        <v>286</v>
      </c>
      <c r="V11" s="17" t="s">
        <v>303</v>
      </c>
      <c r="W11" s="17" t="s">
        <v>327</v>
      </c>
      <c r="X11" s="17" t="s">
        <v>341</v>
      </c>
      <c r="Y11" s="17" t="s">
        <v>355</v>
      </c>
      <c r="AA11" s="17" t="s">
        <v>381</v>
      </c>
      <c r="AB11" s="17" t="s">
        <v>394</v>
      </c>
    </row>
    <row r="12" spans="2:28" ht="30" customHeight="1" x14ac:dyDescent="0.25">
      <c r="B12" t="s">
        <v>3730</v>
      </c>
      <c r="C12" t="s">
        <v>3731</v>
      </c>
      <c r="D12" s="27"/>
      <c r="E12" s="30" t="str">
        <f t="shared" si="0"/>
        <v>1.10 Combatir la pobreza alimentaria, patrimonial y de capacidades en mujeres y niñas.</v>
      </c>
      <c r="F12" s="17" t="s">
        <v>399</v>
      </c>
      <c r="I12" s="18" t="s">
        <v>216</v>
      </c>
      <c r="J12" s="23" t="s">
        <v>185</v>
      </c>
      <c r="K12" s="17" t="s">
        <v>226</v>
      </c>
      <c r="L12" s="17" t="s">
        <v>407</v>
      </c>
      <c r="M12" s="18" t="s">
        <v>175</v>
      </c>
      <c r="N12" s="19" t="s">
        <v>186</v>
      </c>
      <c r="S12" s="17" t="s">
        <v>249</v>
      </c>
      <c r="T12" s="31" t="s">
        <v>271</v>
      </c>
      <c r="U12" s="17" t="s">
        <v>287</v>
      </c>
      <c r="V12" s="17" t="s">
        <v>304</v>
      </c>
      <c r="W12" s="17" t="s">
        <v>328</v>
      </c>
      <c r="X12" s="17" t="s">
        <v>342</v>
      </c>
      <c r="Y12" s="17" t="s">
        <v>356</v>
      </c>
      <c r="AA12" s="17" t="s">
        <v>382</v>
      </c>
      <c r="AB12" s="17" t="s">
        <v>395</v>
      </c>
    </row>
    <row r="13" spans="2:28" ht="15" customHeight="1" x14ac:dyDescent="0.25">
      <c r="B13">
        <v>2.1</v>
      </c>
      <c r="C13" t="s">
        <v>3732</v>
      </c>
      <c r="D13" s="27"/>
      <c r="E13" s="30" t="str">
        <f t="shared" si="0"/>
        <v>2.1 Consolidar el sistema integrado de atención y protección a las mujeres y niñas víctimas de violencia.</v>
      </c>
      <c r="F13" s="17" t="s">
        <v>400</v>
      </c>
      <c r="I13" s="18" t="s">
        <v>217</v>
      </c>
      <c r="J13" s="23" t="s">
        <v>194</v>
      </c>
      <c r="K13" s="17" t="s">
        <v>227</v>
      </c>
      <c r="L13" s="17" t="s">
        <v>408</v>
      </c>
      <c r="M13" s="18" t="s">
        <v>175</v>
      </c>
      <c r="N13" s="21" t="s">
        <v>3811</v>
      </c>
      <c r="S13" s="17" t="s">
        <v>250</v>
      </c>
      <c r="T13" s="31" t="s">
        <v>272</v>
      </c>
      <c r="U13" s="17" t="s">
        <v>288</v>
      </c>
      <c r="V13" s="17" t="s">
        <v>305</v>
      </c>
      <c r="W13" s="17" t="s">
        <v>329</v>
      </c>
      <c r="X13" s="17" t="s">
        <v>343</v>
      </c>
      <c r="Y13" s="17" t="s">
        <v>357</v>
      </c>
      <c r="AA13" s="17" t="s">
        <v>383</v>
      </c>
      <c r="AB13" s="17" t="s">
        <v>396</v>
      </c>
    </row>
    <row r="14" spans="2:28" ht="30" customHeight="1" x14ac:dyDescent="0.25">
      <c r="B14">
        <v>2.2000000000000002</v>
      </c>
      <c r="C14" t="s">
        <v>3733</v>
      </c>
      <c r="D14" s="27"/>
      <c r="E14" s="30" t="str">
        <f t="shared" si="0"/>
        <v>2.2 Prevenir los feminicidios.</v>
      </c>
      <c r="F14" s="17" t="s">
        <v>400</v>
      </c>
      <c r="I14" s="18"/>
      <c r="J14" s="22"/>
      <c r="M14" s="18"/>
      <c r="N14" s="19"/>
      <c r="S14" s="17" t="s">
        <v>251</v>
      </c>
      <c r="T14" s="31" t="s">
        <v>273</v>
      </c>
      <c r="U14" s="17" t="s">
        <v>289</v>
      </c>
      <c r="V14" s="17" t="s">
        <v>306</v>
      </c>
      <c r="W14" s="17" t="s">
        <v>330</v>
      </c>
      <c r="X14" s="17" t="s">
        <v>344</v>
      </c>
      <c r="Y14" s="17" t="s">
        <v>358</v>
      </c>
      <c r="AB14" s="17" t="s">
        <v>397</v>
      </c>
    </row>
    <row r="15" spans="2:28" ht="30" customHeight="1" x14ac:dyDescent="0.25">
      <c r="B15">
        <v>2.2999999999999998</v>
      </c>
      <c r="C15" t="s">
        <v>3734</v>
      </c>
      <c r="D15" s="27"/>
      <c r="E15" s="30" t="str">
        <f t="shared" si="0"/>
        <v>2.3 Ejecutar acciones para erradicar la violencia familiar a nivel de los hogares, especialmente aquella contra niñas, niños, mujeres y personas adultas mayores.</v>
      </c>
      <c r="F15" s="17" t="s">
        <v>400</v>
      </c>
      <c r="I15" s="18"/>
      <c r="J15" s="19"/>
      <c r="K15" s="19"/>
      <c r="L15"/>
      <c r="S15" s="17" t="s">
        <v>252</v>
      </c>
      <c r="T15" s="31" t="s">
        <v>274</v>
      </c>
      <c r="U15" s="17" t="s">
        <v>290</v>
      </c>
      <c r="V15" s="17" t="s">
        <v>307</v>
      </c>
      <c r="Y15" s="17" t="s">
        <v>359</v>
      </c>
      <c r="AB15" s="17" t="s">
        <v>398</v>
      </c>
    </row>
    <row r="16" spans="2:28" ht="30" x14ac:dyDescent="0.25">
      <c r="B16">
        <v>2.4</v>
      </c>
      <c r="C16" t="s">
        <v>117</v>
      </c>
      <c r="D16" s="27"/>
      <c r="E16" s="30" t="str">
        <f t="shared" si="0"/>
        <v>2.4 Erradicar el matrimonio infantil, precoz y forzado.</v>
      </c>
      <c r="F16" s="17" t="s">
        <v>400</v>
      </c>
      <c r="L16"/>
      <c r="S16" s="17" t="s">
        <v>253</v>
      </c>
      <c r="T16" s="31" t="s">
        <v>275</v>
      </c>
      <c r="U16" s="17" t="s">
        <v>291</v>
      </c>
      <c r="V16" s="17" t="s">
        <v>308</v>
      </c>
      <c r="Y16" s="17" t="s">
        <v>360</v>
      </c>
    </row>
    <row r="17" spans="2:25" ht="45" x14ac:dyDescent="0.25">
      <c r="B17">
        <v>2.5</v>
      </c>
      <c r="C17" t="s">
        <v>3735</v>
      </c>
      <c r="D17" s="27"/>
      <c r="E17" s="30" t="str">
        <f t="shared" si="0"/>
        <v>2.5 Promover relaciones afectivas libres de violencia en el noviazgo.</v>
      </c>
      <c r="F17" s="17" t="s">
        <v>400</v>
      </c>
      <c r="I17" s="17" t="s">
        <v>208</v>
      </c>
      <c r="J17" s="17" t="s">
        <v>112</v>
      </c>
      <c r="L17"/>
      <c r="S17" s="17" t="s">
        <v>254</v>
      </c>
      <c r="U17" s="17" t="s">
        <v>292</v>
      </c>
      <c r="V17" s="17" t="s">
        <v>309</v>
      </c>
      <c r="Y17" s="17" t="s">
        <v>361</v>
      </c>
    </row>
    <row r="18" spans="2:25" ht="45" x14ac:dyDescent="0.25">
      <c r="B18">
        <v>2.6</v>
      </c>
      <c r="C18" t="s">
        <v>3736</v>
      </c>
      <c r="D18" s="27"/>
      <c r="E18" s="30" t="str">
        <f t="shared" si="0"/>
        <v>2.6 Erradicar la violencia y el abandono de mujeres adultas mayores y con discapacidad.</v>
      </c>
      <c r="F18" s="17" t="s">
        <v>400</v>
      </c>
      <c r="I18" s="17" t="s">
        <v>209</v>
      </c>
      <c r="L18"/>
      <c r="S18" s="17" t="s">
        <v>255</v>
      </c>
      <c r="V18" s="17" t="s">
        <v>310</v>
      </c>
    </row>
    <row r="19" spans="2:25" ht="30" x14ac:dyDescent="0.25">
      <c r="B19">
        <v>2.7</v>
      </c>
      <c r="C19" t="s">
        <v>118</v>
      </c>
      <c r="D19" s="27"/>
      <c r="E19" s="30" t="str">
        <f t="shared" si="0"/>
        <v>2.7 Prevenir y atender a la violencia comunitaria.</v>
      </c>
      <c r="F19" s="17" t="s">
        <v>400</v>
      </c>
      <c r="L19"/>
      <c r="S19" s="17" t="s">
        <v>256</v>
      </c>
      <c r="V19" s="17" t="s">
        <v>311</v>
      </c>
    </row>
    <row r="20" spans="2:25" ht="45" x14ac:dyDescent="0.25">
      <c r="B20">
        <v>2.8</v>
      </c>
      <c r="C20" t="s">
        <v>119</v>
      </c>
      <c r="D20" s="27"/>
      <c r="E20" s="30" t="str">
        <f t="shared" si="0"/>
        <v>2.8 Prevenir, atender y sancionar al acoso sexual en el transporte público.</v>
      </c>
      <c r="F20" s="17" t="s">
        <v>400</v>
      </c>
      <c r="I20" s="17" t="s">
        <v>208</v>
      </c>
      <c r="J20" s="17" t="str">
        <f>IF(I20=0," ",IF(I20=I4,"L",IF(I20=I5,"M",IF(I20=I6,"Ñ",IF(I20=I7,"A",IF(I20=I8,"Q",IF(I20=I9,"W",IF(I20=I10,"E",IF(I20=I11,"R",IF(I20=I12,"T",IF(I20=I13,"Y",IF(I20=I14,"U"))))))))))))</f>
        <v>L</v>
      </c>
      <c r="K20" s="17" t="s">
        <v>229</v>
      </c>
      <c r="L20"/>
      <c r="S20" s="17" t="s">
        <v>257</v>
      </c>
      <c r="V20" s="17" t="s">
        <v>312</v>
      </c>
    </row>
    <row r="21" spans="2:25" ht="60" x14ac:dyDescent="0.25">
      <c r="B21">
        <v>2.9</v>
      </c>
      <c r="C21" t="s">
        <v>3737</v>
      </c>
      <c r="D21" s="27"/>
      <c r="E21" s="30" t="str">
        <f t="shared" si="0"/>
        <v>2.9 Promoción de los derechos digitales y prevención a la violencia digital contra niñas y mujeres.</v>
      </c>
      <c r="F21" s="17" t="s">
        <v>400</v>
      </c>
      <c r="L21"/>
      <c r="S21" s="17" t="s">
        <v>258</v>
      </c>
      <c r="V21" s="17" t="s">
        <v>313</v>
      </c>
    </row>
    <row r="22" spans="2:25" ht="30" x14ac:dyDescent="0.25">
      <c r="B22" t="s">
        <v>3738</v>
      </c>
      <c r="C22" t="s">
        <v>3739</v>
      </c>
      <c r="D22" s="27"/>
      <c r="E22" s="30" t="str">
        <f t="shared" si="0"/>
        <v>2.10 Fortalecer la aplicación del Protocolo Alerta Ámber.</v>
      </c>
      <c r="F22" s="17" t="s">
        <v>400</v>
      </c>
      <c r="J22" s="17" t="e">
        <f>#REF!</f>
        <v>#REF!</v>
      </c>
      <c r="K22" s="17" t="e">
        <f>#REF!</f>
        <v>#REF!</v>
      </c>
      <c r="L22" t="str">
        <f>IFERROR(IF(VLOOKUP(J22,E:F,2,FALSE)&lt;&gt;VLOOKUP(K22,$K$4:$L$14,2,FALSE),"S","B")," ")</f>
        <v xml:space="preserve"> </v>
      </c>
      <c r="S22" s="17" t="s">
        <v>259</v>
      </c>
      <c r="V22" s="17" t="s">
        <v>314</v>
      </c>
    </row>
    <row r="23" spans="2:25" ht="75" x14ac:dyDescent="0.25">
      <c r="B23">
        <v>2.11</v>
      </c>
      <c r="C23" t="s">
        <v>120</v>
      </c>
      <c r="D23" s="27"/>
      <c r="E23" s="30" t="str">
        <f t="shared" si="0"/>
        <v>2.11 Actualizar e implementar el Protocolo Alba para la búsqueda inmediata de mujeres y niñas desaparecidas.</v>
      </c>
      <c r="F23" s="17" t="s">
        <v>400</v>
      </c>
      <c r="J23" s="17" t="e">
        <f>#REF!</f>
        <v>#REF!</v>
      </c>
      <c r="K23" s="17" t="e">
        <f>#REF!</f>
        <v>#REF!</v>
      </c>
      <c r="L23" t="str">
        <f t="shared" ref="L23:L30" si="1">IFERROR(IF(VLOOKUP(J23,E:F,2,FALSE)&lt;&gt;VLOOKUP(K23,$K$4:$L$14,2,FALSE),"S","B")," ")</f>
        <v xml:space="preserve"> </v>
      </c>
      <c r="V23" s="17" t="s">
        <v>315</v>
      </c>
    </row>
    <row r="24" spans="2:25" ht="45" x14ac:dyDescent="0.25">
      <c r="B24">
        <v>2.12</v>
      </c>
      <c r="C24" t="s">
        <v>3740</v>
      </c>
      <c r="D24" s="27"/>
      <c r="E24" s="30" t="str">
        <f t="shared" si="0"/>
        <v>2.12 Erradicar todo tipo de explotación sexual de niñas y mujeres.</v>
      </c>
      <c r="F24" s="17" t="s">
        <v>400</v>
      </c>
      <c r="J24" s="17" t="e">
        <f>#REF!</f>
        <v>#REF!</v>
      </c>
      <c r="K24" s="17" t="e">
        <f>#REF!</f>
        <v>#REF!</v>
      </c>
      <c r="L24" t="str">
        <f t="shared" si="1"/>
        <v xml:space="preserve"> </v>
      </c>
      <c r="V24" s="17" t="s">
        <v>316</v>
      </c>
    </row>
    <row r="25" spans="2:25" ht="45" x14ac:dyDescent="0.25">
      <c r="B25">
        <v>2.13</v>
      </c>
      <c r="C25" t="s">
        <v>3741</v>
      </c>
      <c r="D25" s="27"/>
      <c r="E25" s="30" t="str">
        <f t="shared" si="0"/>
        <v>2.13 Erradicar trata de niñas y mujeres en todas sus modalidades.</v>
      </c>
      <c r="F25" s="17" t="s">
        <v>400</v>
      </c>
      <c r="J25" s="17" t="e">
        <f>#REF!</f>
        <v>#REF!</v>
      </c>
      <c r="K25" s="17" t="e">
        <f>#REF!</f>
        <v>#REF!</v>
      </c>
      <c r="L25" t="str">
        <f t="shared" si="1"/>
        <v xml:space="preserve"> </v>
      </c>
    </row>
    <row r="26" spans="2:25" ht="75" x14ac:dyDescent="0.25">
      <c r="B26">
        <v>2.14</v>
      </c>
      <c r="C26" t="s">
        <v>121</v>
      </c>
      <c r="D26" s="27"/>
      <c r="E26" s="30" t="str">
        <f t="shared" si="0"/>
        <v>2.14 Incluir consideraciones éticas y de seguridad para la investigación y la atención integral de la violencia contra las mujeres y las niñas.</v>
      </c>
      <c r="F26" s="17" t="s">
        <v>400</v>
      </c>
      <c r="J26" s="17" t="e">
        <f>#REF!</f>
        <v>#REF!</v>
      </c>
      <c r="K26" s="17" t="e">
        <f>#REF!</f>
        <v>#REF!</v>
      </c>
      <c r="L26" t="str">
        <f t="shared" si="1"/>
        <v xml:space="preserve"> </v>
      </c>
    </row>
    <row r="27" spans="2:25" ht="30" x14ac:dyDescent="0.25">
      <c r="B27">
        <v>2.15</v>
      </c>
      <c r="C27" t="s">
        <v>3742</v>
      </c>
      <c r="D27" s="27"/>
      <c r="E27" s="30" t="str">
        <f t="shared" si="0"/>
        <v>2.15 Prevenir la violencia política contra las mujeres.</v>
      </c>
      <c r="F27" s="17" t="s">
        <v>400</v>
      </c>
      <c r="J27" s="17" t="e">
        <f>#REF!</f>
        <v>#REF!</v>
      </c>
      <c r="K27" s="17" t="e">
        <f>#REF!</f>
        <v>#REF!</v>
      </c>
      <c r="L27" t="str">
        <f t="shared" si="1"/>
        <v xml:space="preserve"> </v>
      </c>
    </row>
    <row r="28" spans="2:25" ht="90" x14ac:dyDescent="0.25">
      <c r="B28">
        <v>2.16</v>
      </c>
      <c r="C28" t="s">
        <v>3743</v>
      </c>
      <c r="D28" s="27"/>
      <c r="E28" s="30" t="str">
        <f t="shared" si="0"/>
        <v>2.16 Visibilizar y atender la violencia contra mujeres periodistas y defensoras de derechos humanos e implementar los protocolos para su protección.</v>
      </c>
      <c r="F28" s="17" t="s">
        <v>400</v>
      </c>
      <c r="J28" s="17" t="e">
        <f>#REF!</f>
        <v>#REF!</v>
      </c>
      <c r="K28" s="17" t="e">
        <f>#REF!</f>
        <v>#REF!</v>
      </c>
      <c r="L28" t="str">
        <f t="shared" si="1"/>
        <v xml:space="preserve"> </v>
      </c>
    </row>
    <row r="29" spans="2:25" ht="30" x14ac:dyDescent="0.25">
      <c r="B29">
        <v>2.17</v>
      </c>
      <c r="C29" t="s">
        <v>3744</v>
      </c>
      <c r="D29" s="27"/>
      <c r="E29" s="30" t="str">
        <f t="shared" si="0"/>
        <v>2.17 Prevenir la violencia obstétrica en el sector salud.</v>
      </c>
      <c r="F29" s="17" t="s">
        <v>400</v>
      </c>
      <c r="J29" s="17" t="e">
        <f>#REF!</f>
        <v>#REF!</v>
      </c>
      <c r="K29" s="17" t="e">
        <f>#REF!</f>
        <v>#REF!</v>
      </c>
      <c r="L29" t="str">
        <f t="shared" si="1"/>
        <v xml:space="preserve"> </v>
      </c>
    </row>
    <row r="30" spans="2:25" ht="90" x14ac:dyDescent="0.25">
      <c r="B30">
        <v>2.1800000000000002</v>
      </c>
      <c r="C30" t="s">
        <v>3745</v>
      </c>
      <c r="D30" s="27"/>
      <c r="E30" s="30" t="str">
        <f t="shared" si="0"/>
        <v>2.18 Ejecutar acciones de prevención y atención a la violencia contra mujeres de la diversidad sexual considerando necesidades diferenciadas.</v>
      </c>
      <c r="F30" s="17" t="s">
        <v>400</v>
      </c>
      <c r="J30" s="17" t="e">
        <f>#REF!</f>
        <v>#REF!</v>
      </c>
      <c r="K30" s="17" t="e">
        <f>#REF!</f>
        <v>#REF!</v>
      </c>
      <c r="L30" t="str">
        <f t="shared" si="1"/>
        <v xml:space="preserve"> </v>
      </c>
    </row>
    <row r="31" spans="2:25" ht="60" x14ac:dyDescent="0.25">
      <c r="B31">
        <v>2.19</v>
      </c>
      <c r="C31" t="s">
        <v>3746</v>
      </c>
      <c r="D31" s="27"/>
      <c r="E31" s="30" t="str">
        <f t="shared" si="0"/>
        <v>2.19 Promover prácticas de masculinidad desde una cultura de paz y no violencia contra las niñas y mujeres.</v>
      </c>
      <c r="F31" s="17" t="s">
        <v>400</v>
      </c>
      <c r="L31"/>
    </row>
    <row r="32" spans="2:25" ht="90" x14ac:dyDescent="0.25">
      <c r="B32" t="s">
        <v>3747</v>
      </c>
      <c r="C32" t="s">
        <v>3748</v>
      </c>
      <c r="D32" s="27"/>
      <c r="E32" s="30" t="str">
        <f t="shared" si="0"/>
        <v>2.20 Diseñar y utilizar indicadores especiales para la medición eficaz de todos los tipos y modalidades de violencia contra las niñas y mujeres.</v>
      </c>
      <c r="F32" s="17" t="s">
        <v>400</v>
      </c>
      <c r="L32"/>
    </row>
    <row r="33" spans="2:12" ht="60" x14ac:dyDescent="0.25">
      <c r="B33">
        <v>2.21</v>
      </c>
      <c r="C33" t="s">
        <v>3749</v>
      </c>
      <c r="D33" s="27"/>
      <c r="E33" s="30" t="str">
        <f t="shared" si="0"/>
        <v>2.21 Promover una cultura y educación para la paz como estrategia de prevención de la violencia.</v>
      </c>
      <c r="F33" s="17" t="s">
        <v>400</v>
      </c>
      <c r="L33"/>
    </row>
    <row r="34" spans="2:12" ht="60" x14ac:dyDescent="0.25">
      <c r="B34">
        <v>2.2200000000000002</v>
      </c>
      <c r="C34" t="s">
        <v>122</v>
      </c>
      <c r="D34" s="27"/>
      <c r="E34" s="30" t="str">
        <f t="shared" si="0"/>
        <v>2.22 Fortalecer los sistemas de registro y seguimiento a los casos de violencia contra las niñas y mujeres.</v>
      </c>
      <c r="F34" s="17" t="s">
        <v>400</v>
      </c>
      <c r="L34"/>
    </row>
    <row r="35" spans="2:12" ht="150" x14ac:dyDescent="0.25">
      <c r="B35">
        <v>3.1</v>
      </c>
      <c r="C35" t="s">
        <v>125</v>
      </c>
      <c r="D35" s="27"/>
      <c r="E35" s="30" t="str">
        <f t="shared" si="0"/>
        <v>3.1 Armonizar las leyes secundarias y otros instrumentos jurídicos que derivan de la Constitución Política de la Ciudad de México en materia de acceso a la justicia y perspectiva de género en el marco de los Derechos Humanos de las mujeres.</v>
      </c>
      <c r="F35" s="17" t="s">
        <v>401</v>
      </c>
      <c r="L35"/>
    </row>
    <row r="36" spans="2:12" ht="43.5" customHeight="1" x14ac:dyDescent="0.25">
      <c r="B36">
        <v>3.2</v>
      </c>
      <c r="C36" t="s">
        <v>126</v>
      </c>
      <c r="D36" s="27"/>
      <c r="E36" s="30" t="str">
        <f t="shared" si="0"/>
        <v>3.2 Integrar el enfoque de género, derechos humanos e interculturalidad en las actividades institucionales de los entes de seguridad pública, procuración y administración de justicia para garantizar el acceso a la justicia de las mujeres.</v>
      </c>
      <c r="F36" s="17" t="s">
        <v>401</v>
      </c>
      <c r="L36"/>
    </row>
    <row r="37" spans="2:12" ht="270" x14ac:dyDescent="0.25">
      <c r="B37">
        <v>3.3</v>
      </c>
      <c r="C37" t="s">
        <v>127</v>
      </c>
      <c r="D37" s="27"/>
      <c r="E37" s="30" t="str">
        <f t="shared" si="0"/>
        <v>3.3 Capacitar en materias de derechos de las mujeres y niñas y la igualdad sustantiva, de manera sistemática y obligatoria a autoridades y personas servidoras públicas de juzgados, fiscalías, defensoría pública, asesoría pública, abogadas y abogados, agentes de policía de seguridad pública en todas sus corporaciones y agentes de policía de investigación, así como otros funcionarios encargados de hacer cumplir la ley, con el fin de erradicar tratos discriminatorios hacia las mujeres y niñas.</v>
      </c>
      <c r="F37" s="17" t="s">
        <v>401</v>
      </c>
      <c r="L37"/>
    </row>
    <row r="38" spans="2:12" ht="195" x14ac:dyDescent="0.25">
      <c r="B38">
        <v>3.4</v>
      </c>
      <c r="C38" t="s">
        <v>3750</v>
      </c>
      <c r="D38" s="27"/>
      <c r="E38" s="30" t="str">
        <f t="shared" si="0"/>
        <v>3.4 Instrumentar mecanismos de coordinación interinstitucional entre la Secretaría de las Mujeres y la Fiscalía General de Justicia para brindar orientación y asesoría jurídica especializada que facilite los procesos de denuncia, apertura de carpeta de investigación u otros procesos alternos que resuelvan la problemática de violencia de las mujeres.</v>
      </c>
      <c r="F38" s="17" t="s">
        <v>401</v>
      </c>
      <c r="L38"/>
    </row>
    <row r="39" spans="2:12" ht="165" x14ac:dyDescent="0.25">
      <c r="B39">
        <v>3.5</v>
      </c>
      <c r="C39" t="s">
        <v>128</v>
      </c>
      <c r="D39" s="27"/>
      <c r="E39" s="30" t="str">
        <f t="shared" si="0"/>
        <v>3.5 Generar y difundir información veraz, confiable y amigable sobre los recursos legales para conocimiento y uso de las mujeres víctimas de la violencia de género, particularmente en lenguas indígenas y formatos accesibles para las mujeres con discapacidad y otras condiciones.</v>
      </c>
      <c r="F39" s="17" t="s">
        <v>401</v>
      </c>
      <c r="L39"/>
    </row>
    <row r="40" spans="2:12" ht="105" x14ac:dyDescent="0.25">
      <c r="B40">
        <v>3.6</v>
      </c>
      <c r="C40" t="s">
        <v>129</v>
      </c>
      <c r="D40" s="27"/>
      <c r="E40" s="30" t="str">
        <f t="shared" si="0"/>
        <v>3.6 Promover orientación y asistencia jurídica gratuita destinada a facilitar el acceso a la justicia de las mujeres que viven en zonas rurales y remotas en las alcaldías de la Ciudad de México.</v>
      </c>
      <c r="F40" s="17" t="s">
        <v>401</v>
      </c>
      <c r="L40"/>
    </row>
    <row r="41" spans="2:12" ht="60" x14ac:dyDescent="0.25">
      <c r="B41">
        <v>3.7</v>
      </c>
      <c r="C41" t="s">
        <v>130</v>
      </c>
      <c r="D41" s="27"/>
      <c r="E41" s="30" t="str">
        <f t="shared" si="0"/>
        <v>3.7 Promover el acceso a la justicia plena y autónoma a las personas con discapacidad múltiple.</v>
      </c>
      <c r="F41" s="17" t="s">
        <v>401</v>
      </c>
      <c r="L41"/>
    </row>
    <row r="42" spans="2:12" ht="120" x14ac:dyDescent="0.25">
      <c r="B42">
        <v>3.8</v>
      </c>
      <c r="C42" t="s">
        <v>131</v>
      </c>
      <c r="D42" s="27"/>
      <c r="E42" s="30" t="str">
        <f t="shared" si="0"/>
        <v>3.8 Impulsar el diseño e instrumentación efectiva de protocolos de prevención, atención, sanción y erradicación del acoso y hostigamiento sexual en todos los entes públicos de la Ciudad de México.</v>
      </c>
      <c r="F42" s="17" t="s">
        <v>401</v>
      </c>
      <c r="L42"/>
    </row>
    <row r="43" spans="2:12" ht="105" x14ac:dyDescent="0.25">
      <c r="B43">
        <v>3.9</v>
      </c>
      <c r="C43" t="s">
        <v>132</v>
      </c>
      <c r="D43" s="27"/>
      <c r="E43" s="30" t="str">
        <f t="shared" si="0"/>
        <v>3.9 Diseñar e implementar estrategias integrales e interinstitucionales para garantizar el acceso a la justicia de las mujeres indígenas, afro mexicanas, migrantes y refugiadas.</v>
      </c>
      <c r="F43" s="17" t="s">
        <v>401</v>
      </c>
      <c r="L43"/>
    </row>
    <row r="44" spans="2:12" ht="150" x14ac:dyDescent="0.25">
      <c r="B44" t="s">
        <v>3751</v>
      </c>
      <c r="C44" t="s">
        <v>3752</v>
      </c>
      <c r="D44" s="27"/>
      <c r="E44" s="30" t="str">
        <f t="shared" si="0"/>
        <v>3.10 Formar sistemática y obligatoriamente de capacidades para juezas y jueces, fiscales, personas defensoras/es públicos, abogados/as, cuerpos policiales y otros agentes del orden para respetar los derechos humanos de las mujeres.</v>
      </c>
      <c r="F44" s="17" t="s">
        <v>401</v>
      </c>
      <c r="L44"/>
    </row>
    <row r="45" spans="2:12" ht="165" x14ac:dyDescent="0.25">
      <c r="B45">
        <v>3.11</v>
      </c>
      <c r="C45" t="s">
        <v>3753</v>
      </c>
      <c r="D45" s="27"/>
      <c r="E45" s="30" t="str">
        <f t="shared" si="0"/>
        <v>3.11 Instrumentar mecanismos de coordinación interinstitucional para el diseño e implementación de acciones dirigidas a mujeres imputadas o en conflicto con la ley que les garantice acceso a la justicia con perspectiva de género y con respeto irrestricto a sus derechos humanos.</v>
      </c>
      <c r="F45" s="17" t="s">
        <v>401</v>
      </c>
      <c r="L45"/>
    </row>
    <row r="46" spans="2:12" ht="105" x14ac:dyDescent="0.25">
      <c r="B46">
        <v>3.12</v>
      </c>
      <c r="C46" t="s">
        <v>133</v>
      </c>
      <c r="D46" s="27"/>
      <c r="E46" s="30" t="str">
        <f t="shared" si="0"/>
        <v>3.12 Brindar información científica y pertinente sobre el acceso a la interrupción legal del embarazo en los servicios de la SEDESA y agencias del Ministerio Público.</v>
      </c>
      <c r="F46" s="17" t="s">
        <v>401</v>
      </c>
      <c r="L46"/>
    </row>
    <row r="47" spans="2:12" ht="180" x14ac:dyDescent="0.25">
      <c r="B47">
        <v>3.13</v>
      </c>
      <c r="C47" t="s">
        <v>3754</v>
      </c>
      <c r="D47" s="27"/>
      <c r="E47" s="30" t="str">
        <f t="shared" si="0"/>
        <v>3.13 Promover la tramitación de medidas de protección de emergencia en materia familiar y penal que contempla la Ley de Acceso de las Mujeres a una vida Libre de Violencia de la Ciudad de México, a cargo de todos los entes públicos que atienden a las mujeres (FGJ, Consejería Jurídica, DIF, Secretaría de las Mujeres).</v>
      </c>
      <c r="F47" s="17" t="s">
        <v>401</v>
      </c>
      <c r="L47"/>
    </row>
    <row r="48" spans="2:12" ht="105" x14ac:dyDescent="0.25">
      <c r="B48">
        <v>3.14</v>
      </c>
      <c r="C48" t="s">
        <v>134</v>
      </c>
      <c r="D48" s="27"/>
      <c r="E48" s="30" t="str">
        <f t="shared" si="0"/>
        <v>3.14 Evaluar los Protocolos de Alerta AMBER y el Protocolo Alba, para la búsqueda de las mujeres y niñas y niñas desaparecidas, y se adopten políticas y acciones más eficaces.</v>
      </c>
      <c r="F48" s="17" t="s">
        <v>401</v>
      </c>
      <c r="L48"/>
    </row>
    <row r="49" spans="2:12" ht="75" x14ac:dyDescent="0.25">
      <c r="B49">
        <v>3.15</v>
      </c>
      <c r="C49" t="s">
        <v>3755</v>
      </c>
      <c r="D49" s="27"/>
      <c r="E49" s="30" t="str">
        <f t="shared" si="0"/>
        <v>3.15 Fortalecer los sistemas de registro con datos desagregados por sexo en los entes de seguridad y procuración de justicia.</v>
      </c>
      <c r="F49" s="17" t="s">
        <v>401</v>
      </c>
      <c r="L49"/>
    </row>
    <row r="50" spans="2:12" ht="105" x14ac:dyDescent="0.25">
      <c r="B50">
        <v>3.16</v>
      </c>
      <c r="C50" t="s">
        <v>3756</v>
      </c>
      <c r="D50" s="28"/>
      <c r="E50" s="30" t="str">
        <f t="shared" si="0"/>
        <v>3.16 Fortalecer la aplicación del instrumento de valoración de riesgo feminicida establecido en el Sistema para la Identificación y Atención del Riesgo Feminicida</v>
      </c>
      <c r="F50" s="17" t="s">
        <v>401</v>
      </c>
      <c r="L50"/>
    </row>
    <row r="51" spans="2:12" ht="45" x14ac:dyDescent="0.25">
      <c r="B51">
        <v>4.0999999999999996</v>
      </c>
      <c r="C51" t="s">
        <v>3757</v>
      </c>
      <c r="D51" s="28"/>
      <c r="E51" s="30" t="str">
        <f t="shared" si="0"/>
        <v>4.1 Garantizar el acceso de las niñas a la educación de calidad en todos los niveles.</v>
      </c>
      <c r="F51" s="17" t="s">
        <v>402</v>
      </c>
      <c r="L51"/>
    </row>
    <row r="52" spans="2:12" ht="42" customHeight="1" x14ac:dyDescent="0.25">
      <c r="B52">
        <v>4.2</v>
      </c>
      <c r="C52" t="s">
        <v>138</v>
      </c>
      <c r="D52" s="28"/>
      <c r="E52" s="30" t="str">
        <f t="shared" si="0"/>
        <v>4.2 Eliminar el sexismo en los procesos de enseñanza-aprendizaje en todos los niveles.</v>
      </c>
      <c r="F52" s="17" t="s">
        <v>402</v>
      </c>
      <c r="L52"/>
    </row>
    <row r="53" spans="2:12" ht="90" x14ac:dyDescent="0.25">
      <c r="B53">
        <v>4.3</v>
      </c>
      <c r="C53" t="s">
        <v>3758</v>
      </c>
      <c r="D53" s="28"/>
      <c r="E53" s="30" t="str">
        <f t="shared" si="0"/>
        <v>4.3 Eliminar los estereotipos referentes a las habilidades y capacidades de mujeres y hombres en contenidos educativos y en la orientación vocacional.</v>
      </c>
      <c r="F53" s="17" t="s">
        <v>402</v>
      </c>
      <c r="L53"/>
    </row>
    <row r="54" spans="2:12" ht="75" x14ac:dyDescent="0.25">
      <c r="B54">
        <v>4.4000000000000004</v>
      </c>
      <c r="C54" t="s">
        <v>3759</v>
      </c>
      <c r="D54" s="28"/>
      <c r="E54" s="30" t="str">
        <f t="shared" si="0"/>
        <v>4.4 Garantizar el acceso, permanencia y eficiencia terminal de jóvenes embarazadas a lo largo de las trayectorias educativas.</v>
      </c>
      <c r="F54" s="17" t="s">
        <v>402</v>
      </c>
      <c r="L54"/>
    </row>
    <row r="55" spans="2:12" ht="90" x14ac:dyDescent="0.25">
      <c r="B55">
        <v>4.5</v>
      </c>
      <c r="C55" t="s">
        <v>139</v>
      </c>
      <c r="D55" s="28"/>
      <c r="E55" s="30" t="str">
        <f t="shared" si="0"/>
        <v>4.5 Revisar y armonizar protocolos de atención a la violencia y acoso sexual en las escuelas en materia administrativa, laboral y penal.</v>
      </c>
      <c r="F55" s="17" t="s">
        <v>402</v>
      </c>
      <c r="L55"/>
    </row>
    <row r="56" spans="2:12" ht="60" x14ac:dyDescent="0.25">
      <c r="B56">
        <v>4.5999999999999996</v>
      </c>
      <c r="C56" t="s">
        <v>3760</v>
      </c>
      <c r="D56" s="28"/>
      <c r="E56" s="30" t="str">
        <f t="shared" si="0"/>
        <v>4.6 Impulsar acciones de prevención y atención a la violencia escolar contra mujeres y niñas.</v>
      </c>
      <c r="F56" s="17" t="s">
        <v>402</v>
      </c>
      <c r="L56"/>
    </row>
    <row r="57" spans="2:12" ht="75" x14ac:dyDescent="0.25">
      <c r="B57">
        <v>4.7</v>
      </c>
      <c r="C57" t="s">
        <v>3761</v>
      </c>
      <c r="D57" s="28"/>
      <c r="E57" s="30" t="str">
        <f t="shared" si="0"/>
        <v>4.7 Promover el acceso de las mujeres a internet y las nuevas tecnologías para tener acceso a la información y acortar la brecha digital.</v>
      </c>
      <c r="F57" s="17" t="s">
        <v>402</v>
      </c>
      <c r="L57"/>
    </row>
    <row r="58" spans="2:12" ht="90" x14ac:dyDescent="0.25">
      <c r="B58">
        <v>4.8</v>
      </c>
      <c r="C58" t="s">
        <v>3762</v>
      </c>
      <c r="D58" s="28"/>
      <c r="E58" s="30" t="str">
        <f t="shared" si="0"/>
        <v>4.8 Promover las ciberescuelas como una opción para la actualización, profesionalización y alfabetización de mujeres jóvenes, adultas y mayores.</v>
      </c>
      <c r="F58" s="17" t="s">
        <v>402</v>
      </c>
      <c r="L58"/>
    </row>
    <row r="59" spans="2:12" ht="90" x14ac:dyDescent="0.25">
      <c r="B59">
        <v>4.9000000000000004</v>
      </c>
      <c r="C59" t="s">
        <v>140</v>
      </c>
      <c r="D59" s="28"/>
      <c r="E59" s="30" t="str">
        <f t="shared" si="0"/>
        <v>4.9 Garantizar espacios incluyentes y de acceso universal para niñas y mujeres indígenas, afro mexicanas y afrodescendientes.</v>
      </c>
      <c r="F59" s="17" t="s">
        <v>402</v>
      </c>
      <c r="L59"/>
    </row>
    <row r="60" spans="2:12" ht="60" x14ac:dyDescent="0.25">
      <c r="B60" t="s">
        <v>3763</v>
      </c>
      <c r="C60" t="s">
        <v>3764</v>
      </c>
      <c r="D60" s="28"/>
      <c r="E60" s="30" t="str">
        <f t="shared" si="0"/>
        <v>4.10 Garantizar espacios incluyentes y de acceso universal para niñas y mujeres con discapacidad.</v>
      </c>
      <c r="F60" s="17" t="s">
        <v>402</v>
      </c>
      <c r="L60"/>
    </row>
    <row r="61" spans="2:12" ht="105" x14ac:dyDescent="0.25">
      <c r="B61">
        <v>4.1100000000000003</v>
      </c>
      <c r="C61" t="s">
        <v>3765</v>
      </c>
      <c r="D61" s="28"/>
      <c r="E61" s="30" t="str">
        <f t="shared" si="0"/>
        <v>4.11 Combatir los estereotipos discriminatorios y las barreras estructurales que se reproducen en las aulas y pueden disuadir a las niñas de avanzar más allá de la educación secundaria.</v>
      </c>
      <c r="F61" s="17" t="s">
        <v>402</v>
      </c>
      <c r="L61"/>
    </row>
    <row r="62" spans="2:12" ht="60" x14ac:dyDescent="0.25">
      <c r="B62">
        <v>4.12</v>
      </c>
      <c r="C62" t="s">
        <v>3766</v>
      </c>
      <c r="D62" s="28"/>
      <c r="E62" s="30" t="str">
        <f t="shared" si="0"/>
        <v>4.12 Capacitar al personal administrativo, técnico y docente en perspectiva de género.</v>
      </c>
      <c r="F62" s="17" t="s">
        <v>402</v>
      </c>
      <c r="L62"/>
    </row>
    <row r="63" spans="2:12" ht="75" x14ac:dyDescent="0.25">
      <c r="B63">
        <v>4.13</v>
      </c>
      <c r="C63" t="s">
        <v>141</v>
      </c>
      <c r="D63" s="28"/>
      <c r="E63" s="30" t="str">
        <f t="shared" si="0"/>
        <v>4.13 Promover la corresponsabilidad social comunitaria en la gestión educativa con participación activa de mujeres y niñas.</v>
      </c>
      <c r="F63" s="17" t="s">
        <v>402</v>
      </c>
      <c r="L63"/>
    </row>
    <row r="64" spans="2:12" ht="75" x14ac:dyDescent="0.25">
      <c r="B64">
        <v>4.1399999999999997</v>
      </c>
      <c r="C64" t="s">
        <v>3767</v>
      </c>
      <c r="D64" s="28"/>
      <c r="E64" s="30" t="str">
        <f t="shared" si="0"/>
        <v>4.14 Fortalecer la información y prevención de educación sexual integral en el currículum y planes de estudios.</v>
      </c>
      <c r="F64" s="17" t="s">
        <v>402</v>
      </c>
      <c r="L64"/>
    </row>
    <row r="65" spans="2:12" ht="75" x14ac:dyDescent="0.25">
      <c r="B65">
        <v>4.1500000000000004</v>
      </c>
      <c r="C65" t="s">
        <v>142</v>
      </c>
      <c r="D65" s="28"/>
      <c r="E65" s="30" t="str">
        <f t="shared" si="0"/>
        <v>4.15 Identificar y combatir los obstáculos que impiden a las niñas avanzar en los niveles educativos y promover su acceso a áreas STEM.</v>
      </c>
      <c r="F65" s="17" t="s">
        <v>402</v>
      </c>
      <c r="L65"/>
    </row>
    <row r="66" spans="2:12" ht="105" x14ac:dyDescent="0.25">
      <c r="B66">
        <v>4.16</v>
      </c>
      <c r="C66" t="s">
        <v>3768</v>
      </c>
      <c r="D66" s="28"/>
      <c r="E66" s="30" t="str">
        <f t="shared" si="0"/>
        <v>4.16 Fortalecer mecanismos de vinculación entre el sector educativo y el sector productivo orientado a la inserción de mujeres en profesiones y oficios no tradicionales.</v>
      </c>
      <c r="F66" s="17" t="s">
        <v>402</v>
      </c>
      <c r="L66"/>
    </row>
    <row r="67" spans="2:12" ht="90" x14ac:dyDescent="0.25">
      <c r="B67">
        <v>5.0999999999999996</v>
      </c>
      <c r="C67" t="s">
        <v>3769</v>
      </c>
      <c r="D67" s="27"/>
      <c r="E67" s="30" t="str">
        <f t="shared" si="0"/>
        <v>5.1 Garantizar acceso universal a servicios de salud gratuitos, de calidad y con oportunidad, de acuerdo con las necesidades de las mujeres y las niñas.</v>
      </c>
      <c r="F67" s="17" t="s">
        <v>403</v>
      </c>
      <c r="L67"/>
    </row>
    <row r="68" spans="2:12" ht="45" x14ac:dyDescent="0.25">
      <c r="B68">
        <v>5.2</v>
      </c>
      <c r="C68" t="s">
        <v>3770</v>
      </c>
      <c r="D68" s="27"/>
      <c r="E68" s="30" t="str">
        <f t="shared" ref="E68:E131" si="2">CONCATENATE(B68," ",C68)</f>
        <v>5.2 Brindar atención integral de enfermedades crónicas en mujeres.</v>
      </c>
      <c r="F68" s="17" t="s">
        <v>403</v>
      </c>
      <c r="L68"/>
    </row>
    <row r="69" spans="2:12" ht="63" customHeight="1" x14ac:dyDescent="0.25">
      <c r="B69">
        <v>5.3</v>
      </c>
      <c r="C69" t="s">
        <v>3771</v>
      </c>
      <c r="D69" s="27"/>
      <c r="E69" s="30" t="str">
        <f t="shared" si="2"/>
        <v>5.3 Ejecutar acciones de prevención de la mortalidad materna.</v>
      </c>
      <c r="F69" s="17" t="s">
        <v>403</v>
      </c>
      <c r="L69"/>
    </row>
    <row r="70" spans="2:12" ht="75" x14ac:dyDescent="0.25">
      <c r="B70">
        <v>5.4</v>
      </c>
      <c r="C70" t="s">
        <v>3772</v>
      </c>
      <c r="D70" s="27"/>
      <c r="E70" s="30" t="str">
        <f t="shared" si="2"/>
        <v>5.4 Reforzar las acciones de prevención y atención integral de embarazo en adolescentes y retraso del segundo embarazo.</v>
      </c>
      <c r="F70" s="17" t="s">
        <v>403</v>
      </c>
      <c r="L70"/>
    </row>
    <row r="71" spans="2:12" ht="60" x14ac:dyDescent="0.25">
      <c r="B71">
        <v>5.5</v>
      </c>
      <c r="C71" t="s">
        <v>3773</v>
      </c>
      <c r="D71" s="27"/>
      <c r="E71" s="30" t="str">
        <f t="shared" si="2"/>
        <v>5.5 Promover y brindar atención integral de la salud sexual de adolescentes y mujeres.</v>
      </c>
      <c r="F71" s="17" t="s">
        <v>403</v>
      </c>
      <c r="L71"/>
    </row>
    <row r="72" spans="2:12" ht="45" x14ac:dyDescent="0.25">
      <c r="B72">
        <v>5.6</v>
      </c>
      <c r="C72" t="s">
        <v>3774</v>
      </c>
      <c r="D72" s="27"/>
      <c r="E72" s="30" t="str">
        <f t="shared" si="2"/>
        <v>5.6 Promover y facilitar la salud reproductiva de las mujeres.</v>
      </c>
      <c r="F72" s="17" t="s">
        <v>403</v>
      </c>
      <c r="L72"/>
    </row>
    <row r="73" spans="2:12" ht="30" x14ac:dyDescent="0.25">
      <c r="B73">
        <v>5.7</v>
      </c>
      <c r="C73" t="s">
        <v>3775</v>
      </c>
      <c r="D73" s="27"/>
      <c r="E73" s="30" t="str">
        <f t="shared" si="2"/>
        <v>5.7 Promover la autonomía física de las mujeres.</v>
      </c>
      <c r="F73" s="17" t="s">
        <v>403</v>
      </c>
      <c r="L73"/>
    </row>
    <row r="74" spans="2:12" ht="75" x14ac:dyDescent="0.25">
      <c r="B74">
        <v>5.8</v>
      </c>
      <c r="C74" t="s">
        <v>3776</v>
      </c>
      <c r="D74" s="27"/>
      <c r="E74" s="30" t="str">
        <f t="shared" si="2"/>
        <v>5.8 Brindar información puntual sobre el uso consensuado de anticonceptivos y métodos acorde a cada grupo etario.</v>
      </c>
      <c r="F74" s="17" t="s">
        <v>403</v>
      </c>
      <c r="L74"/>
    </row>
    <row r="75" spans="2:12" ht="60" x14ac:dyDescent="0.25">
      <c r="B75">
        <v>5.9</v>
      </c>
      <c r="C75" t="s">
        <v>3777</v>
      </c>
      <c r="D75" s="27"/>
      <c r="E75" s="30" t="str">
        <f t="shared" si="2"/>
        <v>5.9 Garantizar la atención oportuna y de calidad a mujeres y niñas víctimas de violencia física y psicológica.</v>
      </c>
      <c r="F75" s="17" t="s">
        <v>403</v>
      </c>
      <c r="L75"/>
    </row>
    <row r="76" spans="2:12" ht="60" x14ac:dyDescent="0.25">
      <c r="B76" t="s">
        <v>3778</v>
      </c>
      <c r="C76" t="s">
        <v>144</v>
      </c>
      <c r="D76" s="27"/>
      <c r="E76" s="30" t="str">
        <f t="shared" si="2"/>
        <v>5.10 Integrar a las trabajadoras del hogar, migrantes y refugiadas al sistema de salud.</v>
      </c>
      <c r="F76" s="17" t="s">
        <v>403</v>
      </c>
      <c r="L76"/>
    </row>
    <row r="77" spans="2:12" ht="75" x14ac:dyDescent="0.25">
      <c r="B77">
        <v>5.1100000000000003</v>
      </c>
      <c r="C77" t="s">
        <v>145</v>
      </c>
      <c r="D77" s="27"/>
      <c r="E77" s="30" t="str">
        <f t="shared" si="2"/>
        <v>5.11 Diseñar estrategias de prevención integrales sobre enfermedades crónico degenerativas en mujeres trabajadoras del hogar.</v>
      </c>
      <c r="F77" s="17" t="s">
        <v>403</v>
      </c>
      <c r="L77"/>
    </row>
    <row r="78" spans="2:12" ht="75" x14ac:dyDescent="0.25">
      <c r="B78">
        <v>5.12</v>
      </c>
      <c r="C78" t="s">
        <v>146</v>
      </c>
      <c r="D78" s="27"/>
      <c r="E78" s="30" t="str">
        <f t="shared" si="2"/>
        <v>5.12 Eliminar prácticas discriminatorias en la atención y tratamientos médicos en personas trans e intersexuales.</v>
      </c>
      <c r="F78" s="17" t="s">
        <v>403</v>
      </c>
      <c r="L78"/>
    </row>
    <row r="79" spans="2:12" ht="60" x14ac:dyDescent="0.25">
      <c r="B79">
        <v>5.13</v>
      </c>
      <c r="C79" t="s">
        <v>3779</v>
      </c>
      <c r="D79" s="27"/>
      <c r="E79" s="30" t="str">
        <f t="shared" si="2"/>
        <v>5.13 Integrar a los hombres jóvenes en las estrategias de prevención del embarazo en adolescentes.</v>
      </c>
      <c r="F79" s="17" t="s">
        <v>403</v>
      </c>
      <c r="L79"/>
    </row>
    <row r="80" spans="2:12" ht="75" x14ac:dyDescent="0.25">
      <c r="B80">
        <v>5.14</v>
      </c>
      <c r="C80" t="s">
        <v>147</v>
      </c>
      <c r="D80" s="27"/>
      <c r="E80" s="30" t="str">
        <f t="shared" si="2"/>
        <v>5.14 Difundir el derecho a la ILE y garantizar el acceso al aborto seguro, voluntario y gratuito, y a los servicios de atención postaborto.</v>
      </c>
      <c r="F80" s="17" t="s">
        <v>403</v>
      </c>
      <c r="L80"/>
    </row>
    <row r="81" spans="2:12" ht="45" x14ac:dyDescent="0.25">
      <c r="B81">
        <v>5.15</v>
      </c>
      <c r="C81" t="s">
        <v>3780</v>
      </c>
      <c r="D81" s="27"/>
      <c r="E81" s="30" t="str">
        <f t="shared" si="2"/>
        <v>5.15 Erradicar la violencia obstétrica en los servicios de salud públicos y privados.</v>
      </c>
      <c r="F81" s="17" t="s">
        <v>403</v>
      </c>
      <c r="L81"/>
    </row>
    <row r="82" spans="2:12" ht="75" x14ac:dyDescent="0.25">
      <c r="B82">
        <v>5.16</v>
      </c>
      <c r="C82" t="s">
        <v>3781</v>
      </c>
      <c r="D82" s="27"/>
      <c r="E82" s="30" t="str">
        <f t="shared" si="2"/>
        <v>5.16 Brindar información, acciones de prevención y servicios de atención integral y oportuna de la salud mental de niñas y mujeres.</v>
      </c>
      <c r="F82" s="17" t="s">
        <v>403</v>
      </c>
      <c r="L82"/>
    </row>
    <row r="83" spans="2:12" ht="75" x14ac:dyDescent="0.25">
      <c r="B83">
        <v>5.17</v>
      </c>
      <c r="C83" t="s">
        <v>3782</v>
      </c>
      <c r="D83" s="27"/>
      <c r="E83" s="30" t="str">
        <f t="shared" si="2"/>
        <v>5.17 Fortalecer las acciones de prevención y atención de consumo y adicciones en adolescentes y mujeres jóvenes.</v>
      </c>
      <c r="F83" s="17" t="s">
        <v>403</v>
      </c>
      <c r="L83"/>
    </row>
    <row r="84" spans="2:12" ht="60" x14ac:dyDescent="0.25">
      <c r="B84">
        <v>5.18</v>
      </c>
      <c r="C84" t="s">
        <v>3783</v>
      </c>
      <c r="D84" s="27"/>
      <c r="E84" s="30" t="str">
        <f t="shared" si="2"/>
        <v>5.18 Garantizar una atención integral, libre de discriminación a niñas y mujeres con discapacidades.</v>
      </c>
      <c r="F84" s="17" t="s">
        <v>403</v>
      </c>
      <c r="L84"/>
    </row>
    <row r="85" spans="2:12" ht="90" x14ac:dyDescent="0.25">
      <c r="B85">
        <v>5.19</v>
      </c>
      <c r="C85" t="s">
        <v>3784</v>
      </c>
      <c r="D85" s="27"/>
      <c r="E85" s="30" t="str">
        <f t="shared" si="2"/>
        <v>5.19 Garantizar servicios de atención sanitaria, atención obstétrica y ginecológica para mujeres en el sistema penitenciario libre de violencias.</v>
      </c>
      <c r="F85" s="17" t="s">
        <v>403</v>
      </c>
      <c r="L85"/>
    </row>
    <row r="86" spans="2:12" ht="75" x14ac:dyDescent="0.25">
      <c r="B86" t="s">
        <v>3785</v>
      </c>
      <c r="C86" t="s">
        <v>148</v>
      </c>
      <c r="D86" s="27"/>
      <c r="E86" s="30" t="str">
        <f t="shared" si="2"/>
        <v>5.20 Impulsar programas deportivos que promuevan la amplia participación de niñas y mujeres de todas las edades.</v>
      </c>
      <c r="F86" s="17" t="s">
        <v>403</v>
      </c>
      <c r="L86"/>
    </row>
    <row r="87" spans="2:12" ht="195" x14ac:dyDescent="0.25">
      <c r="B87">
        <v>5.21</v>
      </c>
      <c r="C87" t="s">
        <v>3786</v>
      </c>
      <c r="D87" s="27"/>
      <c r="E87" s="30" t="str">
        <f t="shared" si="2"/>
        <v>5.21 Promover la capacitación del personal de salud en la aplicación de la Norma Oficial Mexicana NOM-046-SSA2-2005. Violencia Familiar, Sexual y Contra las Mujeres. Criterios para la Prevención y Atención y ampliar la cobertura de los servicios de salud y aplicación del protocolo de dicha norma en coordinación efectiva con FGJ, SSC, DIF, y SIBISO.</v>
      </c>
      <c r="F87" s="17" t="s">
        <v>403</v>
      </c>
      <c r="L87"/>
    </row>
    <row r="88" spans="2:12" ht="120" x14ac:dyDescent="0.25">
      <c r="B88">
        <v>5.22</v>
      </c>
      <c r="C88" t="s">
        <v>149</v>
      </c>
      <c r="D88" s="27"/>
      <c r="E88" s="30" t="str">
        <f t="shared" si="2"/>
        <v>5.22 Fortalecer el entrenamiento del personal de salud desde una perspectiva de género y derechos humanos con el fin de incrementar la calidad de la atención a las mujeres, jóvenes y niñas.</v>
      </c>
      <c r="F88" s="17" t="s">
        <v>403</v>
      </c>
      <c r="L88"/>
    </row>
    <row r="89" spans="2:12" ht="135" x14ac:dyDescent="0.25">
      <c r="B89">
        <v>5.23</v>
      </c>
      <c r="C89" t="s">
        <v>150</v>
      </c>
      <c r="D89" s="27"/>
      <c r="E89" s="30" t="str">
        <f t="shared" si="2"/>
        <v>5.23 Promover que las personas cuidadoras accedan a servicios de salud, sin discriminación, de tal forma que en todo momento se garantice su equilibrio biológico, psicológico y social para el ejercicio de las labores asociadas al cuidado.</v>
      </c>
      <c r="F89" s="17" t="s">
        <v>403</v>
      </c>
      <c r="L89"/>
    </row>
    <row r="90" spans="2:12" ht="90" x14ac:dyDescent="0.25">
      <c r="B90">
        <v>6.1</v>
      </c>
      <c r="C90" t="s">
        <v>153</v>
      </c>
      <c r="D90" s="27"/>
      <c r="E90" s="30" t="str">
        <f t="shared" si="2"/>
        <v>6.1 Fortalecer y ampliar la infraestructura de eventos culturales de manera que se garantice el acceso universal y seguro a niñas, jóvenes y mujeres.</v>
      </c>
      <c r="F90" s="17" t="s">
        <v>404</v>
      </c>
      <c r="L90"/>
    </row>
    <row r="91" spans="2:12" ht="75" x14ac:dyDescent="0.25">
      <c r="B91">
        <v>6.2</v>
      </c>
      <c r="C91" t="s">
        <v>154</v>
      </c>
      <c r="D91" s="27"/>
      <c r="E91" s="30" t="str">
        <f t="shared" si="2"/>
        <v>6.2 Fomentar el acceso, control, producción y gestión de las mujeres al desarrollo cultural de la Ciudad de México.</v>
      </c>
      <c r="F91" s="17" t="s">
        <v>404</v>
      </c>
      <c r="L91"/>
    </row>
    <row r="92" spans="2:12" ht="105" x14ac:dyDescent="0.25">
      <c r="B92">
        <v>6.3</v>
      </c>
      <c r="C92" t="s">
        <v>155</v>
      </c>
      <c r="D92" s="27"/>
      <c r="E92" s="30" t="str">
        <f t="shared" si="2"/>
        <v>6.3 Diseñar estrategias para garantizar la participación de niñas, jóvenes y mujeres como artistas, protagonistas, gestoras, directoras, convocantes y productoras de eventos culturales.</v>
      </c>
      <c r="F92" s="17" t="s">
        <v>404</v>
      </c>
      <c r="L92"/>
    </row>
    <row r="93" spans="2:12" ht="36" customHeight="1" x14ac:dyDescent="0.25">
      <c r="B93">
        <v>6.4</v>
      </c>
      <c r="C93" t="s">
        <v>156</v>
      </c>
      <c r="D93" s="27"/>
      <c r="E93" s="30" t="str">
        <f t="shared" si="2"/>
        <v>6.4 Promover los espacios públicos y comunitarios como industrias creativas sociales incluyentes.</v>
      </c>
      <c r="F93" s="17" t="s">
        <v>404</v>
      </c>
      <c r="L93"/>
    </row>
    <row r="94" spans="2:12" ht="75" x14ac:dyDescent="0.25">
      <c r="B94">
        <v>6.5</v>
      </c>
      <c r="C94" t="s">
        <v>157</v>
      </c>
      <c r="D94" s="27"/>
      <c r="E94" s="30" t="str">
        <f t="shared" si="2"/>
        <v>6.5 Implementar una estrategia integral de intervención cultural como detonador del desarrollo local igualitario.</v>
      </c>
      <c r="F94" s="17" t="s">
        <v>404</v>
      </c>
      <c r="L94"/>
    </row>
    <row r="95" spans="2:12" ht="90" x14ac:dyDescent="0.25">
      <c r="B95">
        <v>6.6</v>
      </c>
      <c r="C95" t="s">
        <v>158</v>
      </c>
      <c r="D95" s="27"/>
      <c r="E95" s="30" t="str">
        <f t="shared" si="2"/>
        <v>6.6 Integrar en el diseño de la intervención cultural de la Ciudad de México la perspectiva de género y considerar todos los grupos de atención prioritaria.</v>
      </c>
      <c r="F95" s="17" t="s">
        <v>404</v>
      </c>
      <c r="L95"/>
    </row>
    <row r="96" spans="2:12" ht="75" x14ac:dyDescent="0.25">
      <c r="B96">
        <v>6.7</v>
      </c>
      <c r="C96" t="s">
        <v>159</v>
      </c>
      <c r="D96" s="27"/>
      <c r="E96" s="30" t="str">
        <f t="shared" si="2"/>
        <v>6.7 Garantizar la participación activa de niñas y mujeres con discapacidad en todas las disciplinas y espacios culturales.</v>
      </c>
      <c r="F96" s="17" t="s">
        <v>404</v>
      </c>
      <c r="L96"/>
    </row>
    <row r="97" spans="2:12" ht="60" x14ac:dyDescent="0.25">
      <c r="B97">
        <v>6.8</v>
      </c>
      <c r="C97" t="s">
        <v>160</v>
      </c>
      <c r="D97" s="27"/>
      <c r="E97" s="30" t="str">
        <f t="shared" si="2"/>
        <v>6.8 Promover la participación de niñas y mujeres de todas las edades y condiciones en las disciplinas culturales.</v>
      </c>
      <c r="F97" s="17" t="s">
        <v>404</v>
      </c>
      <c r="L97"/>
    </row>
    <row r="98" spans="2:12" ht="75" x14ac:dyDescent="0.25">
      <c r="B98">
        <v>6.9</v>
      </c>
      <c r="C98" t="s">
        <v>161</v>
      </c>
      <c r="D98" s="27"/>
      <c r="E98" s="30" t="str">
        <f t="shared" si="2"/>
        <v>6.9 Considerar en la planeación y desarrollo de actividades culturales el uso del tiempo de las mujeres y sus familias.</v>
      </c>
      <c r="F98" s="17" t="s">
        <v>404</v>
      </c>
      <c r="L98"/>
    </row>
    <row r="99" spans="2:12" ht="75" x14ac:dyDescent="0.25">
      <c r="B99" t="s">
        <v>3787</v>
      </c>
      <c r="C99" t="s">
        <v>162</v>
      </c>
      <c r="D99" s="27"/>
      <c r="E99" s="30" t="str">
        <f t="shared" si="2"/>
        <v>6.10  Fortalecer que dentro de los recursos financieros de las actividades culturales se establezcan criterios para el cierre de brechas de género.</v>
      </c>
      <c r="F99" s="17" t="s">
        <v>404</v>
      </c>
      <c r="L99"/>
    </row>
    <row r="100" spans="2:12" ht="60" x14ac:dyDescent="0.25">
      <c r="B100">
        <v>6.11</v>
      </c>
      <c r="C100" t="s">
        <v>163</v>
      </c>
      <c r="D100" s="27"/>
      <c r="E100" s="30" t="str">
        <f t="shared" si="2"/>
        <v>6.11 Descentralizar la planeación de actividades culturales y generar propuestas en las 16 alcaldías.</v>
      </c>
      <c r="F100" s="17" t="s">
        <v>404</v>
      </c>
      <c r="L100"/>
    </row>
    <row r="101" spans="2:12" ht="90" x14ac:dyDescent="0.25">
      <c r="B101">
        <v>6.12</v>
      </c>
      <c r="C101" t="s">
        <v>164</v>
      </c>
      <c r="D101" s="27"/>
      <c r="E101" s="30" t="str">
        <f t="shared" si="2"/>
        <v>6.12 Posicionar las contribuciones culturales de las mujeres en diversas disciplinas mediante actividades colectivas y participativas.</v>
      </c>
      <c r="F101" s="17" t="s">
        <v>404</v>
      </c>
      <c r="L101"/>
    </row>
    <row r="102" spans="2:12" ht="75" x14ac:dyDescent="0.25">
      <c r="B102">
        <v>6.13</v>
      </c>
      <c r="C102" t="s">
        <v>165</v>
      </c>
      <c r="D102" s="27"/>
      <c r="E102" s="30" t="str">
        <f t="shared" si="2"/>
        <v>6.13 Visibilizar y promover los aportes de las mujeres en el desarrollo de las culturas, desde un enfoque de interculturalidad.</v>
      </c>
      <c r="F102" s="17" t="s">
        <v>404</v>
      </c>
      <c r="L102"/>
    </row>
    <row r="103" spans="2:12" ht="45" x14ac:dyDescent="0.25">
      <c r="B103">
        <v>6.14</v>
      </c>
      <c r="C103" t="s">
        <v>3788</v>
      </c>
      <c r="D103" s="27"/>
      <c r="E103" s="30" t="str">
        <f t="shared" si="2"/>
        <v>6.14 Impulsar indicadores de género en las políticas de las diversas disciplinas artísticas.</v>
      </c>
      <c r="F103" s="17" t="s">
        <v>404</v>
      </c>
      <c r="L103"/>
    </row>
    <row r="104" spans="2:12" ht="60" x14ac:dyDescent="0.25">
      <c r="B104">
        <v>7.1</v>
      </c>
      <c r="C104" t="s">
        <v>167</v>
      </c>
      <c r="D104" s="27"/>
      <c r="E104" s="30" t="str">
        <f t="shared" si="2"/>
        <v>7.1 Ampliar las oportunidades de trabajo formal y estable de mujeres acortando la brecha salarial.</v>
      </c>
      <c r="F104" s="17" t="s">
        <v>405</v>
      </c>
      <c r="L104"/>
    </row>
    <row r="105" spans="2:12" ht="45" x14ac:dyDescent="0.25">
      <c r="B105">
        <v>7.2</v>
      </c>
      <c r="C105" t="s">
        <v>168</v>
      </c>
      <c r="D105" s="27"/>
      <c r="E105" s="30" t="str">
        <f t="shared" si="2"/>
        <v>7.2 Reducir las condiciones precarias y la carga global de trabajo de las mujeres.</v>
      </c>
      <c r="F105" s="17" t="s">
        <v>405</v>
      </c>
      <c r="L105"/>
    </row>
    <row r="106" spans="2:12" ht="45" x14ac:dyDescent="0.25">
      <c r="B106">
        <v>7.3</v>
      </c>
      <c r="C106" t="s">
        <v>169</v>
      </c>
      <c r="D106" s="27"/>
      <c r="E106" s="30" t="str">
        <f t="shared" si="2"/>
        <v>7.3 Procurar el trabajo formal de las trabajadoras remuneradas del hogar.</v>
      </c>
      <c r="F106" s="17" t="s">
        <v>405</v>
      </c>
      <c r="L106"/>
    </row>
    <row r="107" spans="2:12" ht="62.25" customHeight="1" x14ac:dyDescent="0.25">
      <c r="B107">
        <v>7.4</v>
      </c>
      <c r="C107" t="s">
        <v>3789</v>
      </c>
      <c r="D107" s="27"/>
      <c r="E107" s="30" t="str">
        <f t="shared" si="2"/>
        <v>7.4 Considerar el uso del tiempo de las mujeres para la elaboración de iniciativas y convocatorias para trabajar.</v>
      </c>
      <c r="F107" s="17" t="s">
        <v>405</v>
      </c>
      <c r="L107"/>
    </row>
    <row r="108" spans="2:12" ht="60" x14ac:dyDescent="0.25">
      <c r="B108">
        <v>7.5</v>
      </c>
      <c r="C108" t="s">
        <v>3790</v>
      </c>
      <c r="D108" s="27"/>
      <c r="E108" s="30" t="str">
        <f t="shared" si="2"/>
        <v>7.5 Erradicar estereotipos de género y criterios sexistas del diseño de perfiles para puestos de trabajo.</v>
      </c>
      <c r="F108" s="17" t="s">
        <v>405</v>
      </c>
      <c r="L108"/>
    </row>
    <row r="109" spans="2:12" ht="75" x14ac:dyDescent="0.25">
      <c r="B109">
        <v>7.6</v>
      </c>
      <c r="C109" t="s">
        <v>170</v>
      </c>
      <c r="D109" s="27"/>
      <c r="E109" s="30" t="str">
        <f t="shared" si="2"/>
        <v>7.6 Impulsar proyectos de servicios de cuidados para personas dependientes en las iniciativas de autoempleo con mujeres.</v>
      </c>
      <c r="F109" s="17" t="s">
        <v>405</v>
      </c>
      <c r="L109"/>
    </row>
    <row r="110" spans="2:12" ht="135" x14ac:dyDescent="0.25">
      <c r="B110">
        <v>7.7</v>
      </c>
      <c r="C110" t="s">
        <v>3791</v>
      </c>
      <c r="D110" s="27"/>
      <c r="E110" s="30" t="str">
        <f t="shared" si="2"/>
        <v>7.7 Promover que las personas cuidadoras accedan a modalidades de empleo formal, con condiciones y horarios adecuados y conciliatorios, que les permitan incorporarse, sin discriminación, a los circuitos productivos.</v>
      </c>
      <c r="F110" s="17" t="s">
        <v>405</v>
      </c>
      <c r="L110"/>
    </row>
    <row r="111" spans="2:12" ht="195" x14ac:dyDescent="0.25">
      <c r="B111">
        <v>7.8</v>
      </c>
      <c r="C111" t="s">
        <v>171</v>
      </c>
      <c r="D111" s="27"/>
      <c r="E111" s="30" t="str">
        <f t="shared" si="2"/>
        <v>7.8 Impulsar la participación amplia y activa de las mujeres en la economía social mediante el desarrollo de programas de capacitación, campañas de promoción, apoyo financiero, técnico y organizativo para el establecimiento y continuidad de organizaciones cooperativas que garanticen el acceso de las mujeres al trabajo digno.</v>
      </c>
      <c r="F111" s="17" t="s">
        <v>405</v>
      </c>
      <c r="L111"/>
    </row>
    <row r="112" spans="2:12" ht="105" x14ac:dyDescent="0.25">
      <c r="B112">
        <v>7.9</v>
      </c>
      <c r="C112" t="s">
        <v>3792</v>
      </c>
      <c r="D112" s="27"/>
      <c r="E112" s="30" t="str">
        <f t="shared" si="2"/>
        <v>7.9 Establecer acciones afirmativas para mujeres jóvenes, indígenas, afrodescendientes y mayores de 50 años de edad en las convocatorias de oportunidades laborales.</v>
      </c>
      <c r="F112" s="17" t="s">
        <v>405</v>
      </c>
      <c r="L112"/>
    </row>
    <row r="113" spans="2:12" ht="150" x14ac:dyDescent="0.25">
      <c r="B113" t="s">
        <v>3793</v>
      </c>
      <c r="C113" t="s">
        <v>172</v>
      </c>
      <c r="D113" s="27"/>
      <c r="E113" s="30" t="str">
        <f t="shared" si="2"/>
        <v>7.10 Promover la reglamentación para que el sector público, privado y organizaciones diseñen alternativas de cuidados orientadas a satisfacer las necesidades de las mujeres y hombres trabajadores con responsabilidades de cuidado en sus hogares.</v>
      </c>
      <c r="F113" s="17" t="s">
        <v>405</v>
      </c>
      <c r="L113"/>
    </row>
    <row r="114" spans="2:12" ht="75" x14ac:dyDescent="0.25">
      <c r="B114">
        <v>7.11</v>
      </c>
      <c r="C114" t="s">
        <v>3794</v>
      </c>
      <c r="D114" s="27"/>
      <c r="E114" s="30" t="str">
        <f t="shared" si="2"/>
        <v>7.11 Promover la profesionalización y capacitación para el trabajo de mujeres jóvenes y adultas mayores.</v>
      </c>
      <c r="F114" s="17" t="s">
        <v>405</v>
      </c>
      <c r="L114"/>
    </row>
    <row r="115" spans="2:12" ht="75" x14ac:dyDescent="0.25">
      <c r="B115">
        <v>7.12</v>
      </c>
      <c r="C115" t="s">
        <v>173</v>
      </c>
      <c r="D115" s="27"/>
      <c r="E115" s="30" t="str">
        <f t="shared" si="2"/>
        <v>7.12 Impulsar estrategias de descentralización del empleo, fortaleciendo las oportunidades laborales en las 16 Alcaldías.</v>
      </c>
      <c r="F115" s="17" t="s">
        <v>405</v>
      </c>
      <c r="L115"/>
    </row>
    <row r="116" spans="2:12" ht="165" x14ac:dyDescent="0.25">
      <c r="B116">
        <v>7.13</v>
      </c>
      <c r="C116" t="s">
        <v>3795</v>
      </c>
      <c r="D116" s="27"/>
      <c r="E116" s="30" t="str">
        <f t="shared" si="2"/>
        <v>7.13 Diseñar estrategias para que las personas con discapacidad puedan ejercer su derecho al trabajo, sin discriminación, en condiciones de seguridad y con los apoyos y adaptaciones que les permitan contribuir con su talento y capacidades al desarrollo social.</v>
      </c>
      <c r="F116" s="17" t="s">
        <v>405</v>
      </c>
      <c r="L116"/>
    </row>
    <row r="117" spans="2:12" ht="150" x14ac:dyDescent="0.25">
      <c r="B117">
        <v>8.1</v>
      </c>
      <c r="C117" t="s">
        <v>3796</v>
      </c>
      <c r="D117" s="27"/>
      <c r="E117" s="30" t="str">
        <f t="shared" si="2"/>
        <v>8.1 Armonizar leyes secundarias desde una perspectiva de género y derechos humanos para la creación progresiva del sistema de cuidados estipulado en el Artículo 9 Inciso B de la Constitución Política de la Ciudad de México.</v>
      </c>
      <c r="F117" s="17" t="s">
        <v>406</v>
      </c>
      <c r="L117"/>
    </row>
    <row r="118" spans="2:12" ht="195" x14ac:dyDescent="0.25">
      <c r="B118">
        <v>8.1999999999999993</v>
      </c>
      <c r="C118" t="s">
        <v>3797</v>
      </c>
      <c r="D118" s="27"/>
      <c r="E118" s="30" t="str">
        <f t="shared" si="2"/>
        <v>8.2 Impulsar el Sistema Integral de Cuidados orientado al bienestar y promoción de la vida digna de las personas con la participación activa de las personas con algún grado o condición de dependencia, de las personas responsables de su cuidado y las organizaciones especialistas en el estudio y/o trabajo de cuidados.</v>
      </c>
      <c r="F118" s="17" t="s">
        <v>406</v>
      </c>
      <c r="L118"/>
    </row>
    <row r="119" spans="2:12" ht="60" x14ac:dyDescent="0.25">
      <c r="B119">
        <v>8.3000000000000007</v>
      </c>
      <c r="C119" t="s">
        <v>3798</v>
      </c>
      <c r="D119" s="27"/>
      <c r="E119" s="30" t="str">
        <f t="shared" si="2"/>
        <v>8.3 Procurar centros de educación y desarrollo como espacios de cuidado para niñas/os de primera infancia.</v>
      </c>
      <c r="F119" s="17" t="s">
        <v>406</v>
      </c>
      <c r="L119"/>
    </row>
    <row r="120" spans="2:12" ht="60" x14ac:dyDescent="0.25">
      <c r="B120">
        <v>8.4</v>
      </c>
      <c r="C120" t="s">
        <v>3799</v>
      </c>
      <c r="D120" s="27"/>
      <c r="E120" s="30" t="str">
        <f t="shared" si="2"/>
        <v>8.4 Alinear las políticas de asistencia social al enfoque de derecho a una vida digna y el derecho al cuidado.</v>
      </c>
      <c r="F120" s="17" t="s">
        <v>406</v>
      </c>
      <c r="L120"/>
    </row>
    <row r="121" spans="2:12" ht="47.25" customHeight="1" x14ac:dyDescent="0.25">
      <c r="B121">
        <v>8.5</v>
      </c>
      <c r="C121" t="s">
        <v>177</v>
      </c>
      <c r="D121" s="27"/>
      <c r="E121" s="30" t="str">
        <f t="shared" si="2"/>
        <v>8.5 Promover la autonomía física y económica de las personas con discapacidad y personas adultas mayores.</v>
      </c>
      <c r="F121" s="17" t="s">
        <v>406</v>
      </c>
      <c r="L121"/>
    </row>
    <row r="122" spans="2:12" ht="120" x14ac:dyDescent="0.25">
      <c r="B122">
        <v>8.6</v>
      </c>
      <c r="C122" t="s">
        <v>178</v>
      </c>
      <c r="D122" s="27"/>
      <c r="E122" s="30" t="str">
        <f t="shared" si="2"/>
        <v>8.6 Impulsar una estrategia amplia de comunicación y campañas orientadas a valorizar el trabajo doméstico y de cuidados en todos los ámbitos destacando su aporte a la sostenibilidad de una vida digna.</v>
      </c>
      <c r="F122" s="17" t="s">
        <v>406</v>
      </c>
      <c r="L122"/>
    </row>
    <row r="123" spans="2:12" ht="150" x14ac:dyDescent="0.25">
      <c r="B123">
        <v>8.6999999999999993</v>
      </c>
      <c r="C123" t="s">
        <v>179</v>
      </c>
      <c r="D123" s="27"/>
      <c r="E123" s="30" t="str">
        <f t="shared" si="2"/>
        <v>8.7 Promover un uso y distribución más justa del tiempo social para acortar la brecha de desigualdad de tiempo en las mujeres que incluya sistemas de transporte público seguro, eficiente y que permita conciliar la vida personal, familiar y laboral.</v>
      </c>
      <c r="F123" s="17" t="s">
        <v>406</v>
      </c>
      <c r="L123"/>
    </row>
    <row r="124" spans="2:12" ht="75" x14ac:dyDescent="0.25">
      <c r="B124">
        <v>8.8000000000000007</v>
      </c>
      <c r="C124" t="s">
        <v>3800</v>
      </c>
      <c r="D124" s="27"/>
      <c r="E124" s="30" t="str">
        <f t="shared" si="2"/>
        <v>8.8 Promover el reconocimiento del valor social y económico del trabajo doméstico y de cuidados no remunerado.</v>
      </c>
      <c r="F124" s="17" t="s">
        <v>406</v>
      </c>
      <c r="L124"/>
    </row>
    <row r="125" spans="2:12" ht="75" x14ac:dyDescent="0.25">
      <c r="B125">
        <v>8.9</v>
      </c>
      <c r="C125" t="s">
        <v>180</v>
      </c>
      <c r="D125" s="27"/>
      <c r="E125" s="30" t="str">
        <f t="shared" si="2"/>
        <v>8.9 Impulsar estrategias orientadas a redistribuir el trabajo de cuidados entre hombres y mujeres en las familias.</v>
      </c>
      <c r="F125" s="17" t="s">
        <v>406</v>
      </c>
      <c r="L125"/>
    </row>
    <row r="126" spans="2:12" ht="90" x14ac:dyDescent="0.25">
      <c r="B126" t="s">
        <v>3801</v>
      </c>
      <c r="C126" t="s">
        <v>181</v>
      </c>
      <c r="D126" s="27"/>
      <c r="E126" s="30" t="str">
        <f t="shared" si="2"/>
        <v>8.10 Promover la corresponsabilidad de los cuidados entre los hogares, las comunidades, las organizaciones sociales y los servicios públicos.</v>
      </c>
      <c r="F126" s="17" t="s">
        <v>406</v>
      </c>
      <c r="L126"/>
    </row>
    <row r="127" spans="2:12" ht="90" x14ac:dyDescent="0.25">
      <c r="B127">
        <v>8.11</v>
      </c>
      <c r="C127" t="s">
        <v>3802</v>
      </c>
      <c r="D127" s="27"/>
      <c r="E127" s="30" t="str">
        <f t="shared" si="2"/>
        <v>8.11 Diseñar indicadores de género para la medición del uso del tiempo y la distribución del trabajo doméstico y de cuidados en la Ciudad de México.</v>
      </c>
      <c r="F127" s="17" t="s">
        <v>406</v>
      </c>
      <c r="L127"/>
    </row>
    <row r="128" spans="2:12" ht="135" x14ac:dyDescent="0.25">
      <c r="B128">
        <v>8.1199999999999992</v>
      </c>
      <c r="C128" t="s">
        <v>182</v>
      </c>
      <c r="D128" s="27"/>
      <c r="E128" s="30" t="str">
        <f t="shared" si="2"/>
        <v>8.12 Impulsar e innovar en la investigación y generación de datos relativos a las demandas y satisfacción de cuidados en la Ciudad de México y el nexo permanente entre trabajo remunerado y trabajo no remunerado dentro y fuera del hogar.</v>
      </c>
      <c r="F128" s="17" t="s">
        <v>406</v>
      </c>
      <c r="L128"/>
    </row>
    <row r="129" spans="2:12" ht="75" x14ac:dyDescent="0.25">
      <c r="B129">
        <v>8.1300000000000008</v>
      </c>
      <c r="C129" t="s">
        <v>3803</v>
      </c>
      <c r="D129" s="27"/>
      <c r="E129" s="30" t="str">
        <f t="shared" si="2"/>
        <v>8.13 Proveer servicios de cuidados en los niveles de educación media superior y superior, para posibilitar la inclusión de madres jóvenes.</v>
      </c>
      <c r="F129" s="17" t="s">
        <v>406</v>
      </c>
      <c r="L129"/>
    </row>
    <row r="130" spans="2:12" ht="75" x14ac:dyDescent="0.25">
      <c r="B130">
        <v>8.14</v>
      </c>
      <c r="C130" t="s">
        <v>183</v>
      </c>
      <c r="D130" s="27"/>
      <c r="E130" s="30" t="str">
        <f t="shared" si="2"/>
        <v>8.14 Impulsar una estrategia amplia de descentralización de los servicios de cuidados intergeneracionales como centros de día.</v>
      </c>
      <c r="F130" s="17" t="s">
        <v>406</v>
      </c>
      <c r="L130"/>
    </row>
    <row r="131" spans="2:12" ht="135" x14ac:dyDescent="0.25">
      <c r="B131">
        <v>8.15</v>
      </c>
      <c r="C131" t="s">
        <v>184</v>
      </c>
      <c r="D131" s="27"/>
      <c r="E131" s="30" t="str">
        <f t="shared" si="2"/>
        <v>8.15 Desarrollar una estrategia a mediano y largo plazo de desarrollo y urbanización de la ciudad desde una perspectiva de género, sustentable y que coloque al centro el cuidado y calidad de vida de las personas.</v>
      </c>
      <c r="F131" s="17" t="s">
        <v>406</v>
      </c>
      <c r="L131"/>
    </row>
    <row r="132" spans="2:12" ht="120" x14ac:dyDescent="0.25">
      <c r="B132">
        <v>8.16</v>
      </c>
      <c r="C132" t="s">
        <v>3804</v>
      </c>
      <c r="D132" s="27"/>
      <c r="E132" s="30" t="str">
        <f t="shared" ref="E132:E154" si="3">CONCATENATE(B132," ",C132)</f>
        <v>8.16 Caracterizar y mapear las necesidades prioritarias de cuidados en la Ciudad de México por grupos de población, a nivel de territorio, servicios de cuidado e infraestructura urbana.</v>
      </c>
      <c r="F132" s="17" t="s">
        <v>406</v>
      </c>
      <c r="L132"/>
    </row>
    <row r="133" spans="2:12" ht="195" x14ac:dyDescent="0.25">
      <c r="B133">
        <v>9.1</v>
      </c>
      <c r="C133" t="s">
        <v>3805</v>
      </c>
      <c r="D133" s="27"/>
      <c r="E133" s="30" t="str">
        <f t="shared" si="3"/>
        <v>9.1 Desagregar por sexo y con transversalidad de la perspectiva de género los datos de diagnósticos, diseño, implementación y evaluación de planes, programas y proyectos públicos sobre medio ambiente, conservación y restauración de biodiversidad, cambio climático, gestión de riesgos y manejo de desastres</v>
      </c>
      <c r="F133" s="17" t="s">
        <v>407</v>
      </c>
      <c r="L133"/>
    </row>
    <row r="134" spans="2:12" ht="75" x14ac:dyDescent="0.25">
      <c r="B134">
        <v>9.1999999999999993</v>
      </c>
      <c r="C134" t="s">
        <v>3806</v>
      </c>
      <c r="D134" s="27"/>
      <c r="E134" s="30" t="str">
        <f t="shared" si="3"/>
        <v>9.2 Promover los derechos de las mujeres para el acceso, gestión, control, uso y manejo de recursos como la tierra, el agua, etc.</v>
      </c>
      <c r="F134" s="17" t="s">
        <v>407</v>
      </c>
      <c r="L134"/>
    </row>
    <row r="135" spans="2:12" ht="90" x14ac:dyDescent="0.25">
      <c r="B135">
        <v>9.3000000000000007</v>
      </c>
      <c r="C135" t="s">
        <v>187</v>
      </c>
      <c r="D135" s="27"/>
      <c r="E135" s="30" t="str">
        <f t="shared" si="3"/>
        <v>9.3 Integrar las experiencias, necesidades e intereses de las mujeres en la planeación e implementación de proyectos de gestión integral de riesgos de desastres.</v>
      </c>
      <c r="F135" s="17" t="s">
        <v>407</v>
      </c>
      <c r="L135"/>
    </row>
    <row r="136" spans="2:12" ht="120" x14ac:dyDescent="0.25">
      <c r="B136">
        <v>9.4</v>
      </c>
      <c r="C136" t="s">
        <v>188</v>
      </c>
      <c r="D136" s="29"/>
      <c r="E136" s="30" t="str">
        <f t="shared" si="3"/>
        <v>9.4 Fomentar el usufructo de los recursos de manera sustentable y corresponsable, desmitificando que las mujeres son las únicas responsables de las acciones de conservación.</v>
      </c>
      <c r="F136" s="17" t="s">
        <v>407</v>
      </c>
      <c r="L136"/>
    </row>
    <row r="137" spans="2:12" ht="120" x14ac:dyDescent="0.25">
      <c r="B137">
        <v>9.5</v>
      </c>
      <c r="C137" t="s">
        <v>189</v>
      </c>
      <c r="D137" s="27"/>
      <c r="E137" s="30" t="str">
        <f t="shared" si="3"/>
        <v>9.5 Integrar a las mujeres a las acciones de mitigación como gestoras de proyectos de energía solar, biogas, agua, captura de carbono, restauración y conservación ambiental y gestión de riesgos.</v>
      </c>
      <c r="F137" s="17" t="s">
        <v>407</v>
      </c>
      <c r="L137"/>
    </row>
    <row r="138" spans="2:12" ht="48" customHeight="1" x14ac:dyDescent="0.25">
      <c r="B138">
        <v>9.6</v>
      </c>
      <c r="C138" t="s">
        <v>190</v>
      </c>
      <c r="D138" s="27"/>
      <c r="E138" s="30" t="str">
        <f t="shared" si="3"/>
        <v>9.6 Integrar la perspectiva de género y sustentabilidad ambiental a los modelos de desarrollo económico.</v>
      </c>
      <c r="F138" s="17" t="s">
        <v>407</v>
      </c>
      <c r="L138"/>
    </row>
    <row r="139" spans="2:12" ht="60" x14ac:dyDescent="0.25">
      <c r="B139">
        <v>9.6999999999999993</v>
      </c>
      <c r="C139" t="s">
        <v>191</v>
      </c>
      <c r="D139" s="27"/>
      <c r="E139" s="30" t="str">
        <f t="shared" si="3"/>
        <v>9.7 Respaldar la participación activa de las mujeres en la conservación de áreas protegidas.</v>
      </c>
      <c r="F139" s="17" t="s">
        <v>407</v>
      </c>
      <c r="L139"/>
    </row>
    <row r="140" spans="2:12" ht="75" x14ac:dyDescent="0.25">
      <c r="B140">
        <v>9.8000000000000007</v>
      </c>
      <c r="C140" t="s">
        <v>192</v>
      </c>
      <c r="D140" s="27"/>
      <c r="E140" s="30" t="str">
        <f t="shared" si="3"/>
        <v>9.8 Impulsar una cultura de prevención, gestión, atención e intervención oportuna sobre riesgo de desastres con perspectiva de género.</v>
      </c>
      <c r="F140" s="17" t="s">
        <v>407</v>
      </c>
      <c r="L140"/>
    </row>
    <row r="141" spans="2:12" ht="45" x14ac:dyDescent="0.25">
      <c r="B141">
        <v>9.9</v>
      </c>
      <c r="C141" t="s">
        <v>193</v>
      </c>
      <c r="D141" s="27"/>
      <c r="E141" s="30" t="str">
        <f t="shared" si="3"/>
        <v>9.9 Diseño de indicadores de género y medio ambiente para la Ciudad de México.</v>
      </c>
      <c r="F141" s="17" t="s">
        <v>407</v>
      </c>
      <c r="L141"/>
    </row>
    <row r="142" spans="2:12" ht="105" x14ac:dyDescent="0.25">
      <c r="B142">
        <v>10.1</v>
      </c>
      <c r="C142" t="s">
        <v>195</v>
      </c>
      <c r="D142" s="27"/>
      <c r="E142" s="30" t="str">
        <f t="shared" si="3"/>
        <v>10.1 Garantizar la alineación e inclusión de la perspectiva de género, generación y sustentabilidad ambiental en los planes, programas y proyectos estratégicos en materia de ciudad.</v>
      </c>
      <c r="F142" s="17" t="s">
        <v>408</v>
      </c>
      <c r="L142"/>
    </row>
    <row r="143" spans="2:12" ht="150" x14ac:dyDescent="0.25">
      <c r="B143">
        <v>10.199999999999999</v>
      </c>
      <c r="C143" t="s">
        <v>196</v>
      </c>
      <c r="D143" s="27"/>
      <c r="E143" s="30" t="str">
        <f t="shared" si="3"/>
        <v>10.2 Integrar las experiencias, necesidades e intereses de las mujeres y niñas en la planeación, implementación y evaluación de proyectos en materia de planeación urbana, movilidad, ordenamiento territorial e intervención del espacio público.</v>
      </c>
      <c r="F143" s="17" t="s">
        <v>408</v>
      </c>
      <c r="L143"/>
    </row>
    <row r="144" spans="2:12" ht="210" x14ac:dyDescent="0.25">
      <c r="B144">
        <v>10.3</v>
      </c>
      <c r="C144" t="s">
        <v>197</v>
      </c>
      <c r="D144" s="27"/>
      <c r="E144" s="30" t="str">
        <f t="shared" si="3"/>
        <v>10.3 Conformar un registro actualizado sobre los patrones de movilidad de mujeres y niñas con perspectiva de género, con énfasis en la movilidad del cuidado, movilidad segura, movilidad activa y sustentable, como insumo principal para la toma de decisiones en materia de movilidad, planeación urbana, ordenamiento territorial y espacio público</v>
      </c>
      <c r="F144" s="17" t="s">
        <v>408</v>
      </c>
      <c r="L144"/>
    </row>
    <row r="145" spans="2:12" ht="195" x14ac:dyDescent="0.25">
      <c r="B145">
        <v>10.4</v>
      </c>
      <c r="C145" t="s">
        <v>198</v>
      </c>
      <c r="D145" s="27"/>
      <c r="E145" s="30" t="str">
        <f t="shared" si="3"/>
        <v>10.4 Garantizar el acceso, desplazamiento, tránsito y llegada de las mujeres y niñas por la ciudad a través de aumentar las condiciones de accesibilidad, seguridad personal y vial, comodidad, eficiencia, calidad e igualdad en los diversos modos de transporte, así como en el espacio público, con visión metropolitana y énfasis a escala barrial.</v>
      </c>
      <c r="F145" s="17" t="s">
        <v>408</v>
      </c>
      <c r="L145"/>
    </row>
    <row r="146" spans="2:12" ht="150" x14ac:dyDescent="0.25">
      <c r="B146">
        <v>10.5</v>
      </c>
      <c r="C146" t="s">
        <v>199</v>
      </c>
      <c r="D146" s="27"/>
      <c r="E146" s="30" t="str">
        <f t="shared" si="3"/>
        <v>10.5 Implementar y evaluar de manera integral y periódica los protocolos de respuesta efectiva ante casos de violencia sexual hacia mujeres y niñas de todos los modos de transporte público, concesionado y servicios de aplicación en la Ciudad de México.</v>
      </c>
      <c r="F146" s="17" t="s">
        <v>408</v>
      </c>
      <c r="L146"/>
    </row>
    <row r="147" spans="2:12" ht="62.25" customHeight="1" x14ac:dyDescent="0.25">
      <c r="B147">
        <v>10.6</v>
      </c>
      <c r="C147" t="s">
        <v>200</v>
      </c>
      <c r="D147" s="27"/>
      <c r="E147" s="30" t="str">
        <f t="shared" si="3"/>
        <v>10.6 Informar, capacitar y formar de manera continua, progresiva y especializada a quienes integran los sectores de movilidad, seguridad, ordenamiento territorial, participación ciudadana, vivienda y espacio público, sobre el impacto de las desigualdades estructurales, prácticas culturales, causas y efectos diferenciados de las problemáticas y desigualdad que enfrentan las mujeres y niñas en la ciudad, con énfasis en las que integran grupos prioritarios</v>
      </c>
      <c r="F147" s="17" t="s">
        <v>408</v>
      </c>
      <c r="L147"/>
    </row>
    <row r="148" spans="2:12" ht="180" x14ac:dyDescent="0.25">
      <c r="B148">
        <v>10.7</v>
      </c>
      <c r="C148" t="s">
        <v>201</v>
      </c>
      <c r="D148" s="27"/>
      <c r="E148" s="30" t="str">
        <f t="shared" si="3"/>
        <v>10.7 Garantizar la paridad de género y cultura institucional que fortalezca la igualdad sustantiva, la no violencia y no discriminación hacia las mujeres que trabajan en los sectores vinculados a la movilidad, planeación urbana, ordenamiento territorial, espacio público, seguridad, participación ciudadana, entre otros.</v>
      </c>
      <c r="F148" s="17" t="s">
        <v>408</v>
      </c>
      <c r="L148"/>
    </row>
    <row r="149" spans="2:12" ht="120" x14ac:dyDescent="0.25">
      <c r="B149">
        <v>10.8</v>
      </c>
      <c r="C149" t="s">
        <v>202</v>
      </c>
      <c r="D149" s="27"/>
      <c r="E149" s="30" t="str">
        <f t="shared" si="3"/>
        <v>10.8 Potenciar la participación integral de mujeres y hombres de todas edades y condiciones como agentes activos para la promoción del derecho a la Ciudad, comunidades incluyentes, seguras y en paz.</v>
      </c>
      <c r="F149" s="17" t="s">
        <v>408</v>
      </c>
      <c r="L149"/>
    </row>
    <row r="150" spans="2:12" ht="90" x14ac:dyDescent="0.25">
      <c r="B150">
        <v>10.9</v>
      </c>
      <c r="C150" t="s">
        <v>203</v>
      </c>
      <c r="D150" s="27"/>
      <c r="E150" s="30" t="str">
        <f t="shared" si="3"/>
        <v>10.9 Promover y evaluar campañas de comunicación sobre el derecho a la ciudad de mujeres y niñas, con énfasis en mujeres de grupos de atención prioritaria.</v>
      </c>
      <c r="F150" s="17" t="s">
        <v>408</v>
      </c>
      <c r="L150"/>
    </row>
    <row r="151" spans="2:12" ht="150" x14ac:dyDescent="0.25">
      <c r="B151" t="s">
        <v>3807</v>
      </c>
      <c r="C151" t="s">
        <v>204</v>
      </c>
      <c r="D151" s="27"/>
      <c r="E151" s="30" t="str">
        <f t="shared" si="3"/>
        <v>10.10 Impulsar mecanismos de regulación, supervisión y sanción de productos audiovisuales o sonoros en el espacio y transporte público y concesionado, que denigren la imagen de las mujeres y niñas, incite al odio, la violencia o la discriminación en su contra.</v>
      </c>
      <c r="F151" s="17" t="s">
        <v>408</v>
      </c>
      <c r="L151"/>
    </row>
    <row r="152" spans="2:12" ht="120" x14ac:dyDescent="0.25">
      <c r="B152">
        <v>10.11</v>
      </c>
      <c r="C152" t="s">
        <v>205</v>
      </c>
      <c r="D152" s="27"/>
      <c r="E152" s="30" t="str">
        <f t="shared" si="3"/>
        <v>10.11 Impulsar una política habitacional con perspectiva de género que favorezca el derecho a la vivienda digna, la cohesión social, el desarrollo sustentable y la disminución de las desigualdades.</v>
      </c>
      <c r="F152" s="17" t="s">
        <v>408</v>
      </c>
      <c r="L152"/>
    </row>
    <row r="153" spans="2:12" ht="150" x14ac:dyDescent="0.25">
      <c r="B153">
        <v>10.119999999999999</v>
      </c>
      <c r="C153" t="s">
        <v>206</v>
      </c>
      <c r="D153" s="27"/>
      <c r="E153" s="30" t="str">
        <f t="shared" si="3"/>
        <v>10.12 Garantizar que la acción pública orientada a hacer de la Ciudad de México un entorno seguro, solidario, incluyente y de Bienestar, beneficia a todas las mujeres sobre todo aquellas integrantes de grupos prioritarios y en condiciones de mayor vulnerabilidad.</v>
      </c>
      <c r="F153" s="17" t="s">
        <v>408</v>
      </c>
      <c r="L153"/>
    </row>
    <row r="154" spans="2:12" ht="105" x14ac:dyDescent="0.25">
      <c r="B154">
        <v>10.130000000000001</v>
      </c>
      <c r="C154" t="s">
        <v>207</v>
      </c>
      <c r="D154" s="27"/>
      <c r="E154" s="30" t="str">
        <f t="shared" si="3"/>
        <v>10.13 Construir Indicadores de Género y Ciudad en sus diversos tipos y alcances: indicadores de gestión, resultados, impacto; indicadores de línea base, alineados a ODS.</v>
      </c>
      <c r="F154" s="17" t="s">
        <v>408</v>
      </c>
      <c r="L154"/>
    </row>
    <row r="155" spans="2:12" x14ac:dyDescent="0.25">
      <c r="D155" s="27"/>
      <c r="E155" s="24"/>
      <c r="L155"/>
    </row>
    <row r="156" spans="2:12" x14ac:dyDescent="0.25">
      <c r="D156" s="27"/>
      <c r="E156" s="24"/>
      <c r="L156"/>
    </row>
    <row r="157" spans="2:12" x14ac:dyDescent="0.25">
      <c r="D157" s="27"/>
      <c r="E157" s="24"/>
      <c r="L157"/>
    </row>
    <row r="158" spans="2:12" x14ac:dyDescent="0.25">
      <c r="D158" s="27"/>
      <c r="E158" s="30"/>
      <c r="L158"/>
    </row>
    <row r="159" spans="2:12" x14ac:dyDescent="0.25">
      <c r="D159" s="27"/>
      <c r="E159" s="30"/>
      <c r="L159"/>
    </row>
    <row r="160" spans="2:12" ht="64.5" customHeight="1" x14ac:dyDescent="0.25">
      <c r="D160" s="27"/>
      <c r="E160" s="30"/>
      <c r="L160"/>
    </row>
    <row r="161" spans="4:12" x14ac:dyDescent="0.25">
      <c r="D161" s="27"/>
      <c r="E161" s="30"/>
      <c r="L161"/>
    </row>
    <row r="162" spans="4:12" x14ac:dyDescent="0.25">
      <c r="D162" s="27"/>
      <c r="E162" s="30"/>
      <c r="L162"/>
    </row>
    <row r="163" spans="4:12" x14ac:dyDescent="0.25">
      <c r="D163" s="27"/>
      <c r="E163" s="30"/>
      <c r="L163"/>
    </row>
    <row r="164" spans="4:12" x14ac:dyDescent="0.25">
      <c r="D164" s="27"/>
      <c r="E164" s="30"/>
      <c r="L164"/>
    </row>
    <row r="165" spans="4:12" x14ac:dyDescent="0.25">
      <c r="D165" s="27"/>
      <c r="E165" s="30"/>
      <c r="L165"/>
    </row>
    <row r="166" spans="4:12" x14ac:dyDescent="0.25">
      <c r="D166" s="27"/>
      <c r="E166" s="30"/>
      <c r="L166"/>
    </row>
    <row r="167" spans="4:12" x14ac:dyDescent="0.25">
      <c r="D167" s="27"/>
      <c r="E167" s="30"/>
      <c r="L167"/>
    </row>
    <row r="168" spans="4:12" x14ac:dyDescent="0.25">
      <c r="D168" s="27"/>
      <c r="E168" s="30"/>
      <c r="L168"/>
    </row>
    <row r="169" spans="4:12" x14ac:dyDescent="0.25">
      <c r="D169" s="27"/>
      <c r="E169" s="30"/>
      <c r="L169"/>
    </row>
    <row r="170" spans="4:12" x14ac:dyDescent="0.25">
      <c r="D170" s="27"/>
      <c r="E170" s="30"/>
      <c r="L170"/>
    </row>
    <row r="171" spans="4:12" x14ac:dyDescent="0.25">
      <c r="D171" s="27"/>
      <c r="E171" s="30"/>
      <c r="L171"/>
    </row>
    <row r="172" spans="4:12" x14ac:dyDescent="0.25">
      <c r="D172" s="27"/>
      <c r="E172" s="30"/>
      <c r="L172"/>
    </row>
    <row r="173" spans="4:12" x14ac:dyDescent="0.25">
      <c r="L173"/>
    </row>
  </sheetData>
  <dataValidations disablePrompts="1" count="2">
    <dataValidation type="list" allowBlank="1" showInputMessage="1" showErrorMessage="1" sqref="I17:I18" xr:uid="{00000000-0002-0000-0900-000000000000}">
      <formula1>$I$4:$I$5</formula1>
    </dataValidation>
    <dataValidation type="list" allowBlank="1" showInputMessage="1" showErrorMessage="1" sqref="K20" xr:uid="{00000000-0002-0000-0900-000001000000}">
      <formula1>IF($I$20=0," ",IF($I$20=$I$4,$R:$R,IF($I$20=$I$5,$S:$S)))</formula1>
    </dataValidation>
  </dataValidations>
  <pageMargins left="0.70866141732283472" right="0.70866141732283472" top="0.74803149606299213" bottom="0.74803149606299213" header="0.31496062992125984" footer="0.31496062992125984"/>
  <pageSetup paperSize="9" scale="67" fitToHeight="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7"/>
  <dimension ref="A1:F49"/>
  <sheetViews>
    <sheetView topLeftCell="A2" workbookViewId="0">
      <selection activeCell="F10" sqref="F10"/>
    </sheetView>
  </sheetViews>
  <sheetFormatPr baseColWidth="10" defaultColWidth="11.42578125" defaultRowHeight="15" x14ac:dyDescent="0.25"/>
  <cols>
    <col min="1" max="1" width="11.42578125" style="9"/>
    <col min="2" max="2" width="21.7109375" style="9" customWidth="1"/>
    <col min="3" max="3" width="70.28515625" style="9" customWidth="1"/>
    <col min="4" max="4" width="26.85546875" style="9" customWidth="1"/>
    <col min="5" max="16384" width="11.42578125" style="9"/>
  </cols>
  <sheetData>
    <row r="1" spans="1:6" x14ac:dyDescent="0.25">
      <c r="A1" s="32" t="s">
        <v>409</v>
      </c>
      <c r="B1" s="32" t="s">
        <v>9</v>
      </c>
      <c r="C1" s="32" t="s">
        <v>10</v>
      </c>
      <c r="D1" s="32" t="s">
        <v>410</v>
      </c>
    </row>
    <row r="2" spans="1:6" x14ac:dyDescent="0.25">
      <c r="A2" s="33">
        <v>1</v>
      </c>
      <c r="B2" s="34" t="s">
        <v>411</v>
      </c>
      <c r="C2" s="9" t="s">
        <v>412</v>
      </c>
      <c r="D2" s="9" t="s">
        <v>413</v>
      </c>
      <c r="E2" s="9" t="s">
        <v>411</v>
      </c>
      <c r="F2" s="9" t="s">
        <v>412</v>
      </c>
    </row>
    <row r="3" spans="1:6" x14ac:dyDescent="0.25">
      <c r="A3" s="33">
        <v>2</v>
      </c>
      <c r="B3" s="34" t="s">
        <v>414</v>
      </c>
      <c r="C3" s="9" t="s">
        <v>415</v>
      </c>
      <c r="D3" s="9" t="s">
        <v>416</v>
      </c>
      <c r="E3" s="9" t="s">
        <v>414</v>
      </c>
      <c r="F3" s="9" t="s">
        <v>415</v>
      </c>
    </row>
    <row r="4" spans="1:6" x14ac:dyDescent="0.25">
      <c r="A4" s="33">
        <v>3</v>
      </c>
      <c r="B4" s="35" t="s">
        <v>417</v>
      </c>
      <c r="C4" s="9" t="s">
        <v>418</v>
      </c>
      <c r="D4" s="9" t="s">
        <v>419</v>
      </c>
      <c r="E4" s="9" t="s">
        <v>417</v>
      </c>
      <c r="F4" s="9" t="s">
        <v>418</v>
      </c>
    </row>
    <row r="5" spans="1:6" x14ac:dyDescent="0.25">
      <c r="A5" s="33">
        <v>4</v>
      </c>
      <c r="B5" s="35" t="s">
        <v>420</v>
      </c>
      <c r="C5" s="9" t="s">
        <v>421</v>
      </c>
      <c r="D5" s="9" t="s">
        <v>422</v>
      </c>
      <c r="E5" s="9" t="s">
        <v>420</v>
      </c>
      <c r="F5" s="9" t="s">
        <v>421</v>
      </c>
    </row>
    <row r="6" spans="1:6" x14ac:dyDescent="0.25">
      <c r="A6" s="33">
        <v>5</v>
      </c>
      <c r="B6" s="35" t="s">
        <v>423</v>
      </c>
      <c r="C6" s="9" t="s">
        <v>424</v>
      </c>
      <c r="D6" s="9" t="s">
        <v>425</v>
      </c>
      <c r="E6" s="9" t="s">
        <v>423</v>
      </c>
      <c r="F6" s="9" t="s">
        <v>424</v>
      </c>
    </row>
    <row r="7" spans="1:6" x14ac:dyDescent="0.25">
      <c r="A7" s="33">
        <v>6</v>
      </c>
      <c r="B7" s="35" t="s">
        <v>426</v>
      </c>
      <c r="C7" s="9" t="s">
        <v>427</v>
      </c>
      <c r="D7" s="9" t="s">
        <v>428</v>
      </c>
      <c r="E7" s="9" t="s">
        <v>426</v>
      </c>
      <c r="F7" s="9" t="s">
        <v>427</v>
      </c>
    </row>
    <row r="8" spans="1:6" x14ac:dyDescent="0.25">
      <c r="A8" s="33">
        <v>7</v>
      </c>
      <c r="B8" s="35" t="s">
        <v>429</v>
      </c>
      <c r="C8" s="9" t="s">
        <v>430</v>
      </c>
      <c r="D8" s="9" t="s">
        <v>431</v>
      </c>
      <c r="E8" s="9" t="s">
        <v>429</v>
      </c>
      <c r="F8" s="9" t="s">
        <v>430</v>
      </c>
    </row>
    <row r="9" spans="1:6" x14ac:dyDescent="0.25">
      <c r="A9" s="33">
        <v>8</v>
      </c>
      <c r="B9" s="35" t="s">
        <v>432</v>
      </c>
      <c r="C9" s="9" t="s">
        <v>433</v>
      </c>
      <c r="D9" s="9" t="s">
        <v>434</v>
      </c>
      <c r="E9" s="9" t="s">
        <v>432</v>
      </c>
      <c r="F9" s="9" t="s">
        <v>433</v>
      </c>
    </row>
    <row r="10" spans="1:6" x14ac:dyDescent="0.25">
      <c r="A10" s="36">
        <v>9</v>
      </c>
      <c r="B10" s="9" t="s">
        <v>435</v>
      </c>
      <c r="C10" s="9" t="s">
        <v>436</v>
      </c>
      <c r="D10" s="9" t="s">
        <v>437</v>
      </c>
      <c r="E10" s="9" t="s">
        <v>435</v>
      </c>
      <c r="F10" s="9" t="s">
        <v>436</v>
      </c>
    </row>
    <row r="11" spans="1:6" x14ac:dyDescent="0.25">
      <c r="A11" s="36">
        <v>10</v>
      </c>
      <c r="B11" s="9" t="s">
        <v>438</v>
      </c>
      <c r="C11" s="9" t="s">
        <v>439</v>
      </c>
      <c r="D11" s="9" t="s">
        <v>440</v>
      </c>
      <c r="E11" s="9" t="s">
        <v>438</v>
      </c>
      <c r="F11" s="9" t="s">
        <v>439</v>
      </c>
    </row>
    <row r="12" spans="1:6" x14ac:dyDescent="0.25">
      <c r="A12" s="36">
        <v>11</v>
      </c>
      <c r="B12" s="9" t="s">
        <v>441</v>
      </c>
      <c r="C12" s="9" t="s">
        <v>442</v>
      </c>
      <c r="D12" s="9" t="s">
        <v>443</v>
      </c>
      <c r="E12" s="9" t="s">
        <v>441</v>
      </c>
      <c r="F12" s="9" t="s">
        <v>442</v>
      </c>
    </row>
    <row r="13" spans="1:6" x14ac:dyDescent="0.25">
      <c r="A13" s="36">
        <v>12</v>
      </c>
      <c r="B13" s="9" t="s">
        <v>444</v>
      </c>
      <c r="C13" s="9" t="s">
        <v>445</v>
      </c>
      <c r="D13" s="9" t="s">
        <v>446</v>
      </c>
      <c r="E13" s="9" t="s">
        <v>444</v>
      </c>
      <c r="F13" s="9" t="s">
        <v>445</v>
      </c>
    </row>
    <row r="14" spans="1:6" x14ac:dyDescent="0.25">
      <c r="A14" s="36">
        <v>13</v>
      </c>
      <c r="B14" s="9" t="s">
        <v>447</v>
      </c>
      <c r="C14" s="9" t="s">
        <v>448</v>
      </c>
      <c r="D14" s="9" t="s">
        <v>449</v>
      </c>
      <c r="E14" s="9" t="s">
        <v>447</v>
      </c>
      <c r="F14" s="9" t="s">
        <v>448</v>
      </c>
    </row>
    <row r="15" spans="1:6" x14ac:dyDescent="0.25">
      <c r="A15" s="36">
        <v>14</v>
      </c>
      <c r="B15" s="9" t="s">
        <v>450</v>
      </c>
      <c r="C15" s="9" t="s">
        <v>451</v>
      </c>
      <c r="D15" s="9" t="s">
        <v>452</v>
      </c>
      <c r="E15" s="9" t="s">
        <v>450</v>
      </c>
      <c r="F15" s="9" t="s">
        <v>451</v>
      </c>
    </row>
    <row r="16" spans="1:6" x14ac:dyDescent="0.25">
      <c r="A16" s="36">
        <v>15</v>
      </c>
      <c r="B16" s="9" t="s">
        <v>453</v>
      </c>
      <c r="C16" s="9" t="s">
        <v>454</v>
      </c>
      <c r="D16" s="9" t="s">
        <v>452</v>
      </c>
      <c r="E16" s="9" t="s">
        <v>453</v>
      </c>
      <c r="F16" s="9" t="s">
        <v>454</v>
      </c>
    </row>
    <row r="17" spans="1:6" x14ac:dyDescent="0.25">
      <c r="A17" s="36">
        <v>16</v>
      </c>
      <c r="B17" s="9" t="s">
        <v>455</v>
      </c>
      <c r="C17" s="9" t="s">
        <v>456</v>
      </c>
      <c r="D17" s="9" t="s">
        <v>457</v>
      </c>
      <c r="E17" s="9" t="s">
        <v>455</v>
      </c>
      <c r="F17" s="9" t="s">
        <v>456</v>
      </c>
    </row>
    <row r="18" spans="1:6" x14ac:dyDescent="0.25">
      <c r="A18" s="36">
        <v>17</v>
      </c>
      <c r="B18" s="9" t="s">
        <v>458</v>
      </c>
      <c r="C18" s="9" t="s">
        <v>459</v>
      </c>
      <c r="D18" s="9" t="s">
        <v>457</v>
      </c>
      <c r="E18" s="9" t="s">
        <v>458</v>
      </c>
      <c r="F18" s="9" t="s">
        <v>459</v>
      </c>
    </row>
    <row r="19" spans="1:6" x14ac:dyDescent="0.25">
      <c r="A19" s="36">
        <v>18</v>
      </c>
      <c r="B19" s="9" t="s">
        <v>460</v>
      </c>
      <c r="C19" s="9" t="s">
        <v>461</v>
      </c>
      <c r="D19" s="9" t="s">
        <v>462</v>
      </c>
      <c r="E19" s="9" t="s">
        <v>460</v>
      </c>
      <c r="F19" s="9" t="s">
        <v>461</v>
      </c>
    </row>
    <row r="20" spans="1:6" x14ac:dyDescent="0.25">
      <c r="A20" s="36">
        <v>19</v>
      </c>
      <c r="B20" s="9" t="s">
        <v>463</v>
      </c>
      <c r="C20" s="9" t="s">
        <v>464</v>
      </c>
      <c r="D20" s="9" t="s">
        <v>465</v>
      </c>
      <c r="E20" s="9" t="s">
        <v>463</v>
      </c>
      <c r="F20" s="9" t="s">
        <v>464</v>
      </c>
    </row>
    <row r="21" spans="1:6" x14ac:dyDescent="0.25">
      <c r="A21" s="36">
        <v>20</v>
      </c>
      <c r="B21" s="9" t="s">
        <v>466</v>
      </c>
      <c r="C21" s="9" t="s">
        <v>467</v>
      </c>
      <c r="D21" s="9" t="s">
        <v>468</v>
      </c>
      <c r="E21" s="9" t="s">
        <v>466</v>
      </c>
      <c r="F21" s="9" t="s">
        <v>467</v>
      </c>
    </row>
    <row r="22" spans="1:6" x14ac:dyDescent="0.25">
      <c r="A22" s="36">
        <v>21</v>
      </c>
      <c r="B22" s="9" t="s">
        <v>469</v>
      </c>
      <c r="C22" s="9" t="s">
        <v>470</v>
      </c>
      <c r="D22" s="9" t="s">
        <v>468</v>
      </c>
      <c r="E22" s="9" t="s">
        <v>469</v>
      </c>
      <c r="F22" s="9" t="s">
        <v>470</v>
      </c>
    </row>
    <row r="23" spans="1:6" x14ac:dyDescent="0.25">
      <c r="A23" s="36">
        <v>22</v>
      </c>
      <c r="B23" s="9" t="s">
        <v>471</v>
      </c>
      <c r="C23" s="9" t="s">
        <v>472</v>
      </c>
      <c r="D23" s="9" t="s">
        <v>473</v>
      </c>
      <c r="E23" s="9" t="s">
        <v>471</v>
      </c>
      <c r="F23" s="9" t="s">
        <v>472</v>
      </c>
    </row>
    <row r="24" spans="1:6" x14ac:dyDescent="0.25">
      <c r="A24" s="36">
        <v>23</v>
      </c>
      <c r="B24" s="9" t="s">
        <v>474</v>
      </c>
      <c r="C24" s="9" t="s">
        <v>475</v>
      </c>
      <c r="D24" s="9" t="s">
        <v>476</v>
      </c>
      <c r="E24" s="9" t="s">
        <v>474</v>
      </c>
      <c r="F24" s="9" t="s">
        <v>475</v>
      </c>
    </row>
    <row r="25" spans="1:6" x14ac:dyDescent="0.25">
      <c r="A25" s="36">
        <v>24</v>
      </c>
      <c r="B25" s="9" t="s">
        <v>477</v>
      </c>
      <c r="C25" s="9" t="s">
        <v>478</v>
      </c>
      <c r="D25" s="9" t="s">
        <v>479</v>
      </c>
      <c r="E25" s="9" t="s">
        <v>477</v>
      </c>
      <c r="F25" s="9" t="s">
        <v>478</v>
      </c>
    </row>
    <row r="26" spans="1:6" x14ac:dyDescent="0.25">
      <c r="A26" s="36">
        <v>25</v>
      </c>
      <c r="B26" s="9" t="s">
        <v>480</v>
      </c>
      <c r="C26" s="9" t="s">
        <v>481</v>
      </c>
      <c r="D26" s="9" t="s">
        <v>482</v>
      </c>
      <c r="E26" s="9" t="s">
        <v>480</v>
      </c>
      <c r="F26" s="9" t="s">
        <v>481</v>
      </c>
    </row>
    <row r="27" spans="1:6" x14ac:dyDescent="0.25">
      <c r="A27" s="36">
        <v>26</v>
      </c>
      <c r="B27" s="9" t="s">
        <v>483</v>
      </c>
      <c r="C27" s="9" t="s">
        <v>484</v>
      </c>
      <c r="D27" s="9" t="s">
        <v>485</v>
      </c>
      <c r="E27" s="9" t="s">
        <v>483</v>
      </c>
      <c r="F27" s="9" t="s">
        <v>484</v>
      </c>
    </row>
    <row r="28" spans="1:6" x14ac:dyDescent="0.25">
      <c r="A28" s="36">
        <v>27</v>
      </c>
      <c r="B28" s="9" t="s">
        <v>486</v>
      </c>
      <c r="C28" s="9" t="s">
        <v>487</v>
      </c>
      <c r="D28" s="9" t="s">
        <v>485</v>
      </c>
      <c r="E28" s="9" t="s">
        <v>486</v>
      </c>
      <c r="F28" s="9" t="s">
        <v>487</v>
      </c>
    </row>
    <row r="29" spans="1:6" x14ac:dyDescent="0.25">
      <c r="A29" s="36">
        <v>28</v>
      </c>
      <c r="B29" s="9" t="s">
        <v>488</v>
      </c>
      <c r="C29" s="9" t="s">
        <v>489</v>
      </c>
      <c r="D29" s="9" t="s">
        <v>490</v>
      </c>
      <c r="E29" s="9" t="s">
        <v>488</v>
      </c>
      <c r="F29" s="9" t="s">
        <v>489</v>
      </c>
    </row>
    <row r="30" spans="1:6" x14ac:dyDescent="0.25">
      <c r="A30" s="36">
        <v>29</v>
      </c>
      <c r="B30" s="9" t="s">
        <v>491</v>
      </c>
      <c r="C30" s="9" t="s">
        <v>492</v>
      </c>
      <c r="D30" s="9" t="s">
        <v>493</v>
      </c>
      <c r="E30" s="9" t="s">
        <v>491</v>
      </c>
      <c r="F30" s="9" t="s">
        <v>492</v>
      </c>
    </row>
    <row r="31" spans="1:6" x14ac:dyDescent="0.25">
      <c r="A31" s="36">
        <v>30</v>
      </c>
      <c r="B31" s="9" t="s">
        <v>494</v>
      </c>
      <c r="C31" s="9" t="s">
        <v>495</v>
      </c>
      <c r="D31" s="9" t="s">
        <v>496</v>
      </c>
      <c r="E31" s="9" t="s">
        <v>494</v>
      </c>
      <c r="F31" s="9" t="s">
        <v>495</v>
      </c>
    </row>
    <row r="32" spans="1:6" x14ac:dyDescent="0.25">
      <c r="A32" s="36">
        <v>31</v>
      </c>
      <c r="B32" s="9" t="s">
        <v>497</v>
      </c>
      <c r="C32" s="9" t="s">
        <v>498</v>
      </c>
      <c r="D32" s="9" t="s">
        <v>496</v>
      </c>
      <c r="E32" s="9" t="s">
        <v>497</v>
      </c>
      <c r="F32" s="9" t="s">
        <v>498</v>
      </c>
    </row>
    <row r="33" spans="1:6" x14ac:dyDescent="0.25">
      <c r="A33" s="36">
        <v>32</v>
      </c>
      <c r="B33" s="9" t="s">
        <v>499</v>
      </c>
      <c r="C33" s="9" t="s">
        <v>500</v>
      </c>
      <c r="D33" s="9" t="s">
        <v>501</v>
      </c>
      <c r="E33" s="9" t="s">
        <v>499</v>
      </c>
      <c r="F33" s="9" t="s">
        <v>500</v>
      </c>
    </row>
    <row r="34" spans="1:6" x14ac:dyDescent="0.25">
      <c r="A34" s="36">
        <v>33</v>
      </c>
      <c r="B34" s="9" t="s">
        <v>502</v>
      </c>
      <c r="C34" s="9" t="s">
        <v>503</v>
      </c>
      <c r="D34" s="9" t="s">
        <v>504</v>
      </c>
      <c r="E34" s="9" t="s">
        <v>502</v>
      </c>
      <c r="F34" s="9" t="s">
        <v>503</v>
      </c>
    </row>
    <row r="35" spans="1:6" ht="30" x14ac:dyDescent="0.25">
      <c r="A35" s="36">
        <v>34</v>
      </c>
      <c r="B35" s="9" t="s">
        <v>505</v>
      </c>
      <c r="C35" s="37" t="s">
        <v>506</v>
      </c>
      <c r="D35" s="9" t="s">
        <v>507</v>
      </c>
      <c r="E35" s="9" t="s">
        <v>505</v>
      </c>
      <c r="F35" s="9" t="s">
        <v>506</v>
      </c>
    </row>
    <row r="36" spans="1:6" x14ac:dyDescent="0.25">
      <c r="A36" s="36">
        <v>35</v>
      </c>
      <c r="B36" s="9" t="s">
        <v>508</v>
      </c>
      <c r="C36" s="9" t="s">
        <v>509</v>
      </c>
      <c r="D36" s="9" t="s">
        <v>510</v>
      </c>
      <c r="E36" s="9" t="s">
        <v>508</v>
      </c>
      <c r="F36" s="9" t="s">
        <v>509</v>
      </c>
    </row>
    <row r="37" spans="1:6" x14ac:dyDescent="0.25">
      <c r="A37" s="36">
        <v>36</v>
      </c>
      <c r="B37" s="9" t="s">
        <v>511</v>
      </c>
      <c r="C37" s="9" t="s">
        <v>512</v>
      </c>
      <c r="D37" s="9" t="s">
        <v>513</v>
      </c>
      <c r="E37" s="9" t="s">
        <v>511</v>
      </c>
      <c r="F37" s="9" t="s">
        <v>512</v>
      </c>
    </row>
    <row r="38" spans="1:6" x14ac:dyDescent="0.25">
      <c r="A38" s="36">
        <v>37</v>
      </c>
      <c r="B38" s="9" t="s">
        <v>514</v>
      </c>
      <c r="C38" s="9" t="s">
        <v>515</v>
      </c>
      <c r="D38" s="9" t="s">
        <v>513</v>
      </c>
      <c r="E38" s="9" t="s">
        <v>514</v>
      </c>
      <c r="F38" s="9" t="s">
        <v>515</v>
      </c>
    </row>
    <row r="39" spans="1:6" x14ac:dyDescent="0.25">
      <c r="A39" s="36">
        <v>38</v>
      </c>
      <c r="B39" s="9" t="s">
        <v>516</v>
      </c>
      <c r="C39" s="9" t="s">
        <v>517</v>
      </c>
      <c r="D39" s="9" t="s">
        <v>518</v>
      </c>
      <c r="E39" s="9" t="s">
        <v>516</v>
      </c>
      <c r="F39" s="9" t="s">
        <v>517</v>
      </c>
    </row>
    <row r="40" spans="1:6" x14ac:dyDescent="0.25">
      <c r="A40" s="36">
        <v>39</v>
      </c>
      <c r="B40" s="9" t="s">
        <v>519</v>
      </c>
      <c r="C40" s="9" t="s">
        <v>520</v>
      </c>
      <c r="D40" s="9" t="s">
        <v>521</v>
      </c>
      <c r="E40" s="9" t="s">
        <v>519</v>
      </c>
      <c r="F40" s="9" t="s">
        <v>520</v>
      </c>
    </row>
    <row r="41" spans="1:6" x14ac:dyDescent="0.25">
      <c r="A41" s="36">
        <v>40</v>
      </c>
      <c r="B41" s="9" t="s">
        <v>522</v>
      </c>
      <c r="C41" s="9" t="s">
        <v>523</v>
      </c>
      <c r="D41" s="9" t="s">
        <v>524</v>
      </c>
      <c r="E41" s="9" t="s">
        <v>522</v>
      </c>
      <c r="F41" s="9" t="s">
        <v>523</v>
      </c>
    </row>
    <row r="42" spans="1:6" x14ac:dyDescent="0.25">
      <c r="A42" s="36">
        <v>41</v>
      </c>
      <c r="B42" s="9" t="s">
        <v>525</v>
      </c>
      <c r="C42" s="9" t="s">
        <v>526</v>
      </c>
      <c r="D42" s="9" t="s">
        <v>527</v>
      </c>
      <c r="E42" s="9" t="s">
        <v>525</v>
      </c>
      <c r="F42" s="9" t="s">
        <v>526</v>
      </c>
    </row>
    <row r="43" spans="1:6" x14ac:dyDescent="0.25">
      <c r="A43" s="36">
        <v>42</v>
      </c>
      <c r="B43" s="9" t="s">
        <v>528</v>
      </c>
      <c r="C43" s="9" t="s">
        <v>529</v>
      </c>
      <c r="D43" s="9" t="s">
        <v>530</v>
      </c>
      <c r="E43" s="9" t="s">
        <v>528</v>
      </c>
      <c r="F43" s="9" t="s">
        <v>529</v>
      </c>
    </row>
    <row r="44" spans="1:6" x14ac:dyDescent="0.25">
      <c r="A44" s="36">
        <v>43</v>
      </c>
      <c r="B44" s="9" t="s">
        <v>531</v>
      </c>
      <c r="C44" s="9" t="s">
        <v>532</v>
      </c>
      <c r="D44" s="9" t="s">
        <v>533</v>
      </c>
      <c r="E44" s="9" t="s">
        <v>531</v>
      </c>
      <c r="F44" s="9" t="s">
        <v>532</v>
      </c>
    </row>
    <row r="45" spans="1:6" x14ac:dyDescent="0.25">
      <c r="A45" s="36">
        <v>44</v>
      </c>
      <c r="B45" s="9" t="s">
        <v>534</v>
      </c>
      <c r="C45" s="9" t="s">
        <v>535</v>
      </c>
      <c r="D45" s="9" t="s">
        <v>536</v>
      </c>
      <c r="E45" s="9" t="s">
        <v>534</v>
      </c>
      <c r="F45" s="9" t="s">
        <v>535</v>
      </c>
    </row>
    <row r="46" spans="1:6" x14ac:dyDescent="0.25">
      <c r="A46" s="36">
        <v>45</v>
      </c>
      <c r="B46" s="9" t="s">
        <v>537</v>
      </c>
      <c r="C46" s="9" t="s">
        <v>538</v>
      </c>
      <c r="D46" s="9" t="s">
        <v>539</v>
      </c>
      <c r="E46" s="9" t="s">
        <v>537</v>
      </c>
      <c r="F46" s="9" t="s">
        <v>538</v>
      </c>
    </row>
    <row r="47" spans="1:6" x14ac:dyDescent="0.25">
      <c r="A47" s="36">
        <v>46</v>
      </c>
      <c r="B47" s="9" t="s">
        <v>540</v>
      </c>
      <c r="C47" s="9" t="s">
        <v>541</v>
      </c>
      <c r="D47" s="9" t="s">
        <v>539</v>
      </c>
      <c r="E47" s="9" t="s">
        <v>540</v>
      </c>
      <c r="F47" s="9" t="s">
        <v>541</v>
      </c>
    </row>
    <row r="48" spans="1:6" x14ac:dyDescent="0.25">
      <c r="A48" s="36">
        <v>47</v>
      </c>
      <c r="B48" s="9" t="s">
        <v>542</v>
      </c>
      <c r="C48" s="9" t="s">
        <v>543</v>
      </c>
      <c r="D48" s="9" t="s">
        <v>544</v>
      </c>
      <c r="E48" s="9" t="s">
        <v>542</v>
      </c>
      <c r="F48" s="9" t="s">
        <v>543</v>
      </c>
    </row>
    <row r="49" spans="1:6" x14ac:dyDescent="0.25">
      <c r="A49" s="36">
        <v>48</v>
      </c>
      <c r="B49" s="9" t="s">
        <v>545</v>
      </c>
      <c r="C49" s="9" t="s">
        <v>546</v>
      </c>
      <c r="D49" s="9" t="s">
        <v>544</v>
      </c>
      <c r="E49" s="9" t="s">
        <v>545</v>
      </c>
      <c r="F49" s="9" t="s">
        <v>546</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D111"/>
  <sheetViews>
    <sheetView zoomScale="70" zoomScaleNormal="70" workbookViewId="0">
      <pane ySplit="1" topLeftCell="A69" activePane="bottomLeft" state="frozen"/>
      <selection pane="bottomLeft" activeCell="A100" sqref="A100:G117"/>
    </sheetView>
  </sheetViews>
  <sheetFormatPr baseColWidth="10" defaultColWidth="11.42578125" defaultRowHeight="15.75" x14ac:dyDescent="0.2"/>
  <cols>
    <col min="1" max="1" width="19.7109375" style="39" customWidth="1"/>
    <col min="2" max="2" width="97.42578125" style="39" customWidth="1"/>
    <col min="3" max="16384" width="11.42578125" style="39"/>
  </cols>
  <sheetData>
    <row r="1" spans="1:4" ht="36" customHeight="1" x14ac:dyDescent="0.2">
      <c r="A1" s="38" t="s">
        <v>547</v>
      </c>
      <c r="B1" s="38" t="s">
        <v>548</v>
      </c>
    </row>
    <row r="2" spans="1:4" ht="21" customHeight="1" x14ac:dyDescent="0.25">
      <c r="A2" s="180" t="s">
        <v>549</v>
      </c>
      <c r="B2" s="181" t="s">
        <v>4721</v>
      </c>
      <c r="D2" s="39" t="str">
        <f>CONCATENATE(A2," ",B2)</f>
        <v>01C001 Jefatura de Gobierno</v>
      </c>
    </row>
    <row r="3" spans="1:4" ht="21" customHeight="1" x14ac:dyDescent="0.25">
      <c r="A3" s="180" t="s">
        <v>550</v>
      </c>
      <c r="B3" s="181" t="s">
        <v>4737</v>
      </c>
      <c r="D3" s="39" t="str">
        <f t="shared" ref="D3:D66" si="0">CONCATENATE(A3," ",B3)</f>
        <v>01CD03 Centro de Comando, Control, Computo, Comunicaciones y Contacto Ciudadano</v>
      </c>
    </row>
    <row r="4" spans="1:4" ht="21" customHeight="1" x14ac:dyDescent="0.25">
      <c r="A4" s="180" t="s">
        <v>551</v>
      </c>
      <c r="B4" s="181" t="s">
        <v>4743</v>
      </c>
      <c r="D4" s="39" t="str">
        <f t="shared" si="0"/>
        <v>01CD06 Agencia Digital de Innovacion Publica</v>
      </c>
    </row>
    <row r="5" spans="1:4" ht="21" customHeight="1" x14ac:dyDescent="0.25">
      <c r="A5" s="180" t="s">
        <v>552</v>
      </c>
      <c r="B5" s="181" t="s">
        <v>4750</v>
      </c>
      <c r="D5" s="39" t="str">
        <f t="shared" si="0"/>
        <v>01P0ES Fondo para el Desarrollo Economico y Social</v>
      </c>
    </row>
    <row r="6" spans="1:4" ht="21" customHeight="1" x14ac:dyDescent="0.25">
      <c r="A6" s="180" t="s">
        <v>553</v>
      </c>
      <c r="B6" s="181" t="s">
        <v>4754</v>
      </c>
      <c r="D6" s="39" t="str">
        <f t="shared" si="0"/>
        <v>02C001 Secretaria de Gobierno</v>
      </c>
    </row>
    <row r="7" spans="1:4" ht="21" customHeight="1" x14ac:dyDescent="0.25">
      <c r="A7" s="180" t="s">
        <v>559</v>
      </c>
      <c r="B7" s="181" t="s">
        <v>4351</v>
      </c>
      <c r="D7" s="39" t="str">
        <f t="shared" si="0"/>
        <v>02CD01 Alcaldia Alvaro Obregon</v>
      </c>
    </row>
    <row r="8" spans="1:4" ht="21" customHeight="1" x14ac:dyDescent="0.25">
      <c r="A8" s="180" t="s">
        <v>561</v>
      </c>
      <c r="B8" s="181" t="s">
        <v>4791</v>
      </c>
      <c r="D8" s="39" t="str">
        <f t="shared" si="0"/>
        <v>02CD02 Alcaldia Azcapotzalco</v>
      </c>
    </row>
    <row r="9" spans="1:4" ht="21" customHeight="1" x14ac:dyDescent="0.25">
      <c r="A9" s="180" t="s">
        <v>563</v>
      </c>
      <c r="B9" s="181" t="s">
        <v>4357</v>
      </c>
      <c r="D9" s="39" t="str">
        <f t="shared" si="0"/>
        <v>02CD03 Alcaldia Benito Juarez</v>
      </c>
    </row>
    <row r="10" spans="1:4" ht="21" customHeight="1" x14ac:dyDescent="0.25">
      <c r="A10" s="180" t="s">
        <v>565</v>
      </c>
      <c r="B10" s="181" t="s">
        <v>4798</v>
      </c>
      <c r="D10" s="39" t="str">
        <f t="shared" si="0"/>
        <v>02CD04 Alcaldia Coyoacan</v>
      </c>
    </row>
    <row r="11" spans="1:4" ht="21" customHeight="1" x14ac:dyDescent="0.25">
      <c r="A11" s="180" t="s">
        <v>567</v>
      </c>
      <c r="B11" s="181" t="s">
        <v>4801</v>
      </c>
      <c r="D11" s="39" t="str">
        <f t="shared" si="0"/>
        <v>02CD05 Alcaldia Cuajimalpa de Morelos</v>
      </c>
    </row>
    <row r="12" spans="1:4" ht="21" customHeight="1" x14ac:dyDescent="0.25">
      <c r="A12" s="180" t="s">
        <v>569</v>
      </c>
      <c r="B12" s="181" t="s">
        <v>4802</v>
      </c>
      <c r="D12" s="39" t="str">
        <f t="shared" si="0"/>
        <v>02CD06 Alcaldia Cuauhtemoc</v>
      </c>
    </row>
    <row r="13" spans="1:4" ht="21" customHeight="1" x14ac:dyDescent="0.2">
      <c r="A13" s="185" t="s">
        <v>571</v>
      </c>
      <c r="B13" t="s">
        <v>4806</v>
      </c>
      <c r="D13" s="39" t="str">
        <f t="shared" si="0"/>
        <v>02CD07 Alcaldia Gustavo A. Madero</v>
      </c>
    </row>
    <row r="14" spans="1:4" ht="21" customHeight="1" x14ac:dyDescent="0.25">
      <c r="A14" s="180" t="s">
        <v>573</v>
      </c>
      <c r="B14" s="181" t="s">
        <v>4313</v>
      </c>
      <c r="D14" s="39" t="str">
        <f t="shared" si="0"/>
        <v>02CD08 Alcaldia Iztacalco</v>
      </c>
    </row>
    <row r="15" spans="1:4" ht="21" customHeight="1" x14ac:dyDescent="0.25">
      <c r="A15" s="180" t="s">
        <v>575</v>
      </c>
      <c r="B15" s="181" t="s">
        <v>4317</v>
      </c>
      <c r="D15" s="39" t="str">
        <f t="shared" si="0"/>
        <v>02CD09 Alcaldia Iztapalapa</v>
      </c>
    </row>
    <row r="16" spans="1:4" ht="21" customHeight="1" x14ac:dyDescent="0.25">
      <c r="A16" s="180" t="s">
        <v>577</v>
      </c>
      <c r="B16" s="181" t="s">
        <v>4815</v>
      </c>
      <c r="D16" s="39" t="str">
        <f t="shared" si="0"/>
        <v>02CD10 Alcaldia la Magdalena Contreras</v>
      </c>
    </row>
    <row r="17" spans="1:4" ht="21" customHeight="1" x14ac:dyDescent="0.25">
      <c r="A17" s="180" t="s">
        <v>579</v>
      </c>
      <c r="B17" s="181" t="s">
        <v>4366</v>
      </c>
      <c r="D17" s="39" t="str">
        <f t="shared" si="0"/>
        <v>02CD11 Alcaldia Miguel Hidalgo</v>
      </c>
    </row>
    <row r="18" spans="1:4" ht="21" customHeight="1" x14ac:dyDescent="0.25">
      <c r="A18" s="180" t="s">
        <v>581</v>
      </c>
      <c r="B18" s="181" t="s">
        <v>4368</v>
      </c>
      <c r="D18" s="39" t="str">
        <f t="shared" si="0"/>
        <v>02CD12 Alcaldia Milpa Alta</v>
      </c>
    </row>
    <row r="19" spans="1:4" ht="21" customHeight="1" x14ac:dyDescent="0.25">
      <c r="A19" s="180" t="s">
        <v>583</v>
      </c>
      <c r="B19" s="181" t="s">
        <v>4823</v>
      </c>
      <c r="D19" s="39" t="str">
        <f t="shared" si="0"/>
        <v>02CD13 Alcaldia Tlahuac</v>
      </c>
    </row>
    <row r="20" spans="1:4" ht="21" customHeight="1" x14ac:dyDescent="0.25">
      <c r="A20" s="180" t="s">
        <v>585</v>
      </c>
      <c r="B20" s="181" t="s">
        <v>4826</v>
      </c>
      <c r="D20" s="39" t="str">
        <f t="shared" si="0"/>
        <v>02CD14 Alcaldia Tlalpan</v>
      </c>
    </row>
    <row r="21" spans="1:4" ht="21" customHeight="1" x14ac:dyDescent="0.25">
      <c r="A21" s="180" t="s">
        <v>587</v>
      </c>
      <c r="B21" s="181" t="s">
        <v>4828</v>
      </c>
      <c r="D21" s="39" t="str">
        <f t="shared" si="0"/>
        <v>02CD15 Alcaldia Venustiano Carranza</v>
      </c>
    </row>
    <row r="22" spans="1:4" ht="21" customHeight="1" x14ac:dyDescent="0.25">
      <c r="A22" s="180" t="s">
        <v>589</v>
      </c>
      <c r="B22" s="181" t="s">
        <v>4833</v>
      </c>
      <c r="D22" s="39" t="str">
        <f t="shared" si="0"/>
        <v>02CD16 Alcaldia Xochimilco</v>
      </c>
    </row>
    <row r="23" spans="1:4" ht="21" customHeight="1" x14ac:dyDescent="0.25">
      <c r="A23" s="180" t="s">
        <v>555</v>
      </c>
      <c r="B23" s="181" t="s">
        <v>4835</v>
      </c>
      <c r="D23" s="39" t="str">
        <f t="shared" si="0"/>
        <v>02OD04 Autoridad del Centro Historico</v>
      </c>
    </row>
    <row r="24" spans="1:4" ht="21" customHeight="1" x14ac:dyDescent="0.25">
      <c r="A24" s="180" t="s">
        <v>556</v>
      </c>
      <c r="B24" s="181" t="s">
        <v>4841</v>
      </c>
      <c r="D24" s="39" t="str">
        <f t="shared" si="0"/>
        <v>02OD06 Instancia Ejecutora del Sistema Integral de Derechos Humanos</v>
      </c>
    </row>
    <row r="25" spans="1:4" ht="21" customHeight="1" x14ac:dyDescent="0.25">
      <c r="A25" s="180" t="s">
        <v>557</v>
      </c>
      <c r="B25" s="181" t="s">
        <v>4845</v>
      </c>
      <c r="D25" s="39" t="str">
        <f t="shared" si="0"/>
        <v>02PDAV Comision Ejecutiva de Atencion a Victimas de la Ciudad de Mexico</v>
      </c>
    </row>
    <row r="26" spans="1:4" ht="21" customHeight="1" x14ac:dyDescent="0.25">
      <c r="A26" s="180" t="s">
        <v>558</v>
      </c>
      <c r="B26" s="181" t="s">
        <v>4847</v>
      </c>
      <c r="D26" s="39" t="str">
        <f t="shared" si="0"/>
        <v>02PDDP Mecanismo para la Proteccion Integral de Personas Defensoras de Derechos Humanos y Periodistas</v>
      </c>
    </row>
    <row r="27" spans="1:4" ht="21" customHeight="1" x14ac:dyDescent="0.25">
      <c r="A27" s="180" t="s">
        <v>591</v>
      </c>
      <c r="B27" s="181" t="s">
        <v>4849</v>
      </c>
      <c r="D27" s="39" t="str">
        <f t="shared" si="0"/>
        <v>03C001 Secretaria de Desarrollo Urbano y Vivienda</v>
      </c>
    </row>
    <row r="28" spans="1:4" ht="21" customHeight="1" x14ac:dyDescent="0.25">
      <c r="A28" s="180" t="s">
        <v>592</v>
      </c>
      <c r="B28" s="181" t="s">
        <v>4852</v>
      </c>
      <c r="D28" s="39" t="str">
        <f t="shared" si="0"/>
        <v>03PDIV Instituto de Vivienda</v>
      </c>
    </row>
    <row r="29" spans="1:4" ht="21" customHeight="1" x14ac:dyDescent="0.25">
      <c r="A29" s="180" t="s">
        <v>593</v>
      </c>
      <c r="B29" s="181" t="s">
        <v>4855</v>
      </c>
      <c r="D29" s="39" t="str">
        <f t="shared" si="0"/>
        <v>04C001 Secretaria de Desarrollo Economico</v>
      </c>
    </row>
    <row r="30" spans="1:4" ht="21" customHeight="1" x14ac:dyDescent="0.25">
      <c r="A30" s="180" t="s">
        <v>594</v>
      </c>
      <c r="B30" s="181" t="s">
        <v>4861</v>
      </c>
      <c r="D30" s="39" t="str">
        <f t="shared" si="0"/>
        <v>04P0DE Fondo de Desarrollo Economico</v>
      </c>
    </row>
    <row r="31" spans="1:4" ht="21" customHeight="1" x14ac:dyDescent="0.25">
      <c r="A31" s="180" t="s">
        <v>595</v>
      </c>
      <c r="B31" s="181" t="s">
        <v>4863</v>
      </c>
      <c r="D31" s="39" t="str">
        <f t="shared" si="0"/>
        <v>04P0DS Fondo para el Desarrollo Social</v>
      </c>
    </row>
    <row r="32" spans="1:4" ht="21" customHeight="1" x14ac:dyDescent="0.25">
      <c r="A32" s="180" t="s">
        <v>596</v>
      </c>
      <c r="B32" s="181" t="s">
        <v>4865</v>
      </c>
      <c r="D32" s="39" t="str">
        <f t="shared" si="0"/>
        <v>05C001 Secretaria de Turismo</v>
      </c>
    </row>
    <row r="33" spans="1:4" ht="21" customHeight="1" x14ac:dyDescent="0.25">
      <c r="A33" s="180" t="s">
        <v>597</v>
      </c>
      <c r="B33" s="181" t="s">
        <v>4867</v>
      </c>
      <c r="D33" s="39" t="str">
        <f t="shared" si="0"/>
        <v>05P0PT Fondo Mixto de Promocion Turistica</v>
      </c>
    </row>
    <row r="34" spans="1:4" ht="21" customHeight="1" x14ac:dyDescent="0.25">
      <c r="A34" s="180" t="s">
        <v>598</v>
      </c>
      <c r="B34" s="181" t="s">
        <v>4870</v>
      </c>
      <c r="D34" s="39" t="str">
        <f t="shared" si="0"/>
        <v>06C001 Secretaria del Medio Ambiente</v>
      </c>
    </row>
    <row r="35" spans="1:4" ht="21" customHeight="1" x14ac:dyDescent="0.25">
      <c r="A35" s="180" t="s">
        <v>599</v>
      </c>
      <c r="B35" s="181" t="s">
        <v>4881</v>
      </c>
      <c r="D35" s="39" t="str">
        <f t="shared" si="0"/>
        <v>06CD03 Sistema de Aguas</v>
      </c>
    </row>
    <row r="36" spans="1:4" ht="21" customHeight="1" x14ac:dyDescent="0.25">
      <c r="A36" s="180" t="s">
        <v>600</v>
      </c>
      <c r="B36" s="181" t="s">
        <v>4899</v>
      </c>
      <c r="D36" s="39" t="str">
        <f t="shared" si="0"/>
        <v>06CD05 Agencia de Atencion Animal</v>
      </c>
    </row>
    <row r="37" spans="1:4" ht="21" customHeight="1" x14ac:dyDescent="0.25">
      <c r="A37" s="180" t="s">
        <v>601</v>
      </c>
      <c r="B37" s="181" t="s">
        <v>4901</v>
      </c>
      <c r="D37" s="39" t="str">
        <f t="shared" si="0"/>
        <v>06P0FA Fondo Ambiental Publico</v>
      </c>
    </row>
    <row r="38" spans="1:4" ht="21" customHeight="1" x14ac:dyDescent="0.25">
      <c r="A38" s="180" t="s">
        <v>602</v>
      </c>
      <c r="B38" s="181" t="s">
        <v>4909</v>
      </c>
      <c r="D38" s="39" t="str">
        <f t="shared" si="0"/>
        <v>06PDPA Procuraduria Ambiental y del Ordenamiento Territorial</v>
      </c>
    </row>
    <row r="39" spans="1:4" ht="21" customHeight="1" x14ac:dyDescent="0.25">
      <c r="A39" s="180" t="s">
        <v>603</v>
      </c>
      <c r="B39" s="181" t="s">
        <v>4911</v>
      </c>
      <c r="D39" s="39" t="str">
        <f t="shared" si="0"/>
        <v>07C001 Secretaria de Obras y Servicios</v>
      </c>
    </row>
    <row r="40" spans="1:4" ht="21" customHeight="1" x14ac:dyDescent="0.25">
      <c r="A40" s="180" t="s">
        <v>604</v>
      </c>
      <c r="B40" s="181" t="s">
        <v>4925</v>
      </c>
      <c r="D40" s="39" t="str">
        <f t="shared" si="0"/>
        <v>07CD01 Planta Productora de Mezclas Asfalticas</v>
      </c>
    </row>
    <row r="41" spans="1:4" ht="21" customHeight="1" x14ac:dyDescent="0.25">
      <c r="A41" s="180" t="s">
        <v>605</v>
      </c>
      <c r="B41" s="181" t="s">
        <v>4928</v>
      </c>
      <c r="D41" s="39" t="str">
        <f t="shared" si="0"/>
        <v>07PDIF Instituto Local de la Infraestructura Fisica Educativa</v>
      </c>
    </row>
    <row r="42" spans="1:4" ht="21" customHeight="1" x14ac:dyDescent="0.25">
      <c r="A42" s="180" t="s">
        <v>606</v>
      </c>
      <c r="B42" s="181" t="s">
        <v>4933</v>
      </c>
      <c r="D42" s="39" t="str">
        <f t="shared" si="0"/>
        <v>07PDIS Instituto para la Seguridad de las Construcciones</v>
      </c>
    </row>
    <row r="43" spans="1:4" ht="21" customHeight="1" x14ac:dyDescent="0.25">
      <c r="A43" s="180" t="s">
        <v>607</v>
      </c>
      <c r="B43" s="181" t="s">
        <v>4936</v>
      </c>
      <c r="D43" s="39" t="str">
        <f t="shared" si="0"/>
        <v>08C001 Secretaria de Inclusion y Bienestar Social</v>
      </c>
    </row>
    <row r="44" spans="1:4" ht="21" customHeight="1" x14ac:dyDescent="0.25">
      <c r="A44" s="180" t="s">
        <v>609</v>
      </c>
      <c r="B44" s="181" t="s">
        <v>4953</v>
      </c>
      <c r="D44" s="39" t="str">
        <f t="shared" si="0"/>
        <v>08PDCP Consejo para Prevenir y Eliminar la Discriminacion</v>
      </c>
    </row>
    <row r="45" spans="1:4" ht="21" customHeight="1" x14ac:dyDescent="0.25">
      <c r="A45" s="180" t="s">
        <v>610</v>
      </c>
      <c r="B45" s="181" t="s">
        <v>4957</v>
      </c>
      <c r="D45" s="39" t="str">
        <f t="shared" si="0"/>
        <v>08PDDF Sistema para el desarrollo Integral de la Familia</v>
      </c>
    </row>
    <row r="46" spans="1:4" ht="21" customHeight="1" x14ac:dyDescent="0.25">
      <c r="A46" s="180" t="s">
        <v>611</v>
      </c>
      <c r="B46" s="181" t="s">
        <v>4972</v>
      </c>
      <c r="D46" s="39" t="str">
        <f t="shared" si="0"/>
        <v>08PDII Instituto de las Personas con Discapacidad</v>
      </c>
    </row>
    <row r="47" spans="1:4" ht="21" customHeight="1" x14ac:dyDescent="0.25">
      <c r="A47" s="180" t="s">
        <v>612</v>
      </c>
      <c r="B47" s="181" t="s">
        <v>4977</v>
      </c>
      <c r="D47" s="39" t="str">
        <f t="shared" si="0"/>
        <v>08PDIJ Instituto de la Juventud</v>
      </c>
    </row>
    <row r="48" spans="1:4" ht="21" customHeight="1" x14ac:dyDescent="0.25">
      <c r="A48" s="180" t="s">
        <v>613</v>
      </c>
      <c r="B48" s="181" t="s">
        <v>4985</v>
      </c>
      <c r="D48" s="39" t="str">
        <f t="shared" si="0"/>
        <v>08PDPS Procuraduria Social</v>
      </c>
    </row>
    <row r="49" spans="1:4" ht="21" customHeight="1" x14ac:dyDescent="0.25">
      <c r="A49" s="180" t="s">
        <v>614</v>
      </c>
      <c r="B49" s="181" t="s">
        <v>4991</v>
      </c>
      <c r="D49" s="39" t="str">
        <f t="shared" si="0"/>
        <v>09C001 Secretaria de Administracion y Finanzas</v>
      </c>
    </row>
    <row r="50" spans="1:4" ht="21" customHeight="1" x14ac:dyDescent="0.25">
      <c r="A50" s="180" t="s">
        <v>615</v>
      </c>
      <c r="B50" s="181" t="s">
        <v>5003</v>
      </c>
      <c r="D50" s="39" t="str">
        <f t="shared" si="0"/>
        <v>09PDLR Caja de Prevision para Trabajadores a Lista de Raya</v>
      </c>
    </row>
    <row r="51" spans="1:4" ht="21" customHeight="1" x14ac:dyDescent="0.25">
      <c r="A51" s="180" t="s">
        <v>616</v>
      </c>
      <c r="B51" s="181" t="s">
        <v>5006</v>
      </c>
      <c r="D51" s="39" t="str">
        <f t="shared" si="0"/>
        <v>09PDPA Caja de Prevision de la Policia Auxiliar</v>
      </c>
    </row>
    <row r="52" spans="1:4" ht="21" customHeight="1" x14ac:dyDescent="0.25">
      <c r="A52" s="180" t="s">
        <v>617</v>
      </c>
      <c r="B52" s="181" t="s">
        <v>5007</v>
      </c>
      <c r="D52" s="39" t="str">
        <f t="shared" si="0"/>
        <v>09PDPP Caja de Prevision de la Policia Preventiva</v>
      </c>
    </row>
    <row r="53" spans="1:4" ht="21" customHeight="1" x14ac:dyDescent="0.25">
      <c r="A53" s="180" t="s">
        <v>618</v>
      </c>
      <c r="B53" s="181" t="s">
        <v>4521</v>
      </c>
      <c r="D53" s="39" t="str">
        <f t="shared" si="0"/>
        <v>09PECM Corporacion Mexicana de Impresion, S.A. de C.V.</v>
      </c>
    </row>
    <row r="54" spans="1:4" ht="21" customHeight="1" x14ac:dyDescent="0.25">
      <c r="A54" s="180" t="s">
        <v>620</v>
      </c>
      <c r="B54" s="181" t="s">
        <v>621</v>
      </c>
      <c r="D54" s="39" t="str">
        <f t="shared" si="0"/>
        <v>09PESM Servicios Metropolitanos, S.A. de C.V.</v>
      </c>
    </row>
    <row r="55" spans="1:4" ht="21" customHeight="1" x14ac:dyDescent="0.25">
      <c r="A55" s="180" t="s">
        <v>622</v>
      </c>
      <c r="B55" s="181" t="s">
        <v>5015</v>
      </c>
      <c r="D55" s="39" t="str">
        <f t="shared" si="0"/>
        <v>09PFCH Fideicomiso del Centro Historico</v>
      </c>
    </row>
    <row r="56" spans="1:4" ht="21" customHeight="1" x14ac:dyDescent="0.25">
      <c r="A56" s="180" t="s">
        <v>623</v>
      </c>
      <c r="B56" s="181" t="s">
        <v>5016</v>
      </c>
      <c r="D56" s="39" t="str">
        <f t="shared" si="0"/>
        <v>09PFRC Fideicomiso de Recuperacion Crediticia</v>
      </c>
    </row>
    <row r="57" spans="1:4" ht="21" customHeight="1" x14ac:dyDescent="0.25">
      <c r="A57" s="180" t="s">
        <v>5022</v>
      </c>
      <c r="B57" s="181" t="s">
        <v>5023</v>
      </c>
      <c r="D57" s="39" t="str">
        <f t="shared" si="0"/>
        <v>09PFRI Fideicomiso para la Reconstruccion Integral de la CDMX</v>
      </c>
    </row>
    <row r="58" spans="1:4" ht="21" customHeight="1" x14ac:dyDescent="0.25">
      <c r="A58" s="180" t="s">
        <v>624</v>
      </c>
      <c r="B58" s="181" t="s">
        <v>5033</v>
      </c>
      <c r="D58" s="39" t="str">
        <f t="shared" si="0"/>
        <v>10C001 Secretaria de Movilidad</v>
      </c>
    </row>
    <row r="59" spans="1:4" ht="21" customHeight="1" x14ac:dyDescent="0.25">
      <c r="A59" s="180" t="s">
        <v>626</v>
      </c>
      <c r="B59" s="181" t="s">
        <v>5036</v>
      </c>
      <c r="D59" s="39" t="str">
        <f t="shared" si="0"/>
        <v>10P0AC Fondo Publico de Atencion al Ciclista y al Peaton</v>
      </c>
    </row>
    <row r="60" spans="1:4" ht="21" customHeight="1" x14ac:dyDescent="0.25">
      <c r="A60" s="180" t="s">
        <v>627</v>
      </c>
      <c r="B60" s="181" t="s">
        <v>5037</v>
      </c>
      <c r="D60" s="39" t="str">
        <f t="shared" si="0"/>
        <v>10P0TP Fideicomiso Para el Fondo de Promocion para el Financiamiento del Transporte Publico</v>
      </c>
    </row>
    <row r="61" spans="1:4" ht="21" customHeight="1" x14ac:dyDescent="0.25">
      <c r="A61" s="180" t="s">
        <v>628</v>
      </c>
      <c r="B61" s="181" t="s">
        <v>5041</v>
      </c>
      <c r="D61" s="39" t="str">
        <f t="shared" si="0"/>
        <v>10PDMB Metrobus</v>
      </c>
    </row>
    <row r="62" spans="1:4" ht="21" customHeight="1" x14ac:dyDescent="0.25">
      <c r="A62" s="180" t="s">
        <v>629</v>
      </c>
      <c r="B62" s="181" t="s">
        <v>5043</v>
      </c>
      <c r="D62" s="39" t="str">
        <f t="shared" si="0"/>
        <v>10PDME Sistema de Transporte Colectivo Metro</v>
      </c>
    </row>
    <row r="63" spans="1:4" ht="21" customHeight="1" x14ac:dyDescent="0.25">
      <c r="A63" s="180" t="s">
        <v>3833</v>
      </c>
      <c r="B63" s="181" t="s">
        <v>5045</v>
      </c>
      <c r="D63" s="39" t="str">
        <f t="shared" si="0"/>
        <v>10PDOR Organismo Regulador de Transporte</v>
      </c>
    </row>
    <row r="64" spans="1:4" ht="21" customHeight="1" x14ac:dyDescent="0.25">
      <c r="A64" s="180" t="s">
        <v>630</v>
      </c>
      <c r="B64" s="181" t="s">
        <v>5047</v>
      </c>
      <c r="D64" s="39" t="str">
        <f t="shared" si="0"/>
        <v>10PDRT Red De Transporte de Pasajeros (RTP)</v>
      </c>
    </row>
    <row r="65" spans="1:4" ht="21" customHeight="1" x14ac:dyDescent="0.25">
      <c r="A65" s="180" t="s">
        <v>631</v>
      </c>
      <c r="B65" s="181" t="s">
        <v>5048</v>
      </c>
      <c r="D65" s="39" t="str">
        <f t="shared" si="0"/>
        <v>10PDTE Servicio de Transportes Electricos</v>
      </c>
    </row>
    <row r="66" spans="1:4" ht="21" customHeight="1" x14ac:dyDescent="0.25">
      <c r="A66" s="180" t="s">
        <v>632</v>
      </c>
      <c r="B66" s="181" t="s">
        <v>5050</v>
      </c>
      <c r="D66" s="39" t="str">
        <f t="shared" si="0"/>
        <v>11C001 Secretaria de Seguridad Ciudadana</v>
      </c>
    </row>
    <row r="67" spans="1:4" ht="21" customHeight="1" x14ac:dyDescent="0.25">
      <c r="A67" s="180" t="s">
        <v>633</v>
      </c>
      <c r="B67" s="181" t="s">
        <v>5059</v>
      </c>
      <c r="D67" s="39" t="str">
        <f t="shared" ref="D67:D99" si="1">CONCATENATE(A67," ",B67)</f>
        <v>11CD01 Universidad de la Policia</v>
      </c>
    </row>
    <row r="68" spans="1:4" ht="21" customHeight="1" x14ac:dyDescent="0.25">
      <c r="A68" s="180" t="s">
        <v>634</v>
      </c>
      <c r="B68" s="181" t="s">
        <v>5064</v>
      </c>
      <c r="D68" s="39" t="str">
        <f t="shared" si="1"/>
        <v>11CD02 Policia Auxiliar</v>
      </c>
    </row>
    <row r="69" spans="1:4" ht="21" customHeight="1" x14ac:dyDescent="0.25">
      <c r="A69" s="180" t="s">
        <v>635</v>
      </c>
      <c r="B69" s="181" t="s">
        <v>5067</v>
      </c>
      <c r="D69" s="39" t="str">
        <f t="shared" si="1"/>
        <v>11CD03 Policia Bancaria e Industrial</v>
      </c>
    </row>
    <row r="70" spans="1:4" ht="21" customHeight="1" x14ac:dyDescent="0.25">
      <c r="A70" s="180" t="s">
        <v>636</v>
      </c>
      <c r="B70" s="181" t="s">
        <v>5069</v>
      </c>
      <c r="D70" s="39" t="str">
        <f t="shared" si="1"/>
        <v>13C001 Secretaria de la Contraloria General</v>
      </c>
    </row>
    <row r="71" spans="1:4" ht="21" customHeight="1" x14ac:dyDescent="0.25">
      <c r="A71" s="180" t="s">
        <v>637</v>
      </c>
      <c r="B71" s="181" t="s">
        <v>5073</v>
      </c>
      <c r="D71" s="39" t="str">
        <f t="shared" si="1"/>
        <v>13PDEA Escuela de Administracion Publica</v>
      </c>
    </row>
    <row r="72" spans="1:4" ht="21" customHeight="1" x14ac:dyDescent="0.25">
      <c r="A72" s="180" t="s">
        <v>638</v>
      </c>
      <c r="B72" s="181" t="s">
        <v>5075</v>
      </c>
      <c r="D72" s="39" t="str">
        <f t="shared" si="1"/>
        <v>13PDVA Instituto de Verificacion Administrativa</v>
      </c>
    </row>
    <row r="73" spans="1:4" ht="21" customHeight="1" x14ac:dyDescent="0.25">
      <c r="A73" s="180" t="s">
        <v>640</v>
      </c>
      <c r="B73" s="181" t="s">
        <v>5078</v>
      </c>
      <c r="D73" s="39" t="str">
        <f t="shared" si="1"/>
        <v>15C006 Tesoreria</v>
      </c>
    </row>
    <row r="74" spans="1:4" ht="21" customHeight="1" x14ac:dyDescent="0.25">
      <c r="A74" s="180" t="s">
        <v>641</v>
      </c>
      <c r="B74" s="181" t="s">
        <v>5079</v>
      </c>
      <c r="D74" s="39" t="str">
        <f t="shared" si="1"/>
        <v>16C000 Deuda Publica</v>
      </c>
    </row>
    <row r="75" spans="1:4" ht="21" customHeight="1" x14ac:dyDescent="0.25">
      <c r="A75" s="180" t="s">
        <v>650</v>
      </c>
      <c r="B75" s="181" t="s">
        <v>5085</v>
      </c>
      <c r="D75" s="39" t="str">
        <f t="shared" si="1"/>
        <v>25C001 Consejeria Juridica y de Servicios Legales</v>
      </c>
    </row>
    <row r="76" spans="1:4" ht="21" customHeight="1" x14ac:dyDescent="0.25">
      <c r="A76" s="180" t="s">
        <v>651</v>
      </c>
      <c r="B76" s="181" t="s">
        <v>5090</v>
      </c>
      <c r="D76" s="39" t="str">
        <f t="shared" si="1"/>
        <v>26C001 Secretaria de Salud</v>
      </c>
    </row>
    <row r="77" spans="1:4" ht="21" customHeight="1" x14ac:dyDescent="0.25">
      <c r="A77" s="180" t="s">
        <v>652</v>
      </c>
      <c r="B77" s="181" t="s">
        <v>5097</v>
      </c>
      <c r="D77" s="39" t="str">
        <f t="shared" si="1"/>
        <v>26CD01 Agencia de Proteccion Sanitaria</v>
      </c>
    </row>
    <row r="78" spans="1:4" ht="21" customHeight="1" x14ac:dyDescent="0.25">
      <c r="A78" s="180" t="s">
        <v>653</v>
      </c>
      <c r="B78" s="181" t="s">
        <v>5099</v>
      </c>
      <c r="D78" s="39" t="str">
        <f t="shared" si="1"/>
        <v>26PDIA Instituto para la Atencion y Prevencion de las Adicciones</v>
      </c>
    </row>
    <row r="79" spans="1:4" ht="21" customHeight="1" x14ac:dyDescent="0.25">
      <c r="A79" s="189" t="s">
        <v>654</v>
      </c>
      <c r="B79" s="190" t="s">
        <v>5102</v>
      </c>
      <c r="D79" s="39" t="str">
        <f t="shared" si="1"/>
        <v>26PDSP Servicios de Salud Publica</v>
      </c>
    </row>
    <row r="80" spans="1:4" ht="21" customHeight="1" x14ac:dyDescent="0.25">
      <c r="A80" s="180" t="s">
        <v>657</v>
      </c>
      <c r="B80" s="181" t="s">
        <v>5104</v>
      </c>
      <c r="D80" s="39" t="str">
        <f t="shared" si="1"/>
        <v>31C000 Secretaria de Cultura</v>
      </c>
    </row>
    <row r="81" spans="1:4" ht="21" customHeight="1" x14ac:dyDescent="0.25">
      <c r="A81" s="180" t="s">
        <v>3834</v>
      </c>
      <c r="B81" s="181" t="s">
        <v>5110</v>
      </c>
      <c r="D81" s="39" t="str">
        <f t="shared" si="1"/>
        <v>31PDMP Servicio de Medios Publicos de la Ciudad de Mexico</v>
      </c>
    </row>
    <row r="82" spans="1:4" ht="21" customHeight="1" x14ac:dyDescent="0.25">
      <c r="A82" s="180" t="s">
        <v>658</v>
      </c>
      <c r="B82" s="181" t="s">
        <v>5115</v>
      </c>
      <c r="D82" s="39" t="str">
        <f t="shared" si="1"/>
        <v>31PFMA Fideicomiso Museo de Arte Popular Mexicano</v>
      </c>
    </row>
    <row r="83" spans="1:4" ht="21" customHeight="1" x14ac:dyDescent="0.25">
      <c r="A83" s="180" t="s">
        <v>659</v>
      </c>
      <c r="B83" s="181" t="s">
        <v>5119</v>
      </c>
      <c r="D83" s="39" t="str">
        <f t="shared" si="1"/>
        <v>31PFME Fideicomiso Museo del Estanquillo</v>
      </c>
    </row>
    <row r="84" spans="1:4" ht="21" customHeight="1" x14ac:dyDescent="0.25">
      <c r="A84" s="180" t="s">
        <v>660</v>
      </c>
      <c r="B84" s="181" t="s">
        <v>5120</v>
      </c>
      <c r="D84" s="39" t="str">
        <f t="shared" si="1"/>
        <v>31PFPC Fideicomiso de Promocion y Desarrollo del Cine Mexicano</v>
      </c>
    </row>
    <row r="85" spans="1:4" ht="21" customHeight="1" x14ac:dyDescent="0.25">
      <c r="A85" s="180" t="s">
        <v>662</v>
      </c>
      <c r="B85" s="181" t="s">
        <v>5122</v>
      </c>
      <c r="D85" s="39" t="str">
        <f t="shared" si="1"/>
        <v>33C001 Secretaria de Trabajo y Fomento al Empleo</v>
      </c>
    </row>
    <row r="86" spans="1:4" ht="21" customHeight="1" x14ac:dyDescent="0.25">
      <c r="A86" s="180" t="s">
        <v>3835</v>
      </c>
      <c r="B86" s="181" t="s">
        <v>5130</v>
      </c>
      <c r="D86" s="39" t="str">
        <f t="shared" si="1"/>
        <v>33PDCL Centro de Conciliacion Laboral</v>
      </c>
    </row>
    <row r="87" spans="1:4" ht="21" customHeight="1" x14ac:dyDescent="0.25">
      <c r="A87" s="180" t="s">
        <v>663</v>
      </c>
      <c r="B87" s="181" t="s">
        <v>5134</v>
      </c>
      <c r="D87" s="39" t="str">
        <f t="shared" si="1"/>
        <v>33PDIT Instituto de Capacitacion para el Trabajo</v>
      </c>
    </row>
    <row r="88" spans="1:4" ht="21" customHeight="1" x14ac:dyDescent="0.25">
      <c r="A88" s="180" t="s">
        <v>664</v>
      </c>
      <c r="B88" s="181" t="s">
        <v>5136</v>
      </c>
      <c r="D88" s="39" t="str">
        <f t="shared" si="1"/>
        <v>34C001 Secretaria de Gestion Integral de Riesgos y Proteccion Civil</v>
      </c>
    </row>
    <row r="89" spans="1:4" ht="21" customHeight="1" x14ac:dyDescent="0.25">
      <c r="A89" s="180" t="s">
        <v>665</v>
      </c>
      <c r="B89" s="181" t="s">
        <v>5139</v>
      </c>
      <c r="D89" s="39" t="str">
        <f t="shared" si="1"/>
        <v>34PDHB Heroico Cuerpo de Bomberos</v>
      </c>
    </row>
    <row r="90" spans="1:4" ht="21" customHeight="1" x14ac:dyDescent="0.25">
      <c r="A90" s="180" t="s">
        <v>666</v>
      </c>
      <c r="B90" s="181" t="s">
        <v>5140</v>
      </c>
      <c r="D90" s="39" t="str">
        <f t="shared" si="1"/>
        <v>35C001 Secretaria de Pueblos y Barrios Originarios y Comunidades Indigenas Residentes</v>
      </c>
    </row>
    <row r="91" spans="1:4" ht="21" customHeight="1" x14ac:dyDescent="0.25">
      <c r="A91" s="180" t="s">
        <v>667</v>
      </c>
      <c r="B91" s="181" t="s">
        <v>5145</v>
      </c>
      <c r="D91" s="39" t="str">
        <f t="shared" si="1"/>
        <v>36C001 Secretaria de Educacion, Ciencia, Tecnologia e Innovacion</v>
      </c>
    </row>
    <row r="92" spans="1:4" ht="21" customHeight="1" x14ac:dyDescent="0.25">
      <c r="A92" s="180" t="s">
        <v>668</v>
      </c>
      <c r="B92" s="181" t="s">
        <v>5156</v>
      </c>
      <c r="D92" s="39" t="str">
        <f t="shared" si="1"/>
        <v>36CD01 Universidad de la Salud</v>
      </c>
    </row>
    <row r="93" spans="1:4" ht="21" customHeight="1" x14ac:dyDescent="0.25">
      <c r="A93" s="180" t="s">
        <v>5161</v>
      </c>
      <c r="B93" s="181" t="s">
        <v>5162</v>
      </c>
      <c r="D93" s="39" t="str">
        <f t="shared" si="1"/>
        <v>36CD02 Subsistema de Educacion Comunitaria Pilares</v>
      </c>
    </row>
    <row r="94" spans="1:4" ht="21" customHeight="1" x14ac:dyDescent="0.25">
      <c r="A94" s="180" t="s">
        <v>669</v>
      </c>
      <c r="B94" s="181" t="s">
        <v>5173</v>
      </c>
      <c r="D94" s="39" t="str">
        <f t="shared" si="1"/>
        <v>36CDES Instituto de Estudios Superiores de la Ciudad de Mexico Rosario Castellanos</v>
      </c>
    </row>
    <row r="95" spans="1:4" ht="21" customHeight="1" x14ac:dyDescent="0.25">
      <c r="A95" s="180" t="s">
        <v>670</v>
      </c>
      <c r="B95" s="181" t="s">
        <v>5179</v>
      </c>
      <c r="D95" s="39" t="str">
        <f t="shared" si="1"/>
        <v>36PDID Instituto del Deporte</v>
      </c>
    </row>
    <row r="96" spans="1:4" ht="21" customHeight="1" x14ac:dyDescent="0.25">
      <c r="A96" s="180" t="s">
        <v>671</v>
      </c>
      <c r="B96" s="181" t="s">
        <v>5182</v>
      </c>
      <c r="D96" s="39" t="str">
        <f t="shared" si="1"/>
        <v>36PDIE Instituto de Educacion Media Superior</v>
      </c>
    </row>
    <row r="97" spans="1:4" ht="21" customHeight="1" x14ac:dyDescent="0.25">
      <c r="A97" s="180" t="s">
        <v>672</v>
      </c>
      <c r="B97" s="181" t="s">
        <v>5185</v>
      </c>
      <c r="D97" s="39" t="str">
        <f t="shared" si="1"/>
        <v>36PFEG Fideicomiso Bienestar Educativo</v>
      </c>
    </row>
    <row r="98" spans="1:4" ht="21" customHeight="1" x14ac:dyDescent="0.25">
      <c r="A98" s="180" t="s">
        <v>673</v>
      </c>
      <c r="B98" s="181" t="s">
        <v>5194</v>
      </c>
      <c r="D98" s="39" t="str">
        <f t="shared" si="1"/>
        <v>38C001 Secretaria de las Mujeres</v>
      </c>
    </row>
    <row r="99" spans="1:4" ht="21" customHeight="1" x14ac:dyDescent="0.25">
      <c r="A99" s="180" t="s">
        <v>3816</v>
      </c>
      <c r="B99" s="181" t="s">
        <v>5199</v>
      </c>
      <c r="D99" s="39" t="str">
        <f t="shared" si="1"/>
        <v>41PDIP Instituto de Planeacion Democratica y Prospectiva</v>
      </c>
    </row>
    <row r="100" spans="1:4" ht="21" customHeight="1" x14ac:dyDescent="0.2"/>
    <row r="101" spans="1:4" ht="21" customHeight="1" x14ac:dyDescent="0.2"/>
    <row r="102" spans="1:4" ht="21" customHeight="1" x14ac:dyDescent="0.2"/>
    <row r="103" spans="1:4" ht="21" customHeight="1" x14ac:dyDescent="0.2"/>
    <row r="104" spans="1:4" ht="21" customHeight="1" x14ac:dyDescent="0.2"/>
    <row r="105" spans="1:4" ht="21" customHeight="1" x14ac:dyDescent="0.2"/>
    <row r="106" spans="1:4" ht="21" customHeight="1" x14ac:dyDescent="0.2"/>
    <row r="107" spans="1:4" ht="21" customHeight="1" x14ac:dyDescent="0.2"/>
    <row r="108" spans="1:4" ht="21" customHeight="1" x14ac:dyDescent="0.2"/>
    <row r="109" spans="1:4" ht="21" customHeight="1" x14ac:dyDescent="0.2"/>
    <row r="110" spans="1:4" ht="21" customHeight="1" x14ac:dyDescent="0.2"/>
    <row r="111" spans="1:4" ht="21" customHeight="1" x14ac:dyDescent="0.2"/>
  </sheetData>
  <conditionalFormatting sqref="A2:B99">
    <cfRule type="duplicateValues" dxfId="1" priority="1"/>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209CE-3C15-4D9A-9745-C325EA6D7A5F}">
  <sheetPr codeName="Hoja1"/>
  <dimension ref="A1:Q313"/>
  <sheetViews>
    <sheetView workbookViewId="0">
      <selection activeCell="J16" sqref="J16"/>
    </sheetView>
  </sheetViews>
  <sheetFormatPr baseColWidth="10" defaultRowHeight="12.75" x14ac:dyDescent="0.2"/>
  <cols>
    <col min="1" max="1" width="16.42578125" customWidth="1"/>
    <col min="4" max="4" width="11.42578125" style="185"/>
    <col min="6" max="6" width="26.5703125" customWidth="1"/>
    <col min="7" max="7" width="42.7109375" customWidth="1"/>
    <col min="8" max="8" width="11.42578125" style="185"/>
    <col min="10" max="10" width="20.140625" customWidth="1"/>
    <col min="12" max="12" width="19.28515625" customWidth="1"/>
    <col min="13" max="14" width="11.42578125" style="185"/>
    <col min="15" max="15" width="20.140625" customWidth="1"/>
    <col min="16" max="16" width="20.140625" style="185" customWidth="1"/>
  </cols>
  <sheetData>
    <row r="1" spans="1:17" ht="15.75" x14ac:dyDescent="0.25">
      <c r="D1" s="299" t="s">
        <v>5286</v>
      </c>
      <c r="E1" s="300"/>
      <c r="F1" s="301"/>
      <c r="G1" s="299" t="s">
        <v>5287</v>
      </c>
      <c r="H1" s="300"/>
      <c r="I1" s="299" t="s">
        <v>5288</v>
      </c>
      <c r="J1" s="300"/>
      <c r="K1" s="300"/>
      <c r="L1" s="300"/>
      <c r="M1" s="300"/>
      <c r="N1" s="300"/>
      <c r="O1" s="300"/>
      <c r="P1" s="301"/>
      <c r="Q1" s="204"/>
    </row>
    <row r="2" spans="1:17" ht="108" x14ac:dyDescent="0.2">
      <c r="A2" s="205" t="s">
        <v>4586</v>
      </c>
      <c r="B2" s="205" t="s">
        <v>5642</v>
      </c>
      <c r="C2" s="205" t="s">
        <v>5628</v>
      </c>
      <c r="D2" s="205" t="s">
        <v>3826</v>
      </c>
      <c r="E2" s="205" t="s">
        <v>5289</v>
      </c>
      <c r="F2" s="205" t="s">
        <v>4662</v>
      </c>
      <c r="G2" s="205" t="s">
        <v>5290</v>
      </c>
      <c r="H2" s="205" t="s">
        <v>5291</v>
      </c>
      <c r="I2" s="205" t="s">
        <v>4663</v>
      </c>
      <c r="J2" s="205" t="s">
        <v>5292</v>
      </c>
      <c r="K2" s="205" t="s">
        <v>5293</v>
      </c>
      <c r="L2" s="205" t="s">
        <v>5294</v>
      </c>
      <c r="M2" s="205" t="s">
        <v>3828</v>
      </c>
      <c r="N2" s="205" t="s">
        <v>3829</v>
      </c>
      <c r="O2" s="205" t="s">
        <v>3830</v>
      </c>
      <c r="P2" s="205" t="s">
        <v>3831</v>
      </c>
      <c r="Q2" s="206" t="s">
        <v>5295</v>
      </c>
    </row>
    <row r="3" spans="1:17" x14ac:dyDescent="0.2">
      <c r="A3" t="str">
        <f t="shared" ref="A3:A34" si="0">D3&amp;H3</f>
        <v>02CD01E187</v>
      </c>
      <c r="B3">
        <f>IFERROR(VLOOKUP(A3,Ejes!I:BM,2,FALSE),"borrar")</f>
        <v>2</v>
      </c>
      <c r="C3" t="str">
        <f>D3&amp;"_"&amp;COUNTIF(D$2:D3,D3)</f>
        <v>02CD01_1</v>
      </c>
      <c r="D3" s="185" t="s">
        <v>559</v>
      </c>
      <c r="E3" t="s">
        <v>5296</v>
      </c>
      <c r="F3" s="207" t="s">
        <v>5297</v>
      </c>
      <c r="G3" s="207" t="s">
        <v>5301</v>
      </c>
      <c r="H3" s="185" t="s">
        <v>3863</v>
      </c>
      <c r="I3" t="s">
        <v>560</v>
      </c>
      <c r="J3" t="s">
        <v>4588</v>
      </c>
      <c r="K3" t="s">
        <v>5302</v>
      </c>
      <c r="L3" t="s">
        <v>5303</v>
      </c>
      <c r="M3" s="185">
        <v>1</v>
      </c>
      <c r="N3" s="208" t="s">
        <v>5299</v>
      </c>
      <c r="O3">
        <v>48126000</v>
      </c>
      <c r="P3" s="185">
        <v>1</v>
      </c>
      <c r="Q3" t="s">
        <v>5300</v>
      </c>
    </row>
    <row r="4" spans="1:17" x14ac:dyDescent="0.2">
      <c r="A4" t="str">
        <f t="shared" si="0"/>
        <v>02CD01E188</v>
      </c>
      <c r="B4">
        <f>IFERROR(VLOOKUP(A4,Ejes!I:BM,2,FALSE),"borrar")</f>
        <v>2</v>
      </c>
      <c r="C4" t="str">
        <f>D4&amp;"_"&amp;COUNTIF(D$2:D4,D4)</f>
        <v>02CD01_2</v>
      </c>
      <c r="D4" s="185" t="s">
        <v>559</v>
      </c>
      <c r="E4" t="s">
        <v>5296</v>
      </c>
      <c r="F4" s="207" t="s">
        <v>5297</v>
      </c>
      <c r="G4" s="207" t="s">
        <v>5304</v>
      </c>
      <c r="H4" s="185" t="s">
        <v>3864</v>
      </c>
      <c r="I4" t="s">
        <v>560</v>
      </c>
      <c r="J4" t="s">
        <v>4595</v>
      </c>
      <c r="K4" t="s">
        <v>5302</v>
      </c>
      <c r="L4" t="s">
        <v>5305</v>
      </c>
      <c r="M4" s="185">
        <v>1</v>
      </c>
      <c r="N4" s="208" t="s">
        <v>5299</v>
      </c>
      <c r="O4">
        <v>60908807</v>
      </c>
      <c r="P4" s="185">
        <v>1</v>
      </c>
      <c r="Q4" t="s">
        <v>5300</v>
      </c>
    </row>
    <row r="5" spans="1:17" x14ac:dyDescent="0.2">
      <c r="A5" t="str">
        <f t="shared" si="0"/>
        <v>02CD01E189</v>
      </c>
      <c r="B5">
        <f>IFERROR(VLOOKUP(A5,Ejes!I:BM,2,FALSE),"borrar")</f>
        <v>2</v>
      </c>
      <c r="C5" t="str">
        <f>D5&amp;"_"&amp;COUNTIF(D$2:D5,D5)</f>
        <v>02CD01_3</v>
      </c>
      <c r="D5" s="185" t="s">
        <v>559</v>
      </c>
      <c r="E5" t="s">
        <v>5296</v>
      </c>
      <c r="F5" s="207" t="s">
        <v>5297</v>
      </c>
      <c r="G5" s="207" t="s">
        <v>5306</v>
      </c>
      <c r="H5" s="185" t="s">
        <v>3865</v>
      </c>
      <c r="I5" t="s">
        <v>560</v>
      </c>
      <c r="J5" t="s">
        <v>4595</v>
      </c>
      <c r="K5" t="s">
        <v>5307</v>
      </c>
      <c r="L5" t="s">
        <v>5308</v>
      </c>
      <c r="M5" s="185">
        <v>1</v>
      </c>
      <c r="N5" s="208" t="s">
        <v>5299</v>
      </c>
      <c r="O5">
        <v>9340000</v>
      </c>
      <c r="P5" s="185">
        <v>1</v>
      </c>
      <c r="Q5" t="s">
        <v>5300</v>
      </c>
    </row>
    <row r="6" spans="1:17" x14ac:dyDescent="0.2">
      <c r="A6" t="str">
        <f t="shared" si="0"/>
        <v>02CD01E190</v>
      </c>
      <c r="B6">
        <f>IFERROR(VLOOKUP(A6,Ejes!I:BM,2,FALSE),"borrar")</f>
        <v>2</v>
      </c>
      <c r="C6" t="str">
        <f>D6&amp;"_"&amp;COUNTIF(D$2:D6,D6)</f>
        <v>02CD01_4</v>
      </c>
      <c r="D6" s="185" t="s">
        <v>559</v>
      </c>
      <c r="E6" t="s">
        <v>5296</v>
      </c>
      <c r="F6" s="207" t="s">
        <v>5297</v>
      </c>
      <c r="G6" s="207" t="s">
        <v>5309</v>
      </c>
      <c r="H6" s="185" t="s">
        <v>3866</v>
      </c>
      <c r="I6" t="s">
        <v>560</v>
      </c>
      <c r="J6" t="s">
        <v>4595</v>
      </c>
      <c r="K6" t="s">
        <v>5310</v>
      </c>
      <c r="L6" t="s">
        <v>5311</v>
      </c>
      <c r="M6" s="185">
        <v>1</v>
      </c>
      <c r="N6" s="208" t="s">
        <v>5312</v>
      </c>
      <c r="O6">
        <v>7275000</v>
      </c>
      <c r="P6" s="185">
        <v>1</v>
      </c>
      <c r="Q6" t="s">
        <v>5300</v>
      </c>
    </row>
    <row r="7" spans="1:17" x14ac:dyDescent="0.2">
      <c r="A7" t="str">
        <f t="shared" si="0"/>
        <v>02CD01E198</v>
      </c>
      <c r="B7">
        <f>IFERROR(VLOOKUP(A7,Ejes!I:BM,2,FALSE),"borrar")</f>
        <v>2</v>
      </c>
      <c r="C7" t="str">
        <f>D7&amp;"_"&amp;COUNTIF(D$2:D7,D7)</f>
        <v>02CD01_5</v>
      </c>
      <c r="D7" s="185" t="s">
        <v>559</v>
      </c>
      <c r="E7" t="s">
        <v>5296</v>
      </c>
      <c r="F7" s="207" t="s">
        <v>5297</v>
      </c>
      <c r="G7" s="207" t="s">
        <v>5313</v>
      </c>
      <c r="H7" s="185" t="s">
        <v>3874</v>
      </c>
      <c r="I7" t="s">
        <v>560</v>
      </c>
      <c r="J7" t="s">
        <v>4595</v>
      </c>
      <c r="K7" t="s">
        <v>5314</v>
      </c>
      <c r="L7" t="s">
        <v>5315</v>
      </c>
      <c r="M7" s="185">
        <v>1</v>
      </c>
      <c r="N7" s="208" t="s">
        <v>5299</v>
      </c>
      <c r="O7">
        <v>34112000</v>
      </c>
      <c r="P7" s="185">
        <v>1</v>
      </c>
      <c r="Q7" t="s">
        <v>5300</v>
      </c>
    </row>
    <row r="8" spans="1:17" x14ac:dyDescent="0.2">
      <c r="A8" t="str">
        <f t="shared" si="0"/>
        <v>02CD01F037</v>
      </c>
      <c r="B8">
        <f>IFERROR(VLOOKUP(A8,Ejes!I:BM,2,FALSE),"borrar")</f>
        <v>2</v>
      </c>
      <c r="C8" t="str">
        <f>D8&amp;"_"&amp;COUNTIF(D$2:D8,D8)</f>
        <v>02CD01_6</v>
      </c>
      <c r="D8" s="185" t="s">
        <v>559</v>
      </c>
      <c r="E8" t="s">
        <v>5296</v>
      </c>
      <c r="F8" s="207" t="s">
        <v>5297</v>
      </c>
      <c r="G8" s="207" t="s">
        <v>5316</v>
      </c>
      <c r="H8" s="185" t="s">
        <v>3877</v>
      </c>
      <c r="I8" t="s">
        <v>560</v>
      </c>
      <c r="J8" t="s">
        <v>4595</v>
      </c>
      <c r="K8" t="s">
        <v>5317</v>
      </c>
      <c r="L8" t="s">
        <v>5318</v>
      </c>
      <c r="M8" s="185">
        <v>1</v>
      </c>
      <c r="N8" s="208" t="s">
        <v>5299</v>
      </c>
      <c r="O8">
        <v>335020</v>
      </c>
      <c r="P8" s="185">
        <v>1</v>
      </c>
      <c r="Q8" t="s">
        <v>5300</v>
      </c>
    </row>
    <row r="9" spans="1:17" x14ac:dyDescent="0.2">
      <c r="A9" t="str">
        <f t="shared" si="0"/>
        <v>02CD01K023</v>
      </c>
      <c r="B9">
        <f>IFERROR(VLOOKUP(A9,Ejes!I:BM,2,FALSE),"borrar")</f>
        <v>6</v>
      </c>
      <c r="C9" t="str">
        <f>D9&amp;"_"&amp;COUNTIF(D$2:D9,D9)</f>
        <v>02CD01_7</v>
      </c>
      <c r="D9" s="185" t="s">
        <v>559</v>
      </c>
      <c r="E9" t="s">
        <v>5296</v>
      </c>
      <c r="F9" s="207" t="s">
        <v>5297</v>
      </c>
      <c r="G9" s="207" t="s">
        <v>5319</v>
      </c>
      <c r="H9" s="185" t="s">
        <v>3886</v>
      </c>
      <c r="I9" t="s">
        <v>560</v>
      </c>
      <c r="J9" t="s">
        <v>4595</v>
      </c>
      <c r="K9" t="s">
        <v>5302</v>
      </c>
      <c r="L9" t="s">
        <v>5320</v>
      </c>
      <c r="M9" s="185">
        <v>1</v>
      </c>
      <c r="N9" s="208" t="s">
        <v>5299</v>
      </c>
      <c r="O9">
        <v>491034885</v>
      </c>
      <c r="P9" s="185">
        <v>1</v>
      </c>
      <c r="Q9" t="s">
        <v>5300</v>
      </c>
    </row>
    <row r="10" spans="1:17" x14ac:dyDescent="0.2">
      <c r="A10" t="str">
        <f t="shared" si="0"/>
        <v>02CD01N001</v>
      </c>
      <c r="B10">
        <f>IFERROR(VLOOKUP(A10,Ejes!I:BM,2,FALSE),"borrar")</f>
        <v>5</v>
      </c>
      <c r="C10" t="str">
        <f>D10&amp;"_"&amp;COUNTIF(D$2:D10,D10)</f>
        <v>02CD01_8</v>
      </c>
      <c r="D10" s="185" t="s">
        <v>559</v>
      </c>
      <c r="E10" t="s">
        <v>5296</v>
      </c>
      <c r="F10" s="207" t="s">
        <v>5297</v>
      </c>
      <c r="G10" s="207" t="s">
        <v>5321</v>
      </c>
      <c r="H10" s="185" t="s">
        <v>713</v>
      </c>
      <c r="I10" t="s">
        <v>560</v>
      </c>
      <c r="J10" t="s">
        <v>4595</v>
      </c>
      <c r="K10" t="s">
        <v>5302</v>
      </c>
      <c r="L10" t="s">
        <v>5322</v>
      </c>
      <c r="M10" s="185">
        <v>1</v>
      </c>
      <c r="N10" s="208" t="s">
        <v>5312</v>
      </c>
      <c r="O10">
        <v>8190000</v>
      </c>
      <c r="P10" s="185">
        <v>1</v>
      </c>
    </row>
    <row r="11" spans="1:17" x14ac:dyDescent="0.2">
      <c r="A11" t="str">
        <f t="shared" si="0"/>
        <v>02CD01S229</v>
      </c>
      <c r="B11">
        <f>IFERROR(VLOOKUP(A11,Ejes!I:BM,2,FALSE),"borrar")</f>
        <v>2</v>
      </c>
      <c r="C11" t="str">
        <f>D11&amp;"_"&amp;COUNTIF(D$2:D11,D11)</f>
        <v>02CD01_9</v>
      </c>
      <c r="D11" s="185" t="s">
        <v>559</v>
      </c>
      <c r="E11" t="s">
        <v>5296</v>
      </c>
      <c r="F11" s="207" t="s">
        <v>5297</v>
      </c>
      <c r="G11" s="207" t="s">
        <v>5300</v>
      </c>
      <c r="H11" s="185" t="s">
        <v>3909</v>
      </c>
      <c r="I11" t="s">
        <v>560</v>
      </c>
      <c r="J11" t="s">
        <v>4595</v>
      </c>
      <c r="K11" t="s">
        <v>5323</v>
      </c>
      <c r="L11" t="s">
        <v>5324</v>
      </c>
      <c r="M11" s="185">
        <v>1</v>
      </c>
      <c r="N11" s="208" t="s">
        <v>5299</v>
      </c>
      <c r="O11">
        <v>75952000</v>
      </c>
      <c r="P11" s="185">
        <v>1</v>
      </c>
      <c r="Q11">
        <v>0</v>
      </c>
    </row>
    <row r="12" spans="1:17" x14ac:dyDescent="0.2">
      <c r="A12" t="str">
        <f t="shared" si="0"/>
        <v>02CD01U048</v>
      </c>
      <c r="B12">
        <f>IFERROR(VLOOKUP(A12,Ejes!I:BM,2,FALSE),"borrar")</f>
        <v>2</v>
      </c>
      <c r="C12" t="str">
        <f>D12&amp;"_"&amp;COUNTIF(D$2:D12,D12)</f>
        <v>02CD01_10</v>
      </c>
      <c r="D12" s="185" t="s">
        <v>559</v>
      </c>
      <c r="E12" t="s">
        <v>5296</v>
      </c>
      <c r="F12" s="207" t="s">
        <v>5297</v>
      </c>
      <c r="G12" s="207" t="s">
        <v>5325</v>
      </c>
      <c r="H12" s="185" t="s">
        <v>3927</v>
      </c>
      <c r="I12" t="s">
        <v>560</v>
      </c>
      <c r="J12" t="s">
        <v>4595</v>
      </c>
      <c r="K12" t="s">
        <v>5326</v>
      </c>
      <c r="L12" t="s">
        <v>5327</v>
      </c>
      <c r="M12" s="185">
        <v>1</v>
      </c>
      <c r="N12" s="208" t="s">
        <v>5299</v>
      </c>
      <c r="O12">
        <v>16408300</v>
      </c>
      <c r="P12" s="185">
        <v>1</v>
      </c>
      <c r="Q12">
        <v>0</v>
      </c>
    </row>
    <row r="13" spans="1:17" x14ac:dyDescent="0.2">
      <c r="A13" t="str">
        <f t="shared" si="0"/>
        <v>02CD03E187</v>
      </c>
      <c r="B13">
        <f>IFERROR(VLOOKUP(A13,Ejes!I:BM,2,FALSE),"borrar")</f>
        <v>2</v>
      </c>
      <c r="C13" t="str">
        <f>D13&amp;"_"&amp;COUNTIF(D$2:D13,D13)</f>
        <v>02CD03_1</v>
      </c>
      <c r="D13" s="185" t="s">
        <v>563</v>
      </c>
      <c r="E13" t="s">
        <v>5328</v>
      </c>
      <c r="F13" s="207" t="s">
        <v>5329</v>
      </c>
      <c r="G13" s="207" t="s">
        <v>5330</v>
      </c>
      <c r="H13" s="185" t="s">
        <v>3863</v>
      </c>
      <c r="I13" t="s">
        <v>564</v>
      </c>
      <c r="J13" t="s">
        <v>4646</v>
      </c>
      <c r="K13" t="s">
        <v>5302</v>
      </c>
      <c r="L13">
        <v>3000</v>
      </c>
      <c r="M13" s="185" t="s">
        <v>5331</v>
      </c>
      <c r="N13" s="208" t="s">
        <v>5299</v>
      </c>
      <c r="O13">
        <v>52752247</v>
      </c>
      <c r="P13" s="185">
        <v>0.10075931352774969</v>
      </c>
      <c r="Q13">
        <v>0</v>
      </c>
    </row>
    <row r="14" spans="1:17" x14ac:dyDescent="0.2">
      <c r="A14" t="str">
        <f t="shared" si="0"/>
        <v>02CD03E187</v>
      </c>
      <c r="B14">
        <f>IFERROR(VLOOKUP(A14,Ejes!I:BM,2,FALSE),"borrar")</f>
        <v>2</v>
      </c>
      <c r="C14" t="str">
        <f>D14&amp;"_"&amp;COUNTIF(D$2:D14,D14)</f>
        <v>02CD03_2</v>
      </c>
      <c r="D14" s="185" t="s">
        <v>563</v>
      </c>
      <c r="E14" t="s">
        <v>5328</v>
      </c>
      <c r="F14" s="207" t="s">
        <v>5329</v>
      </c>
      <c r="G14" s="207" t="s">
        <v>5332</v>
      </c>
      <c r="H14" s="185" t="s">
        <v>3863</v>
      </c>
      <c r="I14" t="s">
        <v>564</v>
      </c>
      <c r="J14" t="s">
        <v>4646</v>
      </c>
      <c r="K14" t="s">
        <v>5302</v>
      </c>
      <c r="L14">
        <v>3000</v>
      </c>
      <c r="M14" s="185" t="s">
        <v>5333</v>
      </c>
      <c r="N14" s="208" t="s">
        <v>5299</v>
      </c>
      <c r="O14">
        <v>52752247</v>
      </c>
      <c r="P14" s="185">
        <v>0.10075931352774969</v>
      </c>
      <c r="Q14">
        <v>0</v>
      </c>
    </row>
    <row r="15" spans="1:17" x14ac:dyDescent="0.2">
      <c r="A15" t="str">
        <f t="shared" si="0"/>
        <v>02CD03E187</v>
      </c>
      <c r="B15">
        <f>IFERROR(VLOOKUP(A15,Ejes!I:BM,2,FALSE),"borrar")</f>
        <v>2</v>
      </c>
      <c r="C15" t="str">
        <f>D15&amp;"_"&amp;COUNTIF(D$2:D15,D15)</f>
        <v>02CD03_3</v>
      </c>
      <c r="D15" s="185" t="s">
        <v>563</v>
      </c>
      <c r="E15" t="s">
        <v>5328</v>
      </c>
      <c r="F15" s="207" t="s">
        <v>5329</v>
      </c>
      <c r="G15" s="207" t="s">
        <v>5334</v>
      </c>
      <c r="H15" s="185" t="s">
        <v>3863</v>
      </c>
      <c r="I15" t="s">
        <v>564</v>
      </c>
      <c r="J15" t="s">
        <v>4646</v>
      </c>
      <c r="K15" t="s">
        <v>5302</v>
      </c>
      <c r="L15">
        <v>3000</v>
      </c>
      <c r="M15" s="185" t="s">
        <v>5333</v>
      </c>
      <c r="N15" s="208" t="s">
        <v>5299</v>
      </c>
      <c r="O15">
        <v>52752247</v>
      </c>
      <c r="P15" s="185">
        <v>0.10075931352774969</v>
      </c>
      <c r="Q15">
        <v>0</v>
      </c>
    </row>
    <row r="16" spans="1:17" x14ac:dyDescent="0.2">
      <c r="A16" t="str">
        <f t="shared" si="0"/>
        <v>02CD03E187</v>
      </c>
      <c r="B16">
        <f>IFERROR(VLOOKUP(A16,Ejes!I:BM,2,FALSE),"borrar")</f>
        <v>2</v>
      </c>
      <c r="C16" t="str">
        <f>D16&amp;"_"&amp;COUNTIF(D$2:D16,D16)</f>
        <v>02CD03_4</v>
      </c>
      <c r="D16" s="185" t="s">
        <v>563</v>
      </c>
      <c r="E16" t="s">
        <v>5328</v>
      </c>
      <c r="F16" s="207" t="s">
        <v>5329</v>
      </c>
      <c r="G16" s="207" t="s">
        <v>5335</v>
      </c>
      <c r="H16" s="185" t="s">
        <v>3863</v>
      </c>
      <c r="I16" t="s">
        <v>564</v>
      </c>
      <c r="J16" t="s">
        <v>4646</v>
      </c>
      <c r="K16" t="s">
        <v>5302</v>
      </c>
      <c r="L16">
        <v>3000</v>
      </c>
      <c r="M16" s="185" t="s">
        <v>5333</v>
      </c>
      <c r="N16" s="208" t="s">
        <v>5299</v>
      </c>
      <c r="O16">
        <v>52752247</v>
      </c>
      <c r="P16" s="185">
        <v>0.10075931352774969</v>
      </c>
      <c r="Q16">
        <v>0</v>
      </c>
    </row>
    <row r="17" spans="1:17" x14ac:dyDescent="0.2">
      <c r="A17" t="str">
        <f t="shared" si="0"/>
        <v>02CD03E187</v>
      </c>
      <c r="B17">
        <f>IFERROR(VLOOKUP(A17,Ejes!I:BM,2,FALSE),"borrar")</f>
        <v>2</v>
      </c>
      <c r="C17" t="str">
        <f>D17&amp;"_"&amp;COUNTIF(D$2:D17,D17)</f>
        <v>02CD03_5</v>
      </c>
      <c r="D17" s="185" t="s">
        <v>563</v>
      </c>
      <c r="E17" t="s">
        <v>5328</v>
      </c>
      <c r="F17" s="207" t="s">
        <v>5329</v>
      </c>
      <c r="G17" s="207" t="s">
        <v>5336</v>
      </c>
      <c r="H17" s="185" t="s">
        <v>3863</v>
      </c>
      <c r="I17" t="s">
        <v>564</v>
      </c>
      <c r="J17" t="s">
        <v>4646</v>
      </c>
      <c r="K17" t="s">
        <v>5302</v>
      </c>
      <c r="L17">
        <v>3000</v>
      </c>
      <c r="M17" s="185" t="s">
        <v>5333</v>
      </c>
      <c r="N17" s="208" t="s">
        <v>5299</v>
      </c>
      <c r="O17">
        <v>52752247</v>
      </c>
      <c r="P17" s="185">
        <v>0.10075931352774969</v>
      </c>
      <c r="Q17">
        <v>0</v>
      </c>
    </row>
    <row r="18" spans="1:17" x14ac:dyDescent="0.2">
      <c r="A18" t="str">
        <f t="shared" si="0"/>
        <v>02CD03E187</v>
      </c>
      <c r="B18">
        <f>IFERROR(VLOOKUP(A18,Ejes!I:BM,2,FALSE),"borrar")</f>
        <v>2</v>
      </c>
      <c r="C18" t="str">
        <f>D18&amp;"_"&amp;COUNTIF(D$2:D18,D18)</f>
        <v>02CD03_6</v>
      </c>
      <c r="D18" s="185" t="s">
        <v>563</v>
      </c>
      <c r="E18" t="s">
        <v>5328</v>
      </c>
      <c r="F18" s="207" t="s">
        <v>5329</v>
      </c>
      <c r="G18" s="207" t="s">
        <v>5337</v>
      </c>
      <c r="H18" s="185" t="s">
        <v>3863</v>
      </c>
      <c r="I18" t="s">
        <v>564</v>
      </c>
      <c r="J18" t="s">
        <v>4649</v>
      </c>
      <c r="K18" t="s">
        <v>5302</v>
      </c>
      <c r="L18">
        <v>3000</v>
      </c>
      <c r="M18" s="185" t="s">
        <v>5338</v>
      </c>
      <c r="N18" s="208" t="s">
        <v>5299</v>
      </c>
      <c r="O18">
        <v>52752247</v>
      </c>
      <c r="P18" s="185">
        <v>0.10075931352774969</v>
      </c>
      <c r="Q18">
        <v>0</v>
      </c>
    </row>
    <row r="19" spans="1:17" x14ac:dyDescent="0.2">
      <c r="A19" t="str">
        <f t="shared" si="0"/>
        <v>02CD03K023</v>
      </c>
      <c r="B19">
        <f>IFERROR(VLOOKUP(A19,Ejes!I:BM,2,FALSE),"borrar")</f>
        <v>6</v>
      </c>
      <c r="C19" t="str">
        <f>D19&amp;"_"&amp;COUNTIF(D$2:D19,D19)</f>
        <v>02CD03_7</v>
      </c>
      <c r="D19" s="185" t="s">
        <v>563</v>
      </c>
      <c r="E19" t="s">
        <v>5328</v>
      </c>
      <c r="F19" s="207" t="s">
        <v>5339</v>
      </c>
      <c r="G19" s="207" t="s">
        <v>5340</v>
      </c>
      <c r="H19" s="185" t="s">
        <v>3886</v>
      </c>
      <c r="I19" t="s">
        <v>564</v>
      </c>
      <c r="J19" t="s">
        <v>4595</v>
      </c>
      <c r="K19" t="s">
        <v>5302</v>
      </c>
      <c r="L19" t="s">
        <v>5341</v>
      </c>
      <c r="M19" s="185" t="s">
        <v>5342</v>
      </c>
      <c r="N19" s="208" t="s">
        <v>5299</v>
      </c>
      <c r="O19">
        <v>54000000</v>
      </c>
      <c r="P19" s="185">
        <v>0.25877752271472421</v>
      </c>
      <c r="Q19">
        <v>0</v>
      </c>
    </row>
    <row r="20" spans="1:17" x14ac:dyDescent="0.2">
      <c r="A20" t="str">
        <f t="shared" si="0"/>
        <v>02CD03K023</v>
      </c>
      <c r="B20">
        <f>IFERROR(VLOOKUP(A20,Ejes!I:BM,2,FALSE),"borrar")</f>
        <v>6</v>
      </c>
      <c r="C20" t="str">
        <f>D20&amp;"_"&amp;COUNTIF(D$2:D20,D20)</f>
        <v>02CD03_8</v>
      </c>
      <c r="D20" s="185" t="s">
        <v>563</v>
      </c>
      <c r="E20" t="s">
        <v>5328</v>
      </c>
      <c r="F20" s="207" t="s">
        <v>5339</v>
      </c>
      <c r="G20" s="207" t="s">
        <v>5343</v>
      </c>
      <c r="H20" s="185" t="s">
        <v>3886</v>
      </c>
      <c r="I20" t="s">
        <v>564</v>
      </c>
      <c r="J20" t="s">
        <v>4595</v>
      </c>
      <c r="K20" t="s">
        <v>5302</v>
      </c>
      <c r="L20" t="s">
        <v>5341</v>
      </c>
      <c r="M20" s="185" t="s">
        <v>5342</v>
      </c>
      <c r="N20" s="208" t="s">
        <v>5299</v>
      </c>
      <c r="O20">
        <v>54000000</v>
      </c>
      <c r="P20" s="185">
        <v>0.25877752271472421</v>
      </c>
      <c r="Q20">
        <v>0</v>
      </c>
    </row>
    <row r="21" spans="1:17" x14ac:dyDescent="0.2">
      <c r="A21" t="str">
        <f t="shared" si="0"/>
        <v>02CD05E187</v>
      </c>
      <c r="B21">
        <f>IFERROR(VLOOKUP(A21,Ejes!I:BM,2,FALSE),"borrar")</f>
        <v>2</v>
      </c>
      <c r="C21" t="str">
        <f>D21&amp;"_"&amp;COUNTIF(D$2:D21,D21)</f>
        <v>02CD05_1</v>
      </c>
      <c r="D21" s="185" t="s">
        <v>567</v>
      </c>
      <c r="E21" t="s">
        <v>5344</v>
      </c>
      <c r="F21" s="207" t="s">
        <v>5345</v>
      </c>
      <c r="G21" s="207" t="s">
        <v>5346</v>
      </c>
      <c r="H21" s="185" t="s">
        <v>3863</v>
      </c>
      <c r="I21" t="s">
        <v>4801</v>
      </c>
      <c r="J21" t="s">
        <v>4646</v>
      </c>
      <c r="K21" t="s">
        <v>5302</v>
      </c>
      <c r="L21">
        <v>3000</v>
      </c>
      <c r="M21" s="185">
        <v>1</v>
      </c>
      <c r="N21" s="208" t="s">
        <v>5347</v>
      </c>
      <c r="O21">
        <v>0.1</v>
      </c>
      <c r="P21" s="185">
        <v>0.9</v>
      </c>
      <c r="Q21">
        <v>0</v>
      </c>
    </row>
    <row r="22" spans="1:17" x14ac:dyDescent="0.2">
      <c r="A22" t="str">
        <f t="shared" si="0"/>
        <v>02CD05E190</v>
      </c>
      <c r="B22">
        <f>IFERROR(VLOOKUP(A22,Ejes!I:BM,2,FALSE),"borrar")</f>
        <v>2</v>
      </c>
      <c r="C22" t="str">
        <f>D22&amp;"_"&amp;COUNTIF(D$2:D22,D22)</f>
        <v>02CD05_2</v>
      </c>
      <c r="D22" s="185" t="s">
        <v>567</v>
      </c>
      <c r="E22" t="s">
        <v>5344</v>
      </c>
      <c r="F22" s="207" t="s">
        <v>5348</v>
      </c>
      <c r="G22" s="207" t="s">
        <v>5349</v>
      </c>
      <c r="H22" s="185" t="s">
        <v>3866</v>
      </c>
      <c r="I22" t="s">
        <v>4801</v>
      </c>
      <c r="J22" t="s">
        <v>4646</v>
      </c>
      <c r="K22" t="s">
        <v>5310</v>
      </c>
      <c r="L22">
        <v>3000</v>
      </c>
      <c r="M22" s="185">
        <v>1</v>
      </c>
      <c r="N22" s="208" t="s">
        <v>5347</v>
      </c>
      <c r="O22">
        <v>0.1</v>
      </c>
      <c r="P22" s="185">
        <v>0.9</v>
      </c>
      <c r="Q22">
        <v>0</v>
      </c>
    </row>
    <row r="23" spans="1:17" x14ac:dyDescent="0.2">
      <c r="A23" t="str">
        <f t="shared" si="0"/>
        <v>02CD07E187</v>
      </c>
      <c r="B23">
        <f>IFERROR(VLOOKUP(A23,Ejes!I:BM,2,FALSE),"borrar")</f>
        <v>2</v>
      </c>
      <c r="C23" t="str">
        <f>D23&amp;"_"&amp;COUNTIF(D$2:D23,D23)</f>
        <v>02CD07_1</v>
      </c>
      <c r="D23" s="185" t="s">
        <v>571</v>
      </c>
      <c r="E23" t="s">
        <v>5350</v>
      </c>
      <c r="F23" s="207" t="s">
        <v>5351</v>
      </c>
      <c r="G23" s="207" t="s">
        <v>5352</v>
      </c>
      <c r="H23" s="185" t="s">
        <v>3863</v>
      </c>
      <c r="I23" t="s">
        <v>572</v>
      </c>
      <c r="J23" t="s">
        <v>4605</v>
      </c>
      <c r="K23" t="s">
        <v>5302</v>
      </c>
      <c r="L23" t="s">
        <v>5353</v>
      </c>
      <c r="M23" s="185">
        <v>1100000</v>
      </c>
      <c r="N23" s="208" t="s">
        <v>5354</v>
      </c>
      <c r="O23">
        <v>29000000</v>
      </c>
      <c r="P23" s="185">
        <v>0.78251484079870481</v>
      </c>
      <c r="Q23" t="s">
        <v>5355</v>
      </c>
    </row>
    <row r="24" spans="1:17" x14ac:dyDescent="0.2">
      <c r="A24" t="str">
        <f t="shared" si="0"/>
        <v>02CD08E187</v>
      </c>
      <c r="B24">
        <f>IFERROR(VLOOKUP(A24,Ejes!I:BM,2,FALSE),"borrar")</f>
        <v>2</v>
      </c>
      <c r="C24" t="str">
        <f>D24&amp;"_"&amp;COUNTIF(D$2:D24,D24)</f>
        <v>02CD08_1</v>
      </c>
      <c r="D24" s="185" t="s">
        <v>573</v>
      </c>
      <c r="E24" t="s">
        <v>5356</v>
      </c>
      <c r="F24" s="207" t="s">
        <v>5357</v>
      </c>
      <c r="G24" s="207" t="s">
        <v>5358</v>
      </c>
      <c r="H24" s="185" t="s">
        <v>3863</v>
      </c>
      <c r="I24" t="s">
        <v>574</v>
      </c>
      <c r="J24" t="s">
        <v>4605</v>
      </c>
      <c r="K24" t="s">
        <v>5302</v>
      </c>
      <c r="L24">
        <v>2311</v>
      </c>
      <c r="M24" s="185">
        <v>318000</v>
      </c>
      <c r="N24" s="208" t="s">
        <v>5359</v>
      </c>
      <c r="O24">
        <v>3000000</v>
      </c>
      <c r="P24" s="185">
        <v>7.6799999999999993E-2</v>
      </c>
      <c r="Q24">
        <v>0</v>
      </c>
    </row>
    <row r="25" spans="1:17" x14ac:dyDescent="0.2">
      <c r="A25" t="str">
        <f t="shared" si="0"/>
        <v>02CD08E187</v>
      </c>
      <c r="B25">
        <f>IFERROR(VLOOKUP(A25,Ejes!I:BM,2,FALSE),"borrar")</f>
        <v>2</v>
      </c>
      <c r="C25" t="str">
        <f>D25&amp;"_"&amp;COUNTIF(D$2:D25,D25)</f>
        <v>02CD08_2</v>
      </c>
      <c r="D25" s="185" t="s">
        <v>573</v>
      </c>
      <c r="E25" t="s">
        <v>5356</v>
      </c>
      <c r="F25" s="207" t="s">
        <v>5357</v>
      </c>
      <c r="G25" s="207" t="s">
        <v>5360</v>
      </c>
      <c r="H25" s="185" t="s">
        <v>3863</v>
      </c>
      <c r="I25" t="s">
        <v>574</v>
      </c>
      <c r="J25" t="s">
        <v>4605</v>
      </c>
      <c r="K25" t="s">
        <v>5302</v>
      </c>
      <c r="L25">
        <v>2391</v>
      </c>
      <c r="M25" s="185">
        <v>6000</v>
      </c>
      <c r="N25" s="208" t="s">
        <v>5359</v>
      </c>
      <c r="O25">
        <v>2500000</v>
      </c>
      <c r="P25" s="185">
        <v>6.4000000000000001E-2</v>
      </c>
      <c r="Q25">
        <v>0</v>
      </c>
    </row>
    <row r="26" spans="1:17" x14ac:dyDescent="0.2">
      <c r="A26" t="str">
        <f t="shared" si="0"/>
        <v>02CD08E187</v>
      </c>
      <c r="B26">
        <f>IFERROR(VLOOKUP(A26,Ejes!I:BM,2,FALSE),"borrar")</f>
        <v>2</v>
      </c>
      <c r="C26" t="str">
        <f>D26&amp;"_"&amp;COUNTIF(D$2:D26,D26)</f>
        <v>02CD08_3</v>
      </c>
      <c r="D26" s="185" t="s">
        <v>573</v>
      </c>
      <c r="E26" t="s">
        <v>5356</v>
      </c>
      <c r="F26" s="207" t="s">
        <v>5357</v>
      </c>
      <c r="G26" s="207" t="s">
        <v>5361</v>
      </c>
      <c r="H26" s="185" t="s">
        <v>3863</v>
      </c>
      <c r="I26" t="s">
        <v>574</v>
      </c>
      <c r="J26" t="s">
        <v>4646</v>
      </c>
      <c r="K26" t="s">
        <v>5302</v>
      </c>
      <c r="L26">
        <v>2461</v>
      </c>
      <c r="M26" s="185">
        <v>43200</v>
      </c>
      <c r="N26" s="208" t="s">
        <v>5362</v>
      </c>
      <c r="O26">
        <v>2500000</v>
      </c>
      <c r="P26" s="185">
        <v>6.4000000000000001E-2</v>
      </c>
      <c r="Q26">
        <v>0</v>
      </c>
    </row>
    <row r="27" spans="1:17" x14ac:dyDescent="0.2">
      <c r="A27" t="str">
        <f t="shared" si="0"/>
        <v>02CD08E187</v>
      </c>
      <c r="B27">
        <f>IFERROR(VLOOKUP(A27,Ejes!I:BM,2,FALSE),"borrar")</f>
        <v>2</v>
      </c>
      <c r="C27" t="str">
        <f>D27&amp;"_"&amp;COUNTIF(D$2:D27,D27)</f>
        <v>02CD08_4</v>
      </c>
      <c r="D27" s="185" t="s">
        <v>573</v>
      </c>
      <c r="E27" t="s">
        <v>5356</v>
      </c>
      <c r="F27" s="207" t="s">
        <v>5357</v>
      </c>
      <c r="G27" s="207" t="s">
        <v>5363</v>
      </c>
      <c r="H27" s="185" t="s">
        <v>3863</v>
      </c>
      <c r="I27" t="s">
        <v>574</v>
      </c>
      <c r="J27" t="s">
        <v>4646</v>
      </c>
      <c r="K27" t="s">
        <v>5302</v>
      </c>
      <c r="L27" t="s">
        <v>5364</v>
      </c>
      <c r="M27" s="185">
        <v>0.6</v>
      </c>
      <c r="N27" s="208" t="s">
        <v>5365</v>
      </c>
      <c r="O27">
        <v>16000000</v>
      </c>
      <c r="P27" s="185">
        <v>0.41489999999999999</v>
      </c>
      <c r="Q27">
        <v>0</v>
      </c>
    </row>
    <row r="28" spans="1:17" x14ac:dyDescent="0.2">
      <c r="A28" t="str">
        <f t="shared" si="0"/>
        <v>02CD08E187</v>
      </c>
      <c r="B28">
        <f>IFERROR(VLOOKUP(A28,Ejes!I:BM,2,FALSE),"borrar")</f>
        <v>2</v>
      </c>
      <c r="C28" t="str">
        <f>D28&amp;"_"&amp;COUNTIF(D$2:D28,D28)</f>
        <v>02CD08_5</v>
      </c>
      <c r="D28" s="185" t="s">
        <v>573</v>
      </c>
      <c r="E28" t="s">
        <v>5356</v>
      </c>
      <c r="F28" s="207" t="s">
        <v>5357</v>
      </c>
      <c r="G28" s="207" t="s">
        <v>5366</v>
      </c>
      <c r="H28" s="185" t="s">
        <v>3863</v>
      </c>
      <c r="I28" t="s">
        <v>574</v>
      </c>
      <c r="J28" t="s">
        <v>4646</v>
      </c>
      <c r="K28" t="s">
        <v>5302</v>
      </c>
      <c r="L28">
        <v>2461</v>
      </c>
      <c r="M28" s="185">
        <v>7382</v>
      </c>
      <c r="N28" s="208" t="s">
        <v>5367</v>
      </c>
      <c r="O28">
        <v>13850000</v>
      </c>
      <c r="P28" s="185">
        <v>0.35470000000000002</v>
      </c>
      <c r="Q28">
        <v>0</v>
      </c>
    </row>
    <row r="29" spans="1:17" x14ac:dyDescent="0.2">
      <c r="A29" t="str">
        <f t="shared" si="0"/>
        <v>02CD08E187</v>
      </c>
      <c r="B29">
        <f>IFERROR(VLOOKUP(A29,Ejes!I:BM,2,FALSE),"borrar")</f>
        <v>2</v>
      </c>
      <c r="C29" t="str">
        <f>D29&amp;"_"&amp;COUNTIF(D$2:D29,D29)</f>
        <v>02CD08_6</v>
      </c>
      <c r="D29" s="185" t="s">
        <v>573</v>
      </c>
      <c r="E29" t="s">
        <v>5356</v>
      </c>
      <c r="F29" s="207" t="s">
        <v>5357</v>
      </c>
      <c r="G29" s="207" t="s">
        <v>5368</v>
      </c>
      <c r="H29" s="185" t="s">
        <v>3863</v>
      </c>
      <c r="I29" t="s">
        <v>574</v>
      </c>
      <c r="J29" t="s">
        <v>4646</v>
      </c>
      <c r="K29" t="s">
        <v>5302</v>
      </c>
      <c r="L29">
        <v>2311</v>
      </c>
      <c r="M29" s="185">
        <v>24</v>
      </c>
      <c r="N29" s="208" t="s">
        <v>5369</v>
      </c>
      <c r="O29">
        <v>500000</v>
      </c>
      <c r="P29" s="185">
        <v>1.2800000000000001E-2</v>
      </c>
      <c r="Q29">
        <v>0</v>
      </c>
    </row>
    <row r="30" spans="1:17" x14ac:dyDescent="0.2">
      <c r="A30" t="str">
        <f t="shared" si="0"/>
        <v>02CD08E187</v>
      </c>
      <c r="B30">
        <f>IFERROR(VLOOKUP(A30,Ejes!I:BM,2,FALSE),"borrar")</f>
        <v>2</v>
      </c>
      <c r="C30" t="str">
        <f>D30&amp;"_"&amp;COUNTIF(D$2:D30,D30)</f>
        <v>02CD08_7</v>
      </c>
      <c r="D30" s="185" t="s">
        <v>573</v>
      </c>
      <c r="E30" t="s">
        <v>5356</v>
      </c>
      <c r="F30" s="207" t="s">
        <v>5357</v>
      </c>
      <c r="G30" s="207" t="s">
        <v>5370</v>
      </c>
      <c r="H30" s="185" t="s">
        <v>3863</v>
      </c>
      <c r="I30" t="s">
        <v>574</v>
      </c>
      <c r="J30" t="s">
        <v>4646</v>
      </c>
      <c r="K30" t="s">
        <v>5302</v>
      </c>
      <c r="L30">
        <v>2461</v>
      </c>
      <c r="M30" s="185">
        <v>24</v>
      </c>
      <c r="N30" s="208" t="s">
        <v>5369</v>
      </c>
      <c r="O30">
        <v>500000</v>
      </c>
      <c r="P30" s="185">
        <v>1.2800000000000001E-2</v>
      </c>
      <c r="Q30">
        <v>0</v>
      </c>
    </row>
    <row r="31" spans="1:17" x14ac:dyDescent="0.2">
      <c r="A31" t="str">
        <f t="shared" si="0"/>
        <v>02CD08E190</v>
      </c>
      <c r="B31">
        <f>IFERROR(VLOOKUP(A31,Ejes!I:BM,2,FALSE),"borrar")</f>
        <v>2</v>
      </c>
      <c r="C31" t="str">
        <f>D31&amp;"_"&amp;COUNTIF(D$2:D31,D31)</f>
        <v>02CD08_8</v>
      </c>
      <c r="D31" s="185" t="s">
        <v>573</v>
      </c>
      <c r="E31" t="s">
        <v>5371</v>
      </c>
      <c r="F31" s="207" t="s">
        <v>5372</v>
      </c>
      <c r="G31" s="207" t="s">
        <v>5373</v>
      </c>
      <c r="H31" s="185" t="s">
        <v>3866</v>
      </c>
      <c r="I31" t="s">
        <v>574</v>
      </c>
      <c r="J31" t="s">
        <v>4720</v>
      </c>
      <c r="K31" t="s">
        <v>5310</v>
      </c>
      <c r="L31" t="s">
        <v>5374</v>
      </c>
      <c r="M31" s="185">
        <v>1</v>
      </c>
      <c r="N31" s="208" t="s">
        <v>5369</v>
      </c>
      <c r="O31">
        <v>1650000</v>
      </c>
      <c r="P31" s="185">
        <v>0.76744186046511631</v>
      </c>
    </row>
    <row r="32" spans="1:17" x14ac:dyDescent="0.2">
      <c r="A32" t="str">
        <f t="shared" si="0"/>
        <v>02CD08E190</v>
      </c>
      <c r="B32">
        <f>IFERROR(VLOOKUP(A32,Ejes!I:BM,2,FALSE),"borrar")</f>
        <v>2</v>
      </c>
      <c r="C32" t="str">
        <f>D32&amp;"_"&amp;COUNTIF(D$2:D32,D32)</f>
        <v>02CD08_9</v>
      </c>
      <c r="D32" s="185" t="s">
        <v>573</v>
      </c>
      <c r="E32" t="s">
        <v>5371</v>
      </c>
      <c r="F32" s="207" t="s">
        <v>5372</v>
      </c>
      <c r="G32" s="207" t="s">
        <v>5375</v>
      </c>
      <c r="H32" s="185" t="s">
        <v>3866</v>
      </c>
      <c r="I32" t="s">
        <v>574</v>
      </c>
      <c r="J32" t="s">
        <v>4720</v>
      </c>
      <c r="K32" t="s">
        <v>5310</v>
      </c>
      <c r="L32">
        <v>2541</v>
      </c>
      <c r="M32" s="185">
        <v>16</v>
      </c>
      <c r="N32" s="208" t="s">
        <v>5376</v>
      </c>
      <c r="O32">
        <v>500000</v>
      </c>
      <c r="P32" s="185">
        <v>0.23255813953488372</v>
      </c>
      <c r="Q32">
        <v>0</v>
      </c>
    </row>
    <row r="33" spans="1:17" x14ac:dyDescent="0.2">
      <c r="A33" t="str">
        <f t="shared" si="0"/>
        <v>02CD08F037</v>
      </c>
      <c r="B33">
        <f>IFERROR(VLOOKUP(A33,Ejes!I:BM,2,FALSE),"borrar")</f>
        <v>2</v>
      </c>
      <c r="C33" t="str">
        <f>D33&amp;"_"&amp;COUNTIF(D$2:D33,D33)</f>
        <v>02CD08_10</v>
      </c>
      <c r="D33" s="185" t="s">
        <v>573</v>
      </c>
      <c r="E33" t="s">
        <v>5371</v>
      </c>
      <c r="F33" s="207" t="s">
        <v>5372</v>
      </c>
      <c r="G33" s="207" t="s">
        <v>5377</v>
      </c>
      <c r="H33" s="185" t="s">
        <v>3877</v>
      </c>
      <c r="I33" t="s">
        <v>574</v>
      </c>
      <c r="J33" t="s">
        <v>4720</v>
      </c>
      <c r="K33" t="s">
        <v>5378</v>
      </c>
      <c r="L33">
        <v>3821</v>
      </c>
      <c r="M33" s="185">
        <v>40</v>
      </c>
      <c r="N33" s="208" t="s">
        <v>5379</v>
      </c>
      <c r="O33">
        <v>1063799</v>
      </c>
      <c r="P33" s="185">
        <v>0.84174698666480985</v>
      </c>
    </row>
    <row r="34" spans="1:17" x14ac:dyDescent="0.2">
      <c r="A34" t="str">
        <f t="shared" si="0"/>
        <v>02CD08F037</v>
      </c>
      <c r="B34">
        <f>IFERROR(VLOOKUP(A34,Ejes!I:BM,2,FALSE),"borrar")</f>
        <v>2</v>
      </c>
      <c r="C34" t="str">
        <f>D34&amp;"_"&amp;COUNTIF(D$2:D34,D34)</f>
        <v>02CD08_11</v>
      </c>
      <c r="D34" s="185" t="s">
        <v>573</v>
      </c>
      <c r="E34" t="s">
        <v>5371</v>
      </c>
      <c r="F34" s="207" t="s">
        <v>5372</v>
      </c>
      <c r="G34" s="207" t="s">
        <v>5380</v>
      </c>
      <c r="H34" s="185" t="s">
        <v>3877</v>
      </c>
      <c r="I34" t="s">
        <v>574</v>
      </c>
      <c r="J34" t="s">
        <v>4720</v>
      </c>
      <c r="K34" t="s">
        <v>5378</v>
      </c>
      <c r="L34">
        <v>3821</v>
      </c>
      <c r="M34" s="185">
        <v>20</v>
      </c>
      <c r="N34" s="208" t="s">
        <v>5381</v>
      </c>
      <c r="O34">
        <v>200000</v>
      </c>
      <c r="P34" s="185">
        <v>0.15825301333519018</v>
      </c>
      <c r="Q34">
        <v>0</v>
      </c>
    </row>
    <row r="35" spans="1:17" x14ac:dyDescent="0.2">
      <c r="A35" t="str">
        <f t="shared" ref="A35:A66" si="1">D35&amp;H35</f>
        <v>02CD08K023</v>
      </c>
      <c r="B35">
        <f>IFERROR(VLOOKUP(A35,Ejes!I:BM,2,FALSE),"borrar")</f>
        <v>3</v>
      </c>
      <c r="C35" t="str">
        <f>D35&amp;"_"&amp;COUNTIF(D$2:D35,D35)</f>
        <v>02CD08_12</v>
      </c>
      <c r="D35" s="185" t="s">
        <v>573</v>
      </c>
      <c r="E35" t="s">
        <v>5371</v>
      </c>
      <c r="F35" s="207" t="s">
        <v>5372</v>
      </c>
      <c r="G35" s="207" t="s">
        <v>5382</v>
      </c>
      <c r="H35" s="185" t="s">
        <v>3886</v>
      </c>
      <c r="I35" t="s">
        <v>574</v>
      </c>
      <c r="J35" t="s">
        <v>4720</v>
      </c>
      <c r="K35" t="s">
        <v>5302</v>
      </c>
      <c r="L35" t="s">
        <v>5383</v>
      </c>
      <c r="M35" s="185">
        <v>18</v>
      </c>
      <c r="N35" s="208" t="s">
        <v>5384</v>
      </c>
      <c r="O35">
        <v>42700000</v>
      </c>
      <c r="P35" s="185">
        <v>0.24082960078472324</v>
      </c>
    </row>
    <row r="36" spans="1:17" x14ac:dyDescent="0.2">
      <c r="A36" t="str">
        <f t="shared" si="1"/>
        <v>02CD08K023</v>
      </c>
      <c r="B36">
        <f>IFERROR(VLOOKUP(A36,Ejes!I:BM,2,FALSE),"borrar")</f>
        <v>3</v>
      </c>
      <c r="C36" t="str">
        <f>D36&amp;"_"&amp;COUNTIF(D$2:D36,D36)</f>
        <v>02CD08_13</v>
      </c>
      <c r="D36" s="185" t="s">
        <v>573</v>
      </c>
      <c r="E36" t="s">
        <v>5371</v>
      </c>
      <c r="F36" s="207" t="s">
        <v>5372</v>
      </c>
      <c r="G36" s="207" t="s">
        <v>5386</v>
      </c>
      <c r="H36" s="185" t="s">
        <v>3886</v>
      </c>
      <c r="I36" t="s">
        <v>574</v>
      </c>
      <c r="J36" t="s">
        <v>4720</v>
      </c>
      <c r="K36" t="s">
        <v>5302</v>
      </c>
      <c r="L36" t="s">
        <v>5387</v>
      </c>
      <c r="M36" s="185">
        <v>544829.69999999995</v>
      </c>
      <c r="N36" s="208" t="s">
        <v>5388</v>
      </c>
      <c r="O36">
        <v>124603786</v>
      </c>
      <c r="P36" s="185">
        <v>0.70277002432424085</v>
      </c>
      <c r="Q36">
        <v>0</v>
      </c>
    </row>
    <row r="37" spans="1:17" x14ac:dyDescent="0.2">
      <c r="A37" t="str">
        <f t="shared" si="1"/>
        <v>02CD08K023</v>
      </c>
      <c r="B37">
        <f>IFERROR(VLOOKUP(A37,Ejes!I:BM,2,FALSE),"borrar")</f>
        <v>3</v>
      </c>
      <c r="C37" t="str">
        <f>D37&amp;"_"&amp;COUNTIF(D$2:D37,D37)</f>
        <v>02CD08_14</v>
      </c>
      <c r="D37" s="185" t="s">
        <v>573</v>
      </c>
      <c r="E37" t="s">
        <v>5371</v>
      </c>
      <c r="F37" s="207" t="s">
        <v>5372</v>
      </c>
      <c r="G37" s="207" t="s">
        <v>5385</v>
      </c>
      <c r="H37" s="185" t="s">
        <v>3886</v>
      </c>
      <c r="I37" t="s">
        <v>574</v>
      </c>
      <c r="J37" t="s">
        <v>4720</v>
      </c>
      <c r="K37" t="s">
        <v>5302</v>
      </c>
      <c r="L37">
        <v>6121</v>
      </c>
      <c r="M37" s="185">
        <v>4</v>
      </c>
      <c r="N37" s="208" t="s">
        <v>5384</v>
      </c>
      <c r="O37">
        <v>10000000</v>
      </c>
      <c r="P37" s="185">
        <v>5.6400374891035887E-2</v>
      </c>
      <c r="Q37">
        <v>0</v>
      </c>
    </row>
    <row r="38" spans="1:17" x14ac:dyDescent="0.2">
      <c r="A38" t="str">
        <f t="shared" si="1"/>
        <v>02CD09E187</v>
      </c>
      <c r="B38">
        <f>IFERROR(VLOOKUP(A38,Ejes!I:BM,2,FALSE),"borrar")</f>
        <v>2</v>
      </c>
      <c r="C38" t="str">
        <f>D38&amp;"_"&amp;COUNTIF(D$2:D38,D38)</f>
        <v>02CD09_1</v>
      </c>
      <c r="D38" s="185" t="s">
        <v>575</v>
      </c>
      <c r="E38" t="s">
        <v>5389</v>
      </c>
      <c r="F38" s="207" t="s">
        <v>5390</v>
      </c>
      <c r="G38" s="207" t="s">
        <v>5391</v>
      </c>
      <c r="H38" s="185" t="s">
        <v>3863</v>
      </c>
      <c r="I38" t="s">
        <v>5392</v>
      </c>
      <c r="J38" t="s">
        <v>4655</v>
      </c>
      <c r="K38" t="s">
        <v>5302</v>
      </c>
      <c r="M38" s="185">
        <v>5343</v>
      </c>
      <c r="N38" s="208" t="s">
        <v>5333</v>
      </c>
      <c r="O38">
        <v>412853143</v>
      </c>
      <c r="P38" s="185">
        <v>0.49999999939445783</v>
      </c>
    </row>
    <row r="39" spans="1:17" x14ac:dyDescent="0.2">
      <c r="A39" t="str">
        <f t="shared" si="1"/>
        <v>02CD09E190</v>
      </c>
      <c r="B39">
        <f>IFERROR(VLOOKUP(A39,Ejes!I:BM,2,FALSE),"borrar")</f>
        <v>2</v>
      </c>
      <c r="C39" t="str">
        <f>D39&amp;"_"&amp;COUNTIF(D$2:D39,D39)</f>
        <v>02CD09_2</v>
      </c>
      <c r="D39" s="185" t="s">
        <v>575</v>
      </c>
      <c r="E39" t="s">
        <v>5389</v>
      </c>
      <c r="F39" s="207" t="s">
        <v>5390</v>
      </c>
      <c r="G39" s="207" t="s">
        <v>5393</v>
      </c>
      <c r="H39" s="185" t="s">
        <v>3866</v>
      </c>
      <c r="I39" t="s">
        <v>5392</v>
      </c>
      <c r="J39" t="s">
        <v>4638</v>
      </c>
      <c r="K39" t="s">
        <v>5310</v>
      </c>
      <c r="M39" s="185">
        <v>21190</v>
      </c>
      <c r="N39" s="208" t="s">
        <v>5394</v>
      </c>
      <c r="O39">
        <v>8631918</v>
      </c>
      <c r="P39" s="185">
        <v>0.4999999710377247</v>
      </c>
      <c r="Q39">
        <v>0</v>
      </c>
    </row>
    <row r="40" spans="1:17" x14ac:dyDescent="0.2">
      <c r="A40" t="str">
        <f t="shared" si="1"/>
        <v>02CD09F037</v>
      </c>
      <c r="B40">
        <f>IFERROR(VLOOKUP(A40,Ejes!I:BM,2,FALSE),"borrar")</f>
        <v>2</v>
      </c>
      <c r="C40" t="str">
        <f>D40&amp;"_"&amp;COUNTIF(D$2:D40,D40)</f>
        <v>02CD09_3</v>
      </c>
      <c r="D40" s="185" t="s">
        <v>575</v>
      </c>
      <c r="E40" t="s">
        <v>5389</v>
      </c>
      <c r="F40" s="207" t="s">
        <v>5390</v>
      </c>
      <c r="G40" s="207" t="s">
        <v>5395</v>
      </c>
      <c r="H40" s="185" t="s">
        <v>3877</v>
      </c>
      <c r="I40" t="s">
        <v>5392</v>
      </c>
      <c r="J40" t="s">
        <v>4659</v>
      </c>
      <c r="K40" t="s">
        <v>5378</v>
      </c>
      <c r="M40" s="185">
        <v>21190</v>
      </c>
      <c r="N40" s="208" t="s">
        <v>5396</v>
      </c>
      <c r="O40">
        <v>210360767</v>
      </c>
      <c r="P40" s="185">
        <v>0.49999999881156548</v>
      </c>
      <c r="Q40">
        <v>0</v>
      </c>
    </row>
    <row r="41" spans="1:17" x14ac:dyDescent="0.2">
      <c r="A41" t="str">
        <f t="shared" si="1"/>
        <v>02CD09K023</v>
      </c>
      <c r="B41">
        <f>IFERROR(VLOOKUP(A41,Ejes!I:BM,2,FALSE),"borrar")</f>
        <v>6</v>
      </c>
      <c r="C41" t="str">
        <f>D41&amp;"_"&amp;COUNTIF(D$2:D41,D41)</f>
        <v>02CD09_4</v>
      </c>
      <c r="D41" s="185" t="s">
        <v>575</v>
      </c>
      <c r="E41" t="s">
        <v>5389</v>
      </c>
      <c r="F41" s="207" t="s">
        <v>5390</v>
      </c>
      <c r="G41" s="207" t="s">
        <v>5397</v>
      </c>
      <c r="H41" s="185" t="s">
        <v>3886</v>
      </c>
      <c r="I41" t="s">
        <v>5392</v>
      </c>
      <c r="J41" t="s">
        <v>4648</v>
      </c>
      <c r="K41" t="s">
        <v>5302</v>
      </c>
      <c r="M41" s="185">
        <v>5343</v>
      </c>
      <c r="N41" s="208" t="s">
        <v>5333</v>
      </c>
      <c r="O41">
        <v>409848913</v>
      </c>
      <c r="P41" s="185">
        <v>0.5</v>
      </c>
      <c r="Q41">
        <v>0</v>
      </c>
    </row>
    <row r="42" spans="1:17" x14ac:dyDescent="0.2">
      <c r="A42" t="str">
        <f t="shared" si="1"/>
        <v>02CD12E187</v>
      </c>
      <c r="B42">
        <f>IFERROR(VLOOKUP(A42,Ejes!I:BM,2,FALSE),"borrar")</f>
        <v>2</v>
      </c>
      <c r="C42" t="str">
        <f>D42&amp;"_"&amp;COUNTIF(D$2:D42,D42)</f>
        <v>02CD12_1</v>
      </c>
      <c r="D42" s="185" t="s">
        <v>581</v>
      </c>
      <c r="E42" t="s">
        <v>5399</v>
      </c>
      <c r="F42" s="207" t="s">
        <v>5400</v>
      </c>
      <c r="G42" s="207" t="s">
        <v>5401</v>
      </c>
      <c r="H42" s="185" t="s">
        <v>3863</v>
      </c>
      <c r="I42" t="s">
        <v>5402</v>
      </c>
      <c r="J42" t="s">
        <v>4605</v>
      </c>
      <c r="K42" t="s">
        <v>5302</v>
      </c>
      <c r="L42">
        <v>2000</v>
      </c>
      <c r="M42" s="185">
        <v>37500</v>
      </c>
      <c r="N42" s="208" t="s">
        <v>5403</v>
      </c>
      <c r="O42">
        <v>400000</v>
      </c>
      <c r="P42" s="185">
        <v>0.37037037037037035</v>
      </c>
      <c r="Q42">
        <v>0</v>
      </c>
    </row>
    <row r="43" spans="1:17" x14ac:dyDescent="0.2">
      <c r="A43" t="str">
        <f t="shared" si="1"/>
        <v>02CD12E187</v>
      </c>
      <c r="B43">
        <f>IFERROR(VLOOKUP(A43,Ejes!I:BM,2,FALSE),"borrar")</f>
        <v>2</v>
      </c>
      <c r="C43" t="str">
        <f>D43&amp;"_"&amp;COUNTIF(D$2:D43,D43)</f>
        <v>02CD12_2</v>
      </c>
      <c r="D43" s="185" t="s">
        <v>581</v>
      </c>
      <c r="E43" t="s">
        <v>5399</v>
      </c>
      <c r="F43" s="207" t="s">
        <v>5400</v>
      </c>
      <c r="G43" s="207" t="s">
        <v>5404</v>
      </c>
      <c r="H43" s="185" t="s">
        <v>3863</v>
      </c>
      <c r="I43" t="s">
        <v>5402</v>
      </c>
      <c r="J43" t="s">
        <v>4636</v>
      </c>
      <c r="K43" t="s">
        <v>5302</v>
      </c>
      <c r="L43">
        <v>2000</v>
      </c>
      <c r="M43" s="185">
        <v>876000</v>
      </c>
      <c r="N43" s="208" t="s">
        <v>5331</v>
      </c>
      <c r="O43">
        <v>580000</v>
      </c>
      <c r="P43" s="185">
        <v>0.53703703703703709</v>
      </c>
      <c r="Q43">
        <v>0</v>
      </c>
    </row>
    <row r="44" spans="1:17" x14ac:dyDescent="0.2">
      <c r="A44" t="str">
        <f t="shared" si="1"/>
        <v>02CD12E187</v>
      </c>
      <c r="B44">
        <f>IFERROR(VLOOKUP(A44,Ejes!I:BM,2,FALSE),"borrar")</f>
        <v>2</v>
      </c>
      <c r="C44" t="str">
        <f>D44&amp;"_"&amp;COUNTIF(D$2:D44,D44)</f>
        <v>02CD12_3</v>
      </c>
      <c r="D44" s="185" t="s">
        <v>581</v>
      </c>
      <c r="E44" t="s">
        <v>5399</v>
      </c>
      <c r="F44" s="207" t="s">
        <v>5400</v>
      </c>
      <c r="G44" s="207" t="s">
        <v>5405</v>
      </c>
      <c r="H44" s="185" t="s">
        <v>3863</v>
      </c>
      <c r="I44" t="s">
        <v>5402</v>
      </c>
      <c r="J44" t="s">
        <v>4659</v>
      </c>
      <c r="K44" t="s">
        <v>5302</v>
      </c>
      <c r="L44">
        <v>2000</v>
      </c>
      <c r="M44" s="185">
        <v>250</v>
      </c>
      <c r="N44" s="208" t="s">
        <v>5406</v>
      </c>
      <c r="O44">
        <v>100000</v>
      </c>
      <c r="P44" s="185">
        <v>9.2592592592592587E-2</v>
      </c>
      <c r="Q44">
        <v>0</v>
      </c>
    </row>
    <row r="45" spans="1:17" x14ac:dyDescent="0.2">
      <c r="A45" t="str">
        <f t="shared" si="1"/>
        <v>02CD13E187</v>
      </c>
      <c r="B45">
        <f>IFERROR(VLOOKUP(A45,Ejes!I:BM,2,FALSE),"borrar")</f>
        <v>2</v>
      </c>
      <c r="C45" t="str">
        <f>D45&amp;"_"&amp;COUNTIF(D$2:D45,D45)</f>
        <v>02CD13_1</v>
      </c>
      <c r="D45" s="185" t="s">
        <v>583</v>
      </c>
      <c r="E45" t="s">
        <v>5407</v>
      </c>
      <c r="F45" s="207" t="s">
        <v>5408</v>
      </c>
      <c r="G45" s="207" t="s">
        <v>5409</v>
      </c>
      <c r="H45" s="185" t="s">
        <v>3863</v>
      </c>
      <c r="I45" t="s">
        <v>5410</v>
      </c>
      <c r="J45" t="s">
        <v>4658</v>
      </c>
      <c r="K45" t="s">
        <v>5302</v>
      </c>
      <c r="L45" t="s">
        <v>5411</v>
      </c>
      <c r="M45" s="185">
        <v>1</v>
      </c>
      <c r="N45" s="208" t="s">
        <v>5412</v>
      </c>
      <c r="O45">
        <v>250000</v>
      </c>
      <c r="P45" s="185">
        <v>0.125</v>
      </c>
      <c r="Q45">
        <v>0</v>
      </c>
    </row>
    <row r="46" spans="1:17" x14ac:dyDescent="0.2">
      <c r="A46" t="str">
        <f t="shared" si="1"/>
        <v>02CD13E187</v>
      </c>
      <c r="B46">
        <f>IFERROR(VLOOKUP(A46,Ejes!I:BM,2,FALSE),"borrar")</f>
        <v>2</v>
      </c>
      <c r="C46" t="str">
        <f>D46&amp;"_"&amp;COUNTIF(D$2:D46,D46)</f>
        <v>02CD13_2</v>
      </c>
      <c r="D46" s="185" t="s">
        <v>583</v>
      </c>
      <c r="E46" t="s">
        <v>5407</v>
      </c>
      <c r="F46" s="207" t="s">
        <v>5408</v>
      </c>
      <c r="G46" s="207" t="s">
        <v>5413</v>
      </c>
      <c r="H46" s="185" t="s">
        <v>3863</v>
      </c>
      <c r="I46" t="s">
        <v>5410</v>
      </c>
      <c r="J46" t="s">
        <v>4658</v>
      </c>
      <c r="K46" t="s">
        <v>5302</v>
      </c>
      <c r="L46" t="s">
        <v>5411</v>
      </c>
      <c r="M46" s="185">
        <v>1</v>
      </c>
      <c r="N46" s="208" t="s">
        <v>5412</v>
      </c>
      <c r="O46">
        <v>50000</v>
      </c>
      <c r="P46" s="185">
        <v>2.5000000000000001E-2</v>
      </c>
      <c r="Q46">
        <v>0</v>
      </c>
    </row>
    <row r="47" spans="1:17" x14ac:dyDescent="0.2">
      <c r="A47" t="str">
        <f t="shared" si="1"/>
        <v>02CD13E187</v>
      </c>
      <c r="B47">
        <f>IFERROR(VLOOKUP(A47,Ejes!I:BM,2,FALSE),"borrar")</f>
        <v>2</v>
      </c>
      <c r="C47" t="str">
        <f>D47&amp;"_"&amp;COUNTIF(D$2:D47,D47)</f>
        <v>02CD13_3</v>
      </c>
      <c r="D47" s="185" t="s">
        <v>583</v>
      </c>
      <c r="E47" t="s">
        <v>5407</v>
      </c>
      <c r="F47" s="207" t="s">
        <v>5408</v>
      </c>
      <c r="G47" s="207" t="s">
        <v>5414</v>
      </c>
      <c r="H47" s="185" t="s">
        <v>3863</v>
      </c>
      <c r="I47" t="s">
        <v>5410</v>
      </c>
      <c r="J47" t="s">
        <v>4636</v>
      </c>
      <c r="K47" t="s">
        <v>5302</v>
      </c>
      <c r="L47" t="s">
        <v>5411</v>
      </c>
      <c r="M47" s="185">
        <v>1</v>
      </c>
      <c r="N47" s="208" t="s">
        <v>5412</v>
      </c>
      <c r="O47">
        <v>100000</v>
      </c>
      <c r="P47" s="185">
        <v>0.05</v>
      </c>
      <c r="Q47">
        <v>0</v>
      </c>
    </row>
    <row r="48" spans="1:17" x14ac:dyDescent="0.2">
      <c r="A48" t="str">
        <f t="shared" si="1"/>
        <v>02CD13E187</v>
      </c>
      <c r="B48">
        <f>IFERROR(VLOOKUP(A48,Ejes!I:BM,2,FALSE),"borrar")</f>
        <v>2</v>
      </c>
      <c r="C48" t="str">
        <f>D48&amp;"_"&amp;COUNTIF(D$2:D48,D48)</f>
        <v>02CD13_4</v>
      </c>
      <c r="D48" s="185" t="s">
        <v>583</v>
      </c>
      <c r="E48" t="s">
        <v>5407</v>
      </c>
      <c r="F48" s="207" t="s">
        <v>5408</v>
      </c>
      <c r="G48" s="207" t="s">
        <v>5415</v>
      </c>
      <c r="H48" s="185" t="s">
        <v>3863</v>
      </c>
      <c r="I48" t="s">
        <v>5410</v>
      </c>
      <c r="J48" t="s">
        <v>4605</v>
      </c>
      <c r="K48" t="s">
        <v>5302</v>
      </c>
      <c r="L48" t="s">
        <v>5411</v>
      </c>
      <c r="M48" s="185">
        <v>1</v>
      </c>
      <c r="N48" s="208" t="s">
        <v>5412</v>
      </c>
      <c r="O48">
        <v>100000</v>
      </c>
      <c r="P48" s="185">
        <v>0.05</v>
      </c>
      <c r="Q48">
        <v>0</v>
      </c>
    </row>
    <row r="49" spans="1:17" x14ac:dyDescent="0.2">
      <c r="A49" t="str">
        <f t="shared" si="1"/>
        <v>02CD13E187</v>
      </c>
      <c r="B49">
        <f>IFERROR(VLOOKUP(A49,Ejes!I:BM,2,FALSE),"borrar")</f>
        <v>2</v>
      </c>
      <c r="C49" t="str">
        <f>D49&amp;"_"&amp;COUNTIF(D$2:D49,D49)</f>
        <v>02CD13_5</v>
      </c>
      <c r="D49" s="185" t="s">
        <v>583</v>
      </c>
      <c r="E49" t="s">
        <v>5407</v>
      </c>
      <c r="F49" s="207" t="s">
        <v>5408</v>
      </c>
      <c r="G49" s="207" t="s">
        <v>5416</v>
      </c>
      <c r="H49" s="185" t="s">
        <v>3863</v>
      </c>
      <c r="I49" t="s">
        <v>5410</v>
      </c>
      <c r="J49" t="s">
        <v>4659</v>
      </c>
      <c r="K49" t="s">
        <v>5302</v>
      </c>
      <c r="L49" t="s">
        <v>5411</v>
      </c>
      <c r="M49" s="185">
        <v>1</v>
      </c>
      <c r="N49" s="208" t="s">
        <v>5412</v>
      </c>
      <c r="O49">
        <v>50000</v>
      </c>
      <c r="P49" s="185">
        <v>2.5000000000000001E-2</v>
      </c>
      <c r="Q49">
        <v>0</v>
      </c>
    </row>
    <row r="50" spans="1:17" x14ac:dyDescent="0.2">
      <c r="A50" t="str">
        <f t="shared" si="1"/>
        <v>02CD13F037</v>
      </c>
      <c r="B50">
        <f>IFERROR(VLOOKUP(A50,Ejes!I:BM,2,FALSE),"borrar")</f>
        <v>2</v>
      </c>
      <c r="C50" t="str">
        <f>D50&amp;"_"&amp;COUNTIF(D$2:D50,D50)</f>
        <v>02CD13_6</v>
      </c>
      <c r="D50" s="185" t="s">
        <v>583</v>
      </c>
      <c r="E50" t="s">
        <v>5407</v>
      </c>
      <c r="F50" s="207" t="s">
        <v>5417</v>
      </c>
      <c r="G50" s="207" t="s">
        <v>5418</v>
      </c>
      <c r="H50" s="185" t="s">
        <v>3877</v>
      </c>
      <c r="I50" t="s">
        <v>5410</v>
      </c>
      <c r="J50" t="s">
        <v>4659</v>
      </c>
      <c r="K50" t="s">
        <v>5317</v>
      </c>
      <c r="L50" t="s">
        <v>5411</v>
      </c>
      <c r="M50" s="185">
        <v>1</v>
      </c>
      <c r="N50" s="208" t="s">
        <v>5412</v>
      </c>
      <c r="O50">
        <v>35000</v>
      </c>
      <c r="P50" s="185">
        <v>0.17499999999999999</v>
      </c>
      <c r="Q50">
        <v>0</v>
      </c>
    </row>
    <row r="51" spans="1:17" x14ac:dyDescent="0.2">
      <c r="A51" t="str">
        <f t="shared" si="1"/>
        <v>02CD14E187</v>
      </c>
      <c r="B51">
        <f>IFERROR(VLOOKUP(A51,Ejes!I:BM,2,FALSE),"borrar")</f>
        <v>2</v>
      </c>
      <c r="C51" t="str">
        <f>D51&amp;"_"&amp;COUNTIF(D$2:D51,D51)</f>
        <v>02CD14_1</v>
      </c>
      <c r="D51" s="185" t="s">
        <v>585</v>
      </c>
      <c r="E51" t="s">
        <v>5419</v>
      </c>
      <c r="F51" s="207">
        <v>0</v>
      </c>
      <c r="G51" s="207" t="s">
        <v>5643</v>
      </c>
      <c r="H51" s="185" t="s">
        <v>3863</v>
      </c>
      <c r="I51" t="s">
        <v>586</v>
      </c>
      <c r="J51" t="s">
        <v>4605</v>
      </c>
      <c r="K51" t="s">
        <v>5302</v>
      </c>
      <c r="L51" t="s">
        <v>5420</v>
      </c>
      <c r="N51" s="208" t="s">
        <v>5338</v>
      </c>
      <c r="O51">
        <v>13821924.75</v>
      </c>
      <c r="P51" s="185">
        <v>0.03</v>
      </c>
      <c r="Q51" t="s">
        <v>5421</v>
      </c>
    </row>
    <row r="52" spans="1:17" x14ac:dyDescent="0.2">
      <c r="A52" t="str">
        <f t="shared" si="1"/>
        <v>02CD14E187</v>
      </c>
      <c r="B52">
        <f>IFERROR(VLOOKUP(A52,Ejes!I:BM,2,FALSE),"borrar")</f>
        <v>2</v>
      </c>
      <c r="C52" t="str">
        <f>D52&amp;"_"&amp;COUNTIF(D$2:D52,D52)</f>
        <v>02CD14_2</v>
      </c>
      <c r="D52" s="185" t="s">
        <v>585</v>
      </c>
      <c r="E52" t="s">
        <v>5419</v>
      </c>
      <c r="F52" s="207">
        <v>0</v>
      </c>
      <c r="G52" s="207" t="s">
        <v>5644</v>
      </c>
      <c r="H52" s="185" t="s">
        <v>3863</v>
      </c>
      <c r="I52" t="s">
        <v>586</v>
      </c>
      <c r="J52" t="s">
        <v>4646</v>
      </c>
      <c r="K52" t="s">
        <v>5302</v>
      </c>
      <c r="L52" t="s">
        <v>5420</v>
      </c>
      <c r="N52" s="208" t="s">
        <v>5422</v>
      </c>
      <c r="O52">
        <v>13821924.75</v>
      </c>
      <c r="P52" s="185">
        <v>0.03</v>
      </c>
      <c r="Q52" t="s">
        <v>5421</v>
      </c>
    </row>
    <row r="53" spans="1:17" x14ac:dyDescent="0.2">
      <c r="A53" t="str">
        <f t="shared" si="1"/>
        <v>02CD14E187</v>
      </c>
      <c r="B53">
        <f>IFERROR(VLOOKUP(A53,Ejes!I:BM,2,FALSE),"borrar")</f>
        <v>2</v>
      </c>
      <c r="C53" t="str">
        <f>D53&amp;"_"&amp;COUNTIF(D$2:D53,D53)</f>
        <v>02CD14_3</v>
      </c>
      <c r="D53" s="185" t="s">
        <v>585</v>
      </c>
      <c r="E53" t="s">
        <v>5419</v>
      </c>
      <c r="F53" s="207">
        <v>0</v>
      </c>
      <c r="G53" s="207" t="s">
        <v>5645</v>
      </c>
      <c r="H53" s="185" t="s">
        <v>3863</v>
      </c>
      <c r="I53" t="s">
        <v>586</v>
      </c>
      <c r="J53" t="s">
        <v>4622</v>
      </c>
      <c r="K53" t="s">
        <v>5302</v>
      </c>
      <c r="L53" t="s">
        <v>5420</v>
      </c>
      <c r="N53" s="208" t="s">
        <v>5423</v>
      </c>
      <c r="O53">
        <v>13821924.75</v>
      </c>
      <c r="P53" s="185">
        <v>0.03</v>
      </c>
      <c r="Q53" t="s">
        <v>5421</v>
      </c>
    </row>
    <row r="54" spans="1:17" x14ac:dyDescent="0.2">
      <c r="A54" t="str">
        <f t="shared" si="1"/>
        <v>02CD14E187</v>
      </c>
      <c r="B54">
        <f>IFERROR(VLOOKUP(A54,Ejes!I:BM,2,FALSE),"borrar")</f>
        <v>2</v>
      </c>
      <c r="C54" t="str">
        <f>D54&amp;"_"&amp;COUNTIF(D$2:D54,D54)</f>
        <v>02CD14_4</v>
      </c>
      <c r="D54" s="185" t="s">
        <v>585</v>
      </c>
      <c r="E54" t="s">
        <v>5419</v>
      </c>
      <c r="F54" s="207">
        <v>0</v>
      </c>
      <c r="G54" s="207" t="s">
        <v>5646</v>
      </c>
      <c r="H54" s="185" t="s">
        <v>3863</v>
      </c>
      <c r="I54" t="s">
        <v>586</v>
      </c>
      <c r="J54" t="s">
        <v>4634</v>
      </c>
      <c r="K54" t="s">
        <v>5302</v>
      </c>
      <c r="L54" t="s">
        <v>5420</v>
      </c>
      <c r="N54" s="208" t="s">
        <v>5424</v>
      </c>
      <c r="O54">
        <v>13821924.75</v>
      </c>
      <c r="P54" s="185">
        <v>0.03</v>
      </c>
      <c r="Q54" t="s">
        <v>5421</v>
      </c>
    </row>
    <row r="55" spans="1:17" x14ac:dyDescent="0.2">
      <c r="A55" t="str">
        <f t="shared" si="1"/>
        <v>02CD14E187</v>
      </c>
      <c r="B55">
        <f>IFERROR(VLOOKUP(A55,Ejes!I:BM,2,FALSE),"borrar")</f>
        <v>2</v>
      </c>
      <c r="C55" t="str">
        <f>D55&amp;"_"&amp;COUNTIF(D$2:D55,D55)</f>
        <v>02CD14_5</v>
      </c>
      <c r="D55" s="185" t="s">
        <v>585</v>
      </c>
      <c r="E55" t="s">
        <v>5419</v>
      </c>
      <c r="F55" s="207">
        <v>0</v>
      </c>
      <c r="G55" s="207" t="s">
        <v>5647</v>
      </c>
      <c r="H55" s="185" t="s">
        <v>3863</v>
      </c>
      <c r="I55" t="s">
        <v>586</v>
      </c>
      <c r="J55" t="s">
        <v>4656</v>
      </c>
      <c r="K55" t="s">
        <v>5302</v>
      </c>
      <c r="L55" t="s">
        <v>5420</v>
      </c>
      <c r="N55" s="208" t="s">
        <v>5394</v>
      </c>
      <c r="O55">
        <v>13821924.75</v>
      </c>
      <c r="P55" s="185">
        <v>0.03</v>
      </c>
      <c r="Q55" t="s">
        <v>5421</v>
      </c>
    </row>
    <row r="56" spans="1:17" x14ac:dyDescent="0.2">
      <c r="A56" t="str">
        <f t="shared" si="1"/>
        <v>02CD14K023</v>
      </c>
      <c r="B56">
        <f>IFERROR(VLOOKUP(A56,Ejes!I:BM,2,FALSE),"borrar")</f>
        <v>6</v>
      </c>
      <c r="C56" t="str">
        <f>D56&amp;"_"&amp;COUNTIF(D$2:D56,D56)</f>
        <v>02CD14_6</v>
      </c>
      <c r="D56" s="185" t="s">
        <v>585</v>
      </c>
      <c r="E56" t="s">
        <v>5419</v>
      </c>
      <c r="F56" s="207">
        <v>0</v>
      </c>
      <c r="G56" s="207" t="s">
        <v>5648</v>
      </c>
      <c r="H56" s="185" t="s">
        <v>3886</v>
      </c>
      <c r="I56" t="s">
        <v>586</v>
      </c>
      <c r="J56" t="s">
        <v>4633</v>
      </c>
      <c r="K56" t="s">
        <v>5302</v>
      </c>
      <c r="L56" t="s">
        <v>5425</v>
      </c>
      <c r="N56" s="208" t="s">
        <v>5422</v>
      </c>
      <c r="O56">
        <v>19023724.649999999</v>
      </c>
      <c r="P56" s="185">
        <v>0.03</v>
      </c>
      <c r="Q56" t="s">
        <v>5421</v>
      </c>
    </row>
    <row r="57" spans="1:17" x14ac:dyDescent="0.2">
      <c r="A57" t="str">
        <f t="shared" si="1"/>
        <v>02CD15E187</v>
      </c>
      <c r="B57">
        <f>IFERROR(VLOOKUP(A57,Ejes!I:BM,2,FALSE),"borrar")</f>
        <v>2</v>
      </c>
      <c r="C57" t="str">
        <f>D57&amp;"_"&amp;COUNTIF(D$2:D57,D57)</f>
        <v>02CD15_1</v>
      </c>
      <c r="D57" s="185" t="s">
        <v>587</v>
      </c>
      <c r="E57" t="s">
        <v>5426</v>
      </c>
      <c r="F57" s="207" t="s">
        <v>5427</v>
      </c>
      <c r="G57" s="207" t="s">
        <v>5428</v>
      </c>
      <c r="H57" s="185" t="s">
        <v>3863</v>
      </c>
      <c r="I57" t="s">
        <v>5429</v>
      </c>
      <c r="J57" t="s">
        <v>4657</v>
      </c>
      <c r="K57" t="s">
        <v>5302</v>
      </c>
      <c r="L57">
        <v>3252</v>
      </c>
      <c r="M57" s="185">
        <v>80000000</v>
      </c>
      <c r="N57" s="208" t="s">
        <v>5430</v>
      </c>
      <c r="O57">
        <v>18300000</v>
      </c>
      <c r="P57" s="185">
        <v>9.3774909440724447E-2</v>
      </c>
      <c r="Q57">
        <v>0</v>
      </c>
    </row>
    <row r="58" spans="1:17" x14ac:dyDescent="0.2">
      <c r="A58" t="str">
        <f t="shared" si="1"/>
        <v>02CD15K023</v>
      </c>
      <c r="B58">
        <f>IFERROR(VLOOKUP(A58,Ejes!I:BM,2,FALSE),"borrar")</f>
        <v>6</v>
      </c>
      <c r="C58" t="str">
        <f>D58&amp;"_"&amp;COUNTIF(D$2:D58,D58)</f>
        <v>02CD15_2</v>
      </c>
      <c r="D58" s="185" t="s">
        <v>587</v>
      </c>
      <c r="E58" t="s">
        <v>5426</v>
      </c>
      <c r="F58" s="207" t="s">
        <v>5431</v>
      </c>
      <c r="G58" s="207" t="s">
        <v>5432</v>
      </c>
      <c r="H58" s="185" t="s">
        <v>3886</v>
      </c>
      <c r="I58" t="s">
        <v>5429</v>
      </c>
      <c r="J58" t="s">
        <v>4657</v>
      </c>
      <c r="K58" t="s">
        <v>5302</v>
      </c>
      <c r="L58">
        <v>6151</v>
      </c>
      <c r="M58" s="185">
        <v>28000</v>
      </c>
      <c r="N58" s="208" t="s">
        <v>5433</v>
      </c>
      <c r="O58">
        <v>20000000</v>
      </c>
      <c r="P58" s="185">
        <v>0.15994711636502201</v>
      </c>
      <c r="Q58">
        <v>0</v>
      </c>
    </row>
    <row r="59" spans="1:17" x14ac:dyDescent="0.2">
      <c r="A59" t="str">
        <f t="shared" si="1"/>
        <v>02CD15K023</v>
      </c>
      <c r="B59">
        <f>IFERROR(VLOOKUP(A59,Ejes!I:BM,2,FALSE),"borrar")</f>
        <v>6</v>
      </c>
      <c r="C59" t="str">
        <f>D59&amp;"_"&amp;COUNTIF(D$2:D59,D59)</f>
        <v>02CD15_3</v>
      </c>
      <c r="D59" s="185" t="s">
        <v>587</v>
      </c>
      <c r="E59" t="s">
        <v>5426</v>
      </c>
      <c r="F59" s="207" t="s">
        <v>5431</v>
      </c>
      <c r="G59" s="207" t="s">
        <v>5434</v>
      </c>
      <c r="H59" s="185" t="s">
        <v>3886</v>
      </c>
      <c r="I59" t="s">
        <v>5429</v>
      </c>
      <c r="J59" t="s">
        <v>4661</v>
      </c>
      <c r="K59" t="s">
        <v>5302</v>
      </c>
      <c r="L59">
        <v>6121</v>
      </c>
      <c r="M59" s="185">
        <v>10</v>
      </c>
      <c r="N59" s="208" t="s">
        <v>5435</v>
      </c>
      <c r="O59">
        <v>57000000</v>
      </c>
      <c r="P59" s="185">
        <v>0.45584928164031269</v>
      </c>
      <c r="Q59">
        <v>0</v>
      </c>
    </row>
    <row r="60" spans="1:17" x14ac:dyDescent="0.2">
      <c r="A60" t="str">
        <f t="shared" si="1"/>
        <v>02CD16E187</v>
      </c>
      <c r="B60">
        <f>IFERROR(VLOOKUP(A60,Ejes!I:BM,2,FALSE),"borrar")</f>
        <v>2</v>
      </c>
      <c r="C60" t="str">
        <f>D60&amp;"_"&amp;COUNTIF(D$2:D60,D60)</f>
        <v>02CD16_1</v>
      </c>
      <c r="D60" s="185" t="s">
        <v>589</v>
      </c>
      <c r="E60" t="s">
        <v>5436</v>
      </c>
      <c r="F60" s="207">
        <v>0</v>
      </c>
      <c r="G60" s="207" t="s">
        <v>5437</v>
      </c>
      <c r="H60" s="185" t="s">
        <v>3863</v>
      </c>
      <c r="I60" t="s">
        <v>590</v>
      </c>
      <c r="J60" t="s">
        <v>4648</v>
      </c>
      <c r="K60" t="s">
        <v>5302</v>
      </c>
      <c r="L60" t="s">
        <v>5438</v>
      </c>
      <c r="M60" s="185">
        <v>100</v>
      </c>
      <c r="N60" s="208" t="s">
        <v>5439</v>
      </c>
      <c r="O60">
        <v>141000</v>
      </c>
      <c r="P60" s="185">
        <v>5.0000000000000001E-3</v>
      </c>
      <c r="Q60">
        <v>0</v>
      </c>
    </row>
    <row r="61" spans="1:17" x14ac:dyDescent="0.2">
      <c r="A61" t="str">
        <f t="shared" si="1"/>
        <v>02OD04E003</v>
      </c>
      <c r="B61">
        <f>IFERROR(VLOOKUP(A61,Ejes!I:BM,2,FALSE),"borrar")</f>
        <v>5</v>
      </c>
      <c r="C61" t="str">
        <f>D61&amp;"_"&amp;COUNTIF(D$2:D61,D61)</f>
        <v>02OD04_1</v>
      </c>
      <c r="D61" s="185" t="s">
        <v>555</v>
      </c>
      <c r="E61" t="s">
        <v>5440</v>
      </c>
      <c r="F61" s="207" t="s">
        <v>5441</v>
      </c>
      <c r="G61" s="207" t="s">
        <v>5442</v>
      </c>
      <c r="H61" s="185" t="s">
        <v>679</v>
      </c>
      <c r="I61" t="s">
        <v>570</v>
      </c>
      <c r="J61" t="s">
        <v>4646</v>
      </c>
      <c r="K61" t="s">
        <v>5302</v>
      </c>
      <c r="M61" s="185">
        <v>900</v>
      </c>
      <c r="N61" s="208" t="s">
        <v>5443</v>
      </c>
      <c r="O61">
        <v>2500000</v>
      </c>
      <c r="P61" s="185">
        <v>6.4199999999999993E-2</v>
      </c>
      <c r="Q61">
        <v>0</v>
      </c>
    </row>
    <row r="62" spans="1:17" x14ac:dyDescent="0.2">
      <c r="A62" t="str">
        <f t="shared" si="1"/>
        <v>02OD04E003</v>
      </c>
      <c r="B62">
        <f>IFERROR(VLOOKUP(A62,Ejes!I:BM,2,FALSE),"borrar")</f>
        <v>5</v>
      </c>
      <c r="C62" t="str">
        <f>D62&amp;"_"&amp;COUNTIF(D$2:D62,D62)</f>
        <v>02OD04_2</v>
      </c>
      <c r="D62" s="185" t="s">
        <v>555</v>
      </c>
      <c r="E62" t="s">
        <v>5440</v>
      </c>
      <c r="F62" s="207" t="s">
        <v>5441</v>
      </c>
      <c r="G62" s="207" t="s">
        <v>5444</v>
      </c>
      <c r="H62" s="185" t="s">
        <v>679</v>
      </c>
      <c r="I62" t="s">
        <v>570</v>
      </c>
      <c r="J62" t="s">
        <v>4646</v>
      </c>
      <c r="K62" t="s">
        <v>5302</v>
      </c>
      <c r="M62" s="185">
        <v>32</v>
      </c>
      <c r="N62" s="208" t="s">
        <v>5445</v>
      </c>
      <c r="O62">
        <v>400000</v>
      </c>
      <c r="P62" s="185">
        <v>1.01E-2</v>
      </c>
      <c r="Q62">
        <v>0</v>
      </c>
    </row>
    <row r="63" spans="1:17" x14ac:dyDescent="0.2">
      <c r="A63" t="str">
        <f t="shared" si="1"/>
        <v>06PDPAE154</v>
      </c>
      <c r="B63">
        <f>IFERROR(VLOOKUP(A63,Ejes!I:BM,2,FALSE),"borrar")</f>
        <v>2</v>
      </c>
      <c r="C63" t="str">
        <f>D63&amp;"_"&amp;COUNTIF(D$2:D63,D63)</f>
        <v>06PDPA_1</v>
      </c>
      <c r="D63" s="185" t="s">
        <v>602</v>
      </c>
      <c r="E63" t="s">
        <v>5446</v>
      </c>
      <c r="F63" s="207" t="s">
        <v>5447</v>
      </c>
      <c r="G63" s="207" t="s">
        <v>5448</v>
      </c>
      <c r="H63" s="185" t="s">
        <v>701</v>
      </c>
      <c r="I63" t="s">
        <v>5449</v>
      </c>
      <c r="J63" t="s">
        <v>4644</v>
      </c>
      <c r="K63" t="s">
        <v>5310</v>
      </c>
      <c r="L63" t="s">
        <v>5450</v>
      </c>
      <c r="M63" s="185">
        <v>16852</v>
      </c>
      <c r="N63" s="208" t="s">
        <v>5451</v>
      </c>
      <c r="O63">
        <v>116223888</v>
      </c>
      <c r="P63" s="185">
        <v>1</v>
      </c>
      <c r="Q63">
        <v>0</v>
      </c>
    </row>
    <row r="64" spans="1:17" x14ac:dyDescent="0.2">
      <c r="A64" t="str">
        <f t="shared" si="1"/>
        <v>07C001K008</v>
      </c>
      <c r="B64">
        <f>IFERROR(VLOOKUP(A64,Ejes!I:BM,2,FALSE),"borrar")</f>
        <v>2</v>
      </c>
      <c r="C64" t="str">
        <f>D64&amp;"_"&amp;COUNTIF(D$2:D64,D64)</f>
        <v>07C001_1</v>
      </c>
      <c r="D64" s="185" t="s">
        <v>603</v>
      </c>
      <c r="E64" t="s">
        <v>5452</v>
      </c>
      <c r="F64" s="207" t="s">
        <v>5453</v>
      </c>
      <c r="G64" s="207" t="s">
        <v>5454</v>
      </c>
      <c r="H64" s="185" t="s">
        <v>710</v>
      </c>
      <c r="I64" t="s">
        <v>3715</v>
      </c>
      <c r="J64" t="s">
        <v>4661</v>
      </c>
      <c r="K64" t="s">
        <v>5302</v>
      </c>
      <c r="L64" t="s">
        <v>5455</v>
      </c>
      <c r="M64" s="185">
        <v>1</v>
      </c>
      <c r="N64" s="208" t="s">
        <v>5312</v>
      </c>
      <c r="O64">
        <v>875829058</v>
      </c>
      <c r="P64" s="185">
        <v>1</v>
      </c>
      <c r="Q64" t="s">
        <v>4664</v>
      </c>
    </row>
    <row r="65" spans="1:17" x14ac:dyDescent="0.2">
      <c r="A65" t="str">
        <f t="shared" si="1"/>
        <v>07C001K020</v>
      </c>
      <c r="B65">
        <f>IFERROR(VLOOKUP(A65,Ejes!I:BM,2,FALSE),"borrar")</f>
        <v>2</v>
      </c>
      <c r="C65" t="str">
        <f>D65&amp;"_"&amp;COUNTIF(D$2:D65,D65)</f>
        <v>07C001_2</v>
      </c>
      <c r="D65" s="185" t="s">
        <v>603</v>
      </c>
      <c r="E65" t="s">
        <v>5452</v>
      </c>
      <c r="F65" s="207" t="s">
        <v>5453</v>
      </c>
      <c r="G65" s="207" t="s">
        <v>5456</v>
      </c>
      <c r="H65" s="185" t="s">
        <v>3883</v>
      </c>
      <c r="I65" t="s">
        <v>5457</v>
      </c>
      <c r="J65" t="s">
        <v>4587</v>
      </c>
      <c r="K65" t="s">
        <v>5302</v>
      </c>
      <c r="L65">
        <v>6000</v>
      </c>
      <c r="M65" s="185">
        <v>42</v>
      </c>
      <c r="N65" s="208" t="s">
        <v>5458</v>
      </c>
      <c r="O65">
        <v>809562367</v>
      </c>
      <c r="P65" s="185">
        <v>0.71919999999999995</v>
      </c>
      <c r="Q65" t="s">
        <v>4664</v>
      </c>
    </row>
    <row r="66" spans="1:17" x14ac:dyDescent="0.2">
      <c r="A66" t="str">
        <f t="shared" si="1"/>
        <v>07C001K020</v>
      </c>
      <c r="B66">
        <f>IFERROR(VLOOKUP(A66,Ejes!I:BM,2,FALSE),"borrar")</f>
        <v>2</v>
      </c>
      <c r="C66" t="str">
        <f>D66&amp;"_"&amp;COUNTIF(D$2:D66,D66)</f>
        <v>07C001_3</v>
      </c>
      <c r="D66" s="185" t="s">
        <v>603</v>
      </c>
      <c r="E66" t="s">
        <v>5452</v>
      </c>
      <c r="F66" s="207" t="s">
        <v>5453</v>
      </c>
      <c r="G66" s="207" t="s">
        <v>5459</v>
      </c>
      <c r="H66" s="185" t="s">
        <v>3883</v>
      </c>
      <c r="I66" t="s">
        <v>3715</v>
      </c>
      <c r="J66" t="s">
        <v>4587</v>
      </c>
      <c r="K66" t="s">
        <v>5302</v>
      </c>
      <c r="L66">
        <v>6000</v>
      </c>
      <c r="M66" s="185">
        <v>106</v>
      </c>
      <c r="N66" s="208" t="s">
        <v>5460</v>
      </c>
      <c r="O66">
        <v>270000000</v>
      </c>
      <c r="P66" s="185">
        <v>0.2399</v>
      </c>
      <c r="Q66" t="s">
        <v>4664</v>
      </c>
    </row>
    <row r="67" spans="1:17" x14ac:dyDescent="0.2">
      <c r="A67" t="str">
        <f t="shared" ref="A67:A97" si="2">D67&amp;H67</f>
        <v>07C001K020</v>
      </c>
      <c r="B67">
        <f>IFERROR(VLOOKUP(A67,Ejes!I:BM,2,FALSE),"borrar")</f>
        <v>2</v>
      </c>
      <c r="C67" t="str">
        <f>D67&amp;"_"&amp;COUNTIF(D$2:D67,D67)</f>
        <v>07C001_4</v>
      </c>
      <c r="D67" s="185" t="s">
        <v>603</v>
      </c>
      <c r="E67" t="s">
        <v>5452</v>
      </c>
      <c r="F67" s="207" t="s">
        <v>5453</v>
      </c>
      <c r="G67" s="207" t="s">
        <v>5461</v>
      </c>
      <c r="H67" s="185" t="s">
        <v>3883</v>
      </c>
      <c r="I67" t="s">
        <v>3715</v>
      </c>
      <c r="J67" t="s">
        <v>4615</v>
      </c>
      <c r="K67" t="s">
        <v>5302</v>
      </c>
      <c r="L67">
        <v>3000</v>
      </c>
      <c r="M67" s="185">
        <v>1</v>
      </c>
      <c r="N67" s="208" t="s">
        <v>5312</v>
      </c>
      <c r="O67">
        <v>1483000000</v>
      </c>
      <c r="P67" s="185">
        <v>1</v>
      </c>
      <c r="Q67" t="s">
        <v>4664</v>
      </c>
    </row>
    <row r="68" spans="1:17" x14ac:dyDescent="0.2">
      <c r="A68" t="str">
        <f t="shared" si="2"/>
        <v>07C001K020</v>
      </c>
      <c r="B68">
        <f>IFERROR(VLOOKUP(A68,Ejes!I:BM,2,FALSE),"borrar")</f>
        <v>2</v>
      </c>
      <c r="C68" t="str">
        <f>D68&amp;"_"&amp;COUNTIF(D$2:D68,D68)</f>
        <v>07C001_5</v>
      </c>
      <c r="D68" s="185" t="s">
        <v>603</v>
      </c>
      <c r="E68" t="s">
        <v>5452</v>
      </c>
      <c r="F68" s="207" t="s">
        <v>5453</v>
      </c>
      <c r="G68" s="207" t="s">
        <v>5462</v>
      </c>
      <c r="H68" s="185" t="s">
        <v>3883</v>
      </c>
      <c r="I68" t="s">
        <v>3715</v>
      </c>
      <c r="J68" t="s">
        <v>4661</v>
      </c>
      <c r="K68" t="s">
        <v>5302</v>
      </c>
      <c r="L68">
        <v>6141</v>
      </c>
      <c r="M68" s="185">
        <v>6.0000000000000001E-3</v>
      </c>
      <c r="N68" s="208" t="s">
        <v>5463</v>
      </c>
      <c r="O68">
        <v>50000000</v>
      </c>
      <c r="P68" s="185">
        <v>1</v>
      </c>
      <c r="Q68" t="s">
        <v>4664</v>
      </c>
    </row>
    <row r="69" spans="1:17" x14ac:dyDescent="0.2">
      <c r="A69" t="str">
        <f t="shared" si="2"/>
        <v>07C001K020</v>
      </c>
      <c r="B69">
        <f>IFERROR(VLOOKUP(A69,Ejes!I:BM,2,FALSE),"borrar")</f>
        <v>2</v>
      </c>
      <c r="C69" t="str">
        <f>D69&amp;"_"&amp;COUNTIF(D$2:D69,D69)</f>
        <v>07C001_6</v>
      </c>
      <c r="D69" s="185" t="s">
        <v>603</v>
      </c>
      <c r="E69" t="s">
        <v>5452</v>
      </c>
      <c r="F69" s="207" t="s">
        <v>5453</v>
      </c>
      <c r="G69" s="207" t="s">
        <v>5464</v>
      </c>
      <c r="H69" s="185" t="s">
        <v>3883</v>
      </c>
      <c r="I69" t="s">
        <v>570</v>
      </c>
      <c r="J69" t="s">
        <v>4661</v>
      </c>
      <c r="K69" t="s">
        <v>5302</v>
      </c>
      <c r="L69">
        <v>6141</v>
      </c>
      <c r="M69" s="185">
        <v>1.4999999999999999E-2</v>
      </c>
      <c r="N69" s="208" t="s">
        <v>5463</v>
      </c>
      <c r="O69">
        <v>20000000</v>
      </c>
      <c r="P69" s="185">
        <v>1</v>
      </c>
      <c r="Q69" t="s">
        <v>4664</v>
      </c>
    </row>
    <row r="70" spans="1:17" x14ac:dyDescent="0.2">
      <c r="A70" t="str">
        <f t="shared" si="2"/>
        <v>07C001K020</v>
      </c>
      <c r="B70">
        <f>IFERROR(VLOOKUP(A70,Ejes!I:BM,2,FALSE),"borrar")</f>
        <v>2</v>
      </c>
      <c r="C70" t="str">
        <f>D70&amp;"_"&amp;COUNTIF(D$2:D70,D70)</f>
        <v>07C001_7</v>
      </c>
      <c r="D70" s="185" t="s">
        <v>603</v>
      </c>
      <c r="E70" t="s">
        <v>5452</v>
      </c>
      <c r="F70" s="207" t="s">
        <v>5453</v>
      </c>
      <c r="G70" s="207" t="s">
        <v>5465</v>
      </c>
      <c r="H70" s="185" t="s">
        <v>3883</v>
      </c>
      <c r="I70" t="s">
        <v>580</v>
      </c>
      <c r="J70" t="s">
        <v>4595</v>
      </c>
      <c r="K70" t="s">
        <v>5302</v>
      </c>
      <c r="L70" t="s">
        <v>5466</v>
      </c>
      <c r="M70" s="185">
        <v>100</v>
      </c>
      <c r="N70" s="208" t="s">
        <v>5412</v>
      </c>
      <c r="O70">
        <v>1389500000</v>
      </c>
      <c r="P70" s="185">
        <v>1</v>
      </c>
      <c r="Q70" t="s">
        <v>4664</v>
      </c>
    </row>
    <row r="71" spans="1:17" x14ac:dyDescent="0.2">
      <c r="A71" t="str">
        <f t="shared" si="2"/>
        <v>07C001E093</v>
      </c>
      <c r="B71">
        <f>IFERROR(VLOOKUP(A71,Ejes!I:BM,2,FALSE),"borrar")</f>
        <v>2</v>
      </c>
      <c r="C71" t="str">
        <f>D71&amp;"_"&amp;COUNTIF(D$2:D71,D71)</f>
        <v>07C001_8</v>
      </c>
      <c r="D71" s="185" t="s">
        <v>603</v>
      </c>
      <c r="E71" t="s">
        <v>5452</v>
      </c>
      <c r="F71" s="207" t="s">
        <v>5453</v>
      </c>
      <c r="G71" s="207" t="s">
        <v>5467</v>
      </c>
      <c r="H71" s="185" t="s">
        <v>695</v>
      </c>
      <c r="I71" t="s">
        <v>3715</v>
      </c>
      <c r="J71" t="s">
        <v>4603</v>
      </c>
      <c r="K71" t="s">
        <v>5468</v>
      </c>
      <c r="L71" t="s">
        <v>5455</v>
      </c>
      <c r="M71" s="185">
        <v>1</v>
      </c>
      <c r="N71" s="208" t="s">
        <v>5312</v>
      </c>
      <c r="O71">
        <v>1995075478</v>
      </c>
      <c r="P71" s="185">
        <v>1</v>
      </c>
      <c r="Q71" t="s">
        <v>4664</v>
      </c>
    </row>
    <row r="72" spans="1:17" x14ac:dyDescent="0.2">
      <c r="A72" t="str">
        <f t="shared" si="2"/>
        <v>07C001K022</v>
      </c>
      <c r="B72">
        <f>IFERROR(VLOOKUP(A72,Ejes!I:BM,2,FALSE),"borrar")</f>
        <v>2</v>
      </c>
      <c r="C72" t="str">
        <f>D72&amp;"_"&amp;COUNTIF(D$2:D72,D72)</f>
        <v>07C001_9</v>
      </c>
      <c r="D72" s="185" t="s">
        <v>603</v>
      </c>
      <c r="E72" t="s">
        <v>5452</v>
      </c>
      <c r="F72" s="207" t="s">
        <v>5453</v>
      </c>
      <c r="G72" s="207" t="s">
        <v>5469</v>
      </c>
      <c r="H72" s="185" t="s">
        <v>3885</v>
      </c>
      <c r="I72" t="s">
        <v>3715</v>
      </c>
      <c r="J72" t="s">
        <v>4622</v>
      </c>
      <c r="K72" t="s">
        <v>5302</v>
      </c>
      <c r="L72" t="s">
        <v>5466</v>
      </c>
      <c r="M72" s="185">
        <v>100</v>
      </c>
      <c r="N72" s="208" t="s">
        <v>5412</v>
      </c>
      <c r="O72">
        <v>655953003</v>
      </c>
      <c r="P72" s="185">
        <v>1</v>
      </c>
      <c r="Q72" t="s">
        <v>4664</v>
      </c>
    </row>
    <row r="73" spans="1:17" x14ac:dyDescent="0.2">
      <c r="A73" t="str">
        <f t="shared" si="2"/>
        <v>07PDISE067</v>
      </c>
      <c r="B73">
        <f>IFERROR(VLOOKUP(A73,Ejes!I:BM,2,FALSE),"borrar")</f>
        <v>5</v>
      </c>
      <c r="C73" t="str">
        <f>D73&amp;"_"&amp;COUNTIF(D$2:D73,D73)</f>
        <v>07PDIS_1</v>
      </c>
      <c r="D73" s="185" t="s">
        <v>606</v>
      </c>
      <c r="E73" t="s">
        <v>5470</v>
      </c>
      <c r="F73" s="207" t="s">
        <v>5471</v>
      </c>
      <c r="G73" s="207" t="s">
        <v>5472</v>
      </c>
      <c r="H73" s="185" t="s">
        <v>689</v>
      </c>
      <c r="I73" t="s">
        <v>570</v>
      </c>
      <c r="J73" t="s">
        <v>4659</v>
      </c>
      <c r="K73" t="s">
        <v>5302</v>
      </c>
      <c r="M73" s="185">
        <v>0.85</v>
      </c>
      <c r="N73" s="208" t="s">
        <v>5473</v>
      </c>
      <c r="O73">
        <v>20000</v>
      </c>
      <c r="P73" s="185">
        <v>1.9000000000000001E-4</v>
      </c>
      <c r="Q73">
        <v>0</v>
      </c>
    </row>
    <row r="74" spans="1:17" x14ac:dyDescent="0.2">
      <c r="A74" t="str">
        <f t="shared" si="2"/>
        <v>08C001S047</v>
      </c>
      <c r="B74">
        <f>IFERROR(VLOOKUP(A74,Ejes!I:BM,2,FALSE),"borrar")</f>
        <v>1</v>
      </c>
      <c r="C74" t="str">
        <f>D74&amp;"_"&amp;COUNTIF(D$2:D74,D74)</f>
        <v>08C001_1</v>
      </c>
      <c r="D74" s="185" t="s">
        <v>607</v>
      </c>
      <c r="E74" t="s">
        <v>5474</v>
      </c>
      <c r="F74" s="207" t="s">
        <v>5475</v>
      </c>
      <c r="G74" s="207" t="s">
        <v>5476</v>
      </c>
      <c r="H74" s="185" t="s">
        <v>735</v>
      </c>
      <c r="I74" t="s">
        <v>5449</v>
      </c>
      <c r="J74" t="s">
        <v>4657</v>
      </c>
      <c r="K74" t="s">
        <v>5302</v>
      </c>
      <c r="L74">
        <v>4412</v>
      </c>
      <c r="M74" s="185">
        <v>21</v>
      </c>
      <c r="N74" s="208" t="s">
        <v>5477</v>
      </c>
      <c r="O74">
        <v>10000000</v>
      </c>
      <c r="P74" s="185">
        <v>1</v>
      </c>
      <c r="Q74" t="s">
        <v>5478</v>
      </c>
    </row>
    <row r="75" spans="1:17" x14ac:dyDescent="0.2">
      <c r="A75" t="str">
        <f t="shared" si="2"/>
        <v>08C001S047</v>
      </c>
      <c r="B75">
        <f>IFERROR(VLOOKUP(A75,Ejes!I:BM,2,FALSE),"borrar")</f>
        <v>1</v>
      </c>
      <c r="C75" t="str">
        <f>D75&amp;"_"&amp;COUNTIF(D$2:D75,D75)</f>
        <v>08C001_2</v>
      </c>
      <c r="D75" s="185" t="s">
        <v>607</v>
      </c>
      <c r="E75" t="s">
        <v>5474</v>
      </c>
      <c r="F75" s="207" t="s">
        <v>5475</v>
      </c>
      <c r="G75" s="207" t="s">
        <v>5476</v>
      </c>
      <c r="H75" s="185" t="s">
        <v>735</v>
      </c>
      <c r="I75" t="s">
        <v>5449</v>
      </c>
      <c r="J75" t="s">
        <v>4657</v>
      </c>
      <c r="K75" t="s">
        <v>5302</v>
      </c>
      <c r="L75">
        <v>4412</v>
      </c>
      <c r="M75" s="185">
        <v>21</v>
      </c>
      <c r="N75" s="208" t="s">
        <v>5477</v>
      </c>
      <c r="O75">
        <v>10000000</v>
      </c>
      <c r="P75" s="185">
        <v>1</v>
      </c>
      <c r="Q75" t="s">
        <v>5478</v>
      </c>
    </row>
    <row r="76" spans="1:17" x14ac:dyDescent="0.2">
      <c r="A76" t="str">
        <f t="shared" si="2"/>
        <v>08PDIIE165</v>
      </c>
      <c r="B76">
        <f>IFERROR(VLOOKUP(A76,Ejes!I:BM,2,FALSE),"borrar")</f>
        <v>1</v>
      </c>
      <c r="C76" t="str">
        <f>D76&amp;"_"&amp;COUNTIF(D$2:D76,D76)</f>
        <v>08PDII_1</v>
      </c>
      <c r="D76" s="185" t="s">
        <v>611</v>
      </c>
      <c r="E76" t="s">
        <v>5479</v>
      </c>
      <c r="F76" s="207" t="s">
        <v>5480</v>
      </c>
      <c r="G76" s="207" t="s">
        <v>5481</v>
      </c>
      <c r="H76" s="185" t="s">
        <v>3844</v>
      </c>
      <c r="I76" t="s">
        <v>3715</v>
      </c>
      <c r="J76" t="s">
        <v>4661</v>
      </c>
      <c r="K76" t="s">
        <v>5326</v>
      </c>
      <c r="L76">
        <v>3000</v>
      </c>
      <c r="M76" s="185">
        <v>493.589</v>
      </c>
      <c r="N76" s="208" t="s">
        <v>5482</v>
      </c>
      <c r="O76">
        <v>895605.6</v>
      </c>
      <c r="P76" s="185">
        <v>0.19999999999999998</v>
      </c>
      <c r="Q76">
        <v>0</v>
      </c>
    </row>
    <row r="77" spans="1:17" x14ac:dyDescent="0.2">
      <c r="A77" t="str">
        <f t="shared" si="2"/>
        <v>08PDIIE165</v>
      </c>
      <c r="B77">
        <f>IFERROR(VLOOKUP(A77,Ejes!I:BM,2,FALSE),"borrar")</f>
        <v>1</v>
      </c>
      <c r="C77" t="str">
        <f>D77&amp;"_"&amp;COUNTIF(D$2:D77,D77)</f>
        <v>08PDII_2</v>
      </c>
      <c r="D77" s="185" t="s">
        <v>611</v>
      </c>
      <c r="E77" t="s">
        <v>5479</v>
      </c>
      <c r="F77" s="207" t="s">
        <v>5480</v>
      </c>
      <c r="G77" s="207" t="s">
        <v>5483</v>
      </c>
      <c r="H77" s="185" t="s">
        <v>3844</v>
      </c>
      <c r="I77" t="s">
        <v>3715</v>
      </c>
      <c r="J77" t="s">
        <v>4661</v>
      </c>
      <c r="K77" t="s">
        <v>5326</v>
      </c>
      <c r="L77">
        <v>3000</v>
      </c>
      <c r="M77" s="185">
        <v>493.589</v>
      </c>
      <c r="N77" s="208" t="s">
        <v>5482</v>
      </c>
      <c r="O77">
        <v>895605.6</v>
      </c>
      <c r="P77" s="185">
        <v>0.19999999999999998</v>
      </c>
      <c r="Q77">
        <v>0</v>
      </c>
    </row>
    <row r="78" spans="1:17" x14ac:dyDescent="0.2">
      <c r="A78" t="str">
        <f t="shared" si="2"/>
        <v>08PDIIE165</v>
      </c>
      <c r="B78">
        <f>IFERROR(VLOOKUP(A78,Ejes!I:BM,2,FALSE),"borrar")</f>
        <v>1</v>
      </c>
      <c r="C78" t="str">
        <f>D78&amp;"_"&amp;COUNTIF(D$2:D78,D78)</f>
        <v>08PDII_3</v>
      </c>
      <c r="D78" s="185" t="s">
        <v>611</v>
      </c>
      <c r="E78" t="s">
        <v>5479</v>
      </c>
      <c r="F78" s="207" t="s">
        <v>5480</v>
      </c>
      <c r="G78" s="207" t="s">
        <v>5484</v>
      </c>
      <c r="H78" s="185" t="s">
        <v>3844</v>
      </c>
      <c r="I78" t="s">
        <v>3715</v>
      </c>
      <c r="J78" t="s">
        <v>4661</v>
      </c>
      <c r="K78" t="s">
        <v>5326</v>
      </c>
      <c r="L78">
        <v>3000</v>
      </c>
      <c r="M78" s="185">
        <v>493.589</v>
      </c>
      <c r="N78" s="208" t="s">
        <v>5482</v>
      </c>
      <c r="O78">
        <v>895605.6</v>
      </c>
      <c r="P78" s="185">
        <v>0.19999999999999998</v>
      </c>
      <c r="Q78">
        <v>0</v>
      </c>
    </row>
    <row r="79" spans="1:17" x14ac:dyDescent="0.2">
      <c r="A79" t="str">
        <f t="shared" si="2"/>
        <v>08PDIIE165</v>
      </c>
      <c r="B79">
        <f>IFERROR(VLOOKUP(A79,Ejes!I:BM,2,FALSE),"borrar")</f>
        <v>1</v>
      </c>
      <c r="C79" t="str">
        <f>D79&amp;"_"&amp;COUNTIF(D$2:D79,D79)</f>
        <v>08PDII_4</v>
      </c>
      <c r="D79" s="185" t="s">
        <v>611</v>
      </c>
      <c r="E79" t="s">
        <v>5479</v>
      </c>
      <c r="F79" s="207" t="s">
        <v>5480</v>
      </c>
      <c r="G79" s="207" t="s">
        <v>5485</v>
      </c>
      <c r="H79" s="185" t="s">
        <v>3844</v>
      </c>
      <c r="I79" t="s">
        <v>3715</v>
      </c>
      <c r="J79" t="s">
        <v>4661</v>
      </c>
      <c r="K79" t="s">
        <v>5326</v>
      </c>
      <c r="L79">
        <v>3000</v>
      </c>
      <c r="M79" s="185">
        <v>493.589</v>
      </c>
      <c r="N79" s="208" t="s">
        <v>5482</v>
      </c>
      <c r="O79">
        <v>895605.6</v>
      </c>
      <c r="P79" s="185">
        <v>0.19999999999999998</v>
      </c>
      <c r="Q79">
        <v>0</v>
      </c>
    </row>
    <row r="80" spans="1:17" x14ac:dyDescent="0.2">
      <c r="A80" t="str">
        <f t="shared" si="2"/>
        <v>08PDIIE165</v>
      </c>
      <c r="B80">
        <f>IFERROR(VLOOKUP(A80,Ejes!I:BM,2,FALSE),"borrar")</f>
        <v>1</v>
      </c>
      <c r="C80" t="str">
        <f>D80&amp;"_"&amp;COUNTIF(D$2:D80,D80)</f>
        <v>08PDII_5</v>
      </c>
      <c r="D80" s="185" t="s">
        <v>611</v>
      </c>
      <c r="E80" t="s">
        <v>5479</v>
      </c>
      <c r="F80" s="207" t="s">
        <v>5480</v>
      </c>
      <c r="G80" s="207" t="s">
        <v>5486</v>
      </c>
      <c r="H80" s="185" t="s">
        <v>3844</v>
      </c>
      <c r="I80" t="s">
        <v>3715</v>
      </c>
      <c r="J80" t="s">
        <v>4661</v>
      </c>
      <c r="K80" t="s">
        <v>5326</v>
      </c>
      <c r="L80">
        <v>3000</v>
      </c>
      <c r="M80" s="185">
        <v>493.589</v>
      </c>
      <c r="N80" s="208" t="s">
        <v>5482</v>
      </c>
      <c r="O80">
        <v>895605.6</v>
      </c>
      <c r="P80" s="185">
        <v>0.19999999999999998</v>
      </c>
      <c r="Q80">
        <v>0</v>
      </c>
    </row>
    <row r="81" spans="1:17" x14ac:dyDescent="0.2">
      <c r="A81" t="str">
        <f t="shared" si="2"/>
        <v>08PDIIM001</v>
      </c>
      <c r="B81">
        <f>IFERROR(VLOOKUP(A81,Ejes!I:BM,2,FALSE),"borrar")</f>
        <v>1</v>
      </c>
      <c r="C81" t="str">
        <f>D81&amp;"_"&amp;COUNTIF(D$2:D81,D81)</f>
        <v>08PDII_6</v>
      </c>
      <c r="D81" s="185" t="s">
        <v>611</v>
      </c>
      <c r="E81" t="s">
        <v>5479</v>
      </c>
      <c r="F81" s="207" t="s">
        <v>5487</v>
      </c>
      <c r="G81" s="207" t="s">
        <v>5488</v>
      </c>
      <c r="H81" s="185" t="s">
        <v>712</v>
      </c>
      <c r="I81" t="s">
        <v>3715</v>
      </c>
      <c r="J81" t="s">
        <v>4661</v>
      </c>
      <c r="K81" t="s">
        <v>5326</v>
      </c>
      <c r="L81">
        <v>3000</v>
      </c>
      <c r="M81" s="185">
        <v>493.589</v>
      </c>
      <c r="N81" s="208" t="s">
        <v>5482</v>
      </c>
      <c r="O81">
        <v>2013192</v>
      </c>
      <c r="P81" s="185">
        <v>1</v>
      </c>
      <c r="Q81">
        <v>0</v>
      </c>
    </row>
    <row r="82" spans="1:17" x14ac:dyDescent="0.2">
      <c r="A82" t="str">
        <f t="shared" si="2"/>
        <v>08PDIIP031</v>
      </c>
      <c r="B82">
        <f>IFERROR(VLOOKUP(A82,Ejes!I:BM,2,FALSE),"borrar")</f>
        <v>1</v>
      </c>
      <c r="C82" t="str">
        <f>D82&amp;"_"&amp;COUNTIF(D$2:D82,D82)</f>
        <v>08PDII_7</v>
      </c>
      <c r="D82" s="185" t="s">
        <v>611</v>
      </c>
      <c r="E82" t="s">
        <v>5479</v>
      </c>
      <c r="F82" s="207" t="s">
        <v>5489</v>
      </c>
      <c r="G82" s="207" t="s">
        <v>5490</v>
      </c>
      <c r="H82" s="185" t="s">
        <v>725</v>
      </c>
      <c r="I82" t="s">
        <v>3715</v>
      </c>
      <c r="J82" t="s">
        <v>4661</v>
      </c>
      <c r="K82" t="s">
        <v>5326</v>
      </c>
      <c r="L82">
        <v>3000</v>
      </c>
      <c r="M82" s="185">
        <v>493.589</v>
      </c>
      <c r="N82" s="208" t="s">
        <v>5482</v>
      </c>
      <c r="O82">
        <v>2253106.75</v>
      </c>
      <c r="P82" s="185">
        <v>0.25</v>
      </c>
      <c r="Q82">
        <v>0</v>
      </c>
    </row>
    <row r="83" spans="1:17" x14ac:dyDescent="0.2">
      <c r="A83" t="str">
        <f t="shared" si="2"/>
        <v>08PDIIP031</v>
      </c>
      <c r="B83">
        <f>IFERROR(VLOOKUP(A83,Ejes!I:BM,2,FALSE),"borrar")</f>
        <v>1</v>
      </c>
      <c r="C83" t="str">
        <f>D83&amp;"_"&amp;COUNTIF(D$2:D83,D83)</f>
        <v>08PDII_8</v>
      </c>
      <c r="D83" s="185" t="s">
        <v>611</v>
      </c>
      <c r="E83" t="s">
        <v>5479</v>
      </c>
      <c r="F83" s="207" t="s">
        <v>5489</v>
      </c>
      <c r="G83" s="207" t="s">
        <v>5491</v>
      </c>
      <c r="H83" s="185" t="s">
        <v>725</v>
      </c>
      <c r="I83" t="s">
        <v>3715</v>
      </c>
      <c r="J83" t="s">
        <v>4661</v>
      </c>
      <c r="K83" t="s">
        <v>5326</v>
      </c>
      <c r="L83">
        <v>3000</v>
      </c>
      <c r="M83" s="185">
        <v>493.589</v>
      </c>
      <c r="N83" s="208" t="s">
        <v>5482</v>
      </c>
      <c r="O83">
        <v>2253106.75</v>
      </c>
      <c r="P83" s="185">
        <v>0.25</v>
      </c>
      <c r="Q83">
        <v>0</v>
      </c>
    </row>
    <row r="84" spans="1:17" x14ac:dyDescent="0.2">
      <c r="A84" t="str">
        <f t="shared" si="2"/>
        <v>08PDIIP031</v>
      </c>
      <c r="B84">
        <f>IFERROR(VLOOKUP(A84,Ejes!I:BM,2,FALSE),"borrar")</f>
        <v>1</v>
      </c>
      <c r="C84" t="str">
        <f>D84&amp;"_"&amp;COUNTIF(D$2:D84,D84)</f>
        <v>08PDII_9</v>
      </c>
      <c r="D84" s="185" t="s">
        <v>611</v>
      </c>
      <c r="E84" t="s">
        <v>5479</v>
      </c>
      <c r="F84" s="207" t="s">
        <v>5489</v>
      </c>
      <c r="G84" s="207" t="s">
        <v>5492</v>
      </c>
      <c r="H84" s="185" t="s">
        <v>725</v>
      </c>
      <c r="I84" t="s">
        <v>3715</v>
      </c>
      <c r="J84" t="s">
        <v>4661</v>
      </c>
      <c r="K84" t="s">
        <v>5326</v>
      </c>
      <c r="L84">
        <v>3000</v>
      </c>
      <c r="M84" s="185">
        <v>493.589</v>
      </c>
      <c r="N84" s="208" t="s">
        <v>5482</v>
      </c>
      <c r="O84">
        <v>2253106.75</v>
      </c>
      <c r="P84" s="185">
        <v>0.25</v>
      </c>
      <c r="Q84">
        <v>0</v>
      </c>
    </row>
    <row r="85" spans="1:17" x14ac:dyDescent="0.2">
      <c r="A85" t="str">
        <f t="shared" si="2"/>
        <v>08PDIIP031</v>
      </c>
      <c r="B85">
        <f>IFERROR(VLOOKUP(A85,Ejes!I:BM,2,FALSE),"borrar")</f>
        <v>1</v>
      </c>
      <c r="C85" t="str">
        <f>D85&amp;"_"&amp;COUNTIF(D$2:D85,D85)</f>
        <v>08PDII_10</v>
      </c>
      <c r="D85" s="185" t="s">
        <v>611</v>
      </c>
      <c r="E85" t="s">
        <v>5479</v>
      </c>
      <c r="F85" s="207" t="s">
        <v>5489</v>
      </c>
      <c r="G85" s="207" t="s">
        <v>5493</v>
      </c>
      <c r="H85" s="185" t="s">
        <v>725</v>
      </c>
      <c r="I85" t="s">
        <v>3715</v>
      </c>
      <c r="J85" t="s">
        <v>4661</v>
      </c>
      <c r="K85" t="s">
        <v>5326</v>
      </c>
      <c r="L85">
        <v>3000</v>
      </c>
      <c r="M85" s="185">
        <v>493.589</v>
      </c>
      <c r="N85" s="208" t="s">
        <v>5482</v>
      </c>
      <c r="O85">
        <v>2253106.75</v>
      </c>
      <c r="P85" s="185">
        <v>0.25</v>
      </c>
      <c r="Q85">
        <v>0</v>
      </c>
    </row>
    <row r="86" spans="1:17" x14ac:dyDescent="0.2">
      <c r="A86" t="str">
        <f t="shared" si="2"/>
        <v>08PDIJE193</v>
      </c>
      <c r="B86">
        <f>IFERROR(VLOOKUP(A86,Ejes!I:BM,2,FALSE),"borrar")</f>
        <v>1</v>
      </c>
      <c r="C86" t="str">
        <f>D86&amp;"_"&amp;COUNTIF(D$2:D86,D86)</f>
        <v>08PDIJ_1</v>
      </c>
      <c r="D86" s="185" t="s">
        <v>612</v>
      </c>
      <c r="E86" t="s">
        <v>5494</v>
      </c>
      <c r="F86" s="207" t="s">
        <v>5495</v>
      </c>
      <c r="G86" s="207" t="s">
        <v>5496</v>
      </c>
      <c r="H86" s="185" t="s">
        <v>3869</v>
      </c>
      <c r="I86" t="s">
        <v>3715</v>
      </c>
      <c r="J86" t="s">
        <v>4595</v>
      </c>
      <c r="K86" t="s">
        <v>5326</v>
      </c>
      <c r="L86" t="s">
        <v>5398</v>
      </c>
      <c r="M86" s="185" t="s">
        <v>5497</v>
      </c>
      <c r="N86" s="208" t="s">
        <v>5299</v>
      </c>
      <c r="P86" s="185" t="s">
        <v>5398</v>
      </c>
      <c r="Q86" t="s">
        <v>5498</v>
      </c>
    </row>
    <row r="87" spans="1:17" x14ac:dyDescent="0.2">
      <c r="A87" t="str">
        <f t="shared" si="2"/>
        <v>08PDIJE193</v>
      </c>
      <c r="B87">
        <f>IFERROR(VLOOKUP(A87,Ejes!I:BM,2,FALSE),"borrar")</f>
        <v>1</v>
      </c>
      <c r="C87" t="str">
        <f>D87&amp;"_"&amp;COUNTIF(D$2:D87,D87)</f>
        <v>08PDIJ_2</v>
      </c>
      <c r="D87" s="185" t="s">
        <v>612</v>
      </c>
      <c r="E87" t="s">
        <v>5494</v>
      </c>
      <c r="F87" s="207" t="s">
        <v>5495</v>
      </c>
      <c r="G87" s="207" t="s">
        <v>5499</v>
      </c>
      <c r="H87" s="185" t="s">
        <v>3869</v>
      </c>
      <c r="I87" t="s">
        <v>3715</v>
      </c>
      <c r="J87" t="s">
        <v>4595</v>
      </c>
      <c r="K87" t="s">
        <v>5326</v>
      </c>
      <c r="L87" t="s">
        <v>5398</v>
      </c>
      <c r="M87" s="185" t="s">
        <v>5497</v>
      </c>
      <c r="N87" s="208" t="s">
        <v>5299</v>
      </c>
      <c r="P87" s="185" t="s">
        <v>5398</v>
      </c>
      <c r="Q87" t="s">
        <v>5498</v>
      </c>
    </row>
    <row r="88" spans="1:17" x14ac:dyDescent="0.2">
      <c r="A88" t="str">
        <f t="shared" si="2"/>
        <v>08PDIJE193</v>
      </c>
      <c r="B88">
        <f>IFERROR(VLOOKUP(A88,Ejes!I:BM,2,FALSE),"borrar")</f>
        <v>1</v>
      </c>
      <c r="C88" t="str">
        <f>D88&amp;"_"&amp;COUNTIF(D$2:D88,D88)</f>
        <v>08PDIJ_3</v>
      </c>
      <c r="D88" s="185" t="s">
        <v>612</v>
      </c>
      <c r="E88" t="s">
        <v>5494</v>
      </c>
      <c r="F88" s="207" t="s">
        <v>5495</v>
      </c>
      <c r="G88" s="207" t="s">
        <v>5500</v>
      </c>
      <c r="H88" s="185" t="s">
        <v>3869</v>
      </c>
      <c r="I88" t="s">
        <v>3715</v>
      </c>
      <c r="J88" t="s">
        <v>4595</v>
      </c>
      <c r="K88" t="s">
        <v>5326</v>
      </c>
      <c r="L88" t="s">
        <v>5398</v>
      </c>
      <c r="M88" s="185" t="s">
        <v>5497</v>
      </c>
      <c r="N88" s="208" t="s">
        <v>5299</v>
      </c>
      <c r="P88" s="185" t="s">
        <v>5398</v>
      </c>
      <c r="Q88" t="s">
        <v>5498</v>
      </c>
    </row>
    <row r="89" spans="1:17" x14ac:dyDescent="0.2">
      <c r="A89" t="str">
        <f t="shared" si="2"/>
        <v>08PDIJE193</v>
      </c>
      <c r="B89">
        <f>IFERROR(VLOOKUP(A89,Ejes!I:BM,2,FALSE),"borrar")</f>
        <v>1</v>
      </c>
      <c r="C89" t="str">
        <f>D89&amp;"_"&amp;COUNTIF(D$2:D89,D89)</f>
        <v>08PDIJ_4</v>
      </c>
      <c r="D89" s="185" t="s">
        <v>612</v>
      </c>
      <c r="E89" t="s">
        <v>5494</v>
      </c>
      <c r="F89" s="207" t="s">
        <v>5495</v>
      </c>
      <c r="G89" s="207" t="s">
        <v>5501</v>
      </c>
      <c r="H89" s="185" t="s">
        <v>3869</v>
      </c>
      <c r="I89" t="s">
        <v>3715</v>
      </c>
      <c r="J89" t="s">
        <v>4595</v>
      </c>
      <c r="K89" t="s">
        <v>5326</v>
      </c>
      <c r="L89" t="s">
        <v>5398</v>
      </c>
      <c r="M89" s="185" t="s">
        <v>5497</v>
      </c>
      <c r="N89" s="208" t="s">
        <v>5299</v>
      </c>
      <c r="P89" s="185" t="s">
        <v>5398</v>
      </c>
      <c r="Q89" t="s">
        <v>5498</v>
      </c>
    </row>
    <row r="90" spans="1:17" x14ac:dyDescent="0.2">
      <c r="A90" t="str">
        <f t="shared" si="2"/>
        <v>08PDIJS004</v>
      </c>
      <c r="B90">
        <f>IFERROR(VLOOKUP(A90,Ejes!I:BM,2,FALSE),"borrar")</f>
        <v>1</v>
      </c>
      <c r="C90" t="str">
        <f>D90&amp;"_"&amp;COUNTIF(D$2:D90,D90)</f>
        <v>08PDIJ_5</v>
      </c>
      <c r="D90" s="185" t="s">
        <v>612</v>
      </c>
      <c r="E90" t="s">
        <v>5494</v>
      </c>
      <c r="F90" s="207">
        <v>0</v>
      </c>
      <c r="G90" s="207" t="s">
        <v>5502</v>
      </c>
      <c r="H90" s="185" t="s">
        <v>3900</v>
      </c>
      <c r="I90" t="s">
        <v>3715</v>
      </c>
      <c r="J90" t="s">
        <v>4595</v>
      </c>
      <c r="K90" t="s">
        <v>5326</v>
      </c>
      <c r="L90" t="s">
        <v>5398</v>
      </c>
      <c r="M90" s="185" t="s">
        <v>5503</v>
      </c>
      <c r="N90" s="208" t="s">
        <v>5504</v>
      </c>
      <c r="P90" s="185" t="s">
        <v>5505</v>
      </c>
      <c r="Q90" t="s">
        <v>5506</v>
      </c>
    </row>
    <row r="91" spans="1:17" x14ac:dyDescent="0.2">
      <c r="A91" t="str">
        <f t="shared" si="2"/>
        <v>08PDIJS004</v>
      </c>
      <c r="B91">
        <f>IFERROR(VLOOKUP(A91,Ejes!I:BM,2,FALSE),"borrar")</f>
        <v>1</v>
      </c>
      <c r="C91" t="str">
        <f>D91&amp;"_"&amp;COUNTIF(D$2:D91,D91)</f>
        <v>08PDIJ_6</v>
      </c>
      <c r="D91" s="185" t="s">
        <v>612</v>
      </c>
      <c r="E91" t="s">
        <v>5494</v>
      </c>
      <c r="F91" s="207">
        <v>0</v>
      </c>
      <c r="G91" s="207" t="s">
        <v>5507</v>
      </c>
      <c r="H91" s="185" t="s">
        <v>3900</v>
      </c>
      <c r="I91" t="s">
        <v>3715</v>
      </c>
      <c r="J91" t="s">
        <v>4595</v>
      </c>
      <c r="K91" t="s">
        <v>5326</v>
      </c>
      <c r="L91" t="s">
        <v>5398</v>
      </c>
      <c r="M91" s="185" t="s">
        <v>5508</v>
      </c>
      <c r="N91" s="208" t="s">
        <v>5504</v>
      </c>
      <c r="P91" s="185" t="s">
        <v>5505</v>
      </c>
      <c r="Q91" t="s">
        <v>5506</v>
      </c>
    </row>
    <row r="92" spans="1:17" x14ac:dyDescent="0.2">
      <c r="A92" t="str">
        <f t="shared" si="2"/>
        <v>08PDPSS053</v>
      </c>
      <c r="B92">
        <f>IFERROR(VLOOKUP(A92,Ejes!I:BM,2,FALSE),"borrar")</f>
        <v>1</v>
      </c>
      <c r="C92" t="str">
        <f>D92&amp;"_"&amp;COUNTIF(D$2:D92,D92)</f>
        <v>08PDPS_1</v>
      </c>
      <c r="D92" s="185" t="s">
        <v>613</v>
      </c>
      <c r="E92" t="s">
        <v>5509</v>
      </c>
      <c r="F92" s="207" t="s">
        <v>5510</v>
      </c>
      <c r="G92" s="207" t="s">
        <v>5511</v>
      </c>
      <c r="H92" s="185" t="s">
        <v>737</v>
      </c>
      <c r="I92" t="s">
        <v>5512</v>
      </c>
      <c r="J92" t="s">
        <v>4656</v>
      </c>
      <c r="K92" t="s">
        <v>5302</v>
      </c>
      <c r="L92" t="s">
        <v>5513</v>
      </c>
      <c r="M92" s="185">
        <v>1120000</v>
      </c>
      <c r="N92" s="208" t="s">
        <v>5514</v>
      </c>
      <c r="O92">
        <v>50000000</v>
      </c>
      <c r="P92" s="185">
        <v>0.2</v>
      </c>
      <c r="Q92">
        <v>0</v>
      </c>
    </row>
    <row r="93" spans="1:17" x14ac:dyDescent="0.2">
      <c r="A93" t="str">
        <f t="shared" si="2"/>
        <v>09PDLRM001</v>
      </c>
      <c r="B93">
        <f>IFERROR(VLOOKUP(A93,Ejes!I:BM,2,FALSE),"borrar")</f>
        <v>2</v>
      </c>
      <c r="C93" t="str">
        <f>D93&amp;"_"&amp;COUNTIF(D$2:D93,D93)</f>
        <v>09PDLR_1</v>
      </c>
      <c r="D93" s="185" t="s">
        <v>615</v>
      </c>
      <c r="E93" t="s">
        <v>5515</v>
      </c>
      <c r="F93" s="207" t="s">
        <v>5516</v>
      </c>
      <c r="G93" s="207" t="s">
        <v>5517</v>
      </c>
      <c r="H93" s="185" t="s">
        <v>712</v>
      </c>
      <c r="I93" t="s">
        <v>564</v>
      </c>
      <c r="J93" t="s">
        <v>4659</v>
      </c>
      <c r="K93" t="s">
        <v>5326</v>
      </c>
      <c r="L93">
        <v>3340</v>
      </c>
      <c r="M93" s="185">
        <v>2</v>
      </c>
      <c r="N93" s="208" t="s">
        <v>5518</v>
      </c>
      <c r="O93">
        <v>80000</v>
      </c>
      <c r="P93" s="185">
        <v>1.3789235805377899E-3</v>
      </c>
      <c r="Q93">
        <v>0</v>
      </c>
    </row>
    <row r="94" spans="1:17" x14ac:dyDescent="0.2">
      <c r="A94" t="str">
        <f t="shared" si="2"/>
        <v>10C001E167</v>
      </c>
      <c r="B94">
        <f>IFERROR(VLOOKUP(A94,Ejes!I:BM,2,FALSE),"borrar")</f>
        <v>3</v>
      </c>
      <c r="C94" t="str">
        <f>D94&amp;"_"&amp;COUNTIF(D$2:D94,D94)</f>
        <v>10C001_1</v>
      </c>
      <c r="D94" s="185" t="s">
        <v>624</v>
      </c>
      <c r="E94" t="s">
        <v>5519</v>
      </c>
      <c r="F94" s="207">
        <v>0</v>
      </c>
      <c r="G94" s="207" t="s">
        <v>5520</v>
      </c>
      <c r="H94" s="185" t="s">
        <v>3846</v>
      </c>
      <c r="I94" t="s">
        <v>5521</v>
      </c>
      <c r="J94" t="s">
        <v>4633</v>
      </c>
      <c r="K94" t="s">
        <v>5522</v>
      </c>
      <c r="L94">
        <v>3391</v>
      </c>
      <c r="M94" s="185">
        <v>1</v>
      </c>
      <c r="N94" s="208" t="s">
        <v>5523</v>
      </c>
      <c r="O94">
        <v>13699757.650000099</v>
      </c>
      <c r="P94" s="185">
        <v>1.0000000000000073E-2</v>
      </c>
      <c r="Q94">
        <v>0</v>
      </c>
    </row>
    <row r="95" spans="1:17" x14ac:dyDescent="0.2">
      <c r="A95" t="str">
        <f t="shared" si="2"/>
        <v>10C001E196</v>
      </c>
      <c r="B95">
        <f>IFERROR(VLOOKUP(A95,Ejes!I:BM,2,FALSE),"borrar")</f>
        <v>3</v>
      </c>
      <c r="C95" t="str">
        <f>D95&amp;"_"&amp;COUNTIF(D$2:D95,D95)</f>
        <v>10C001_2</v>
      </c>
      <c r="D95" s="185" t="s">
        <v>624</v>
      </c>
      <c r="E95" t="s">
        <v>5519</v>
      </c>
      <c r="F95" s="207" t="s">
        <v>5524</v>
      </c>
      <c r="G95" s="207" t="s">
        <v>5525</v>
      </c>
      <c r="H95" s="185" t="s">
        <v>3872</v>
      </c>
      <c r="I95" t="s">
        <v>5526</v>
      </c>
      <c r="J95" t="s">
        <v>4589</v>
      </c>
      <c r="K95" t="s">
        <v>5302</v>
      </c>
      <c r="L95">
        <v>3993</v>
      </c>
      <c r="M95" s="185">
        <v>1</v>
      </c>
      <c r="N95" s="208" t="s">
        <v>5523</v>
      </c>
      <c r="O95">
        <v>586420.19499999995</v>
      </c>
      <c r="P95" s="185">
        <v>2.4999999999999996E-3</v>
      </c>
    </row>
    <row r="96" spans="1:17" x14ac:dyDescent="0.2">
      <c r="A96" t="str">
        <f t="shared" si="2"/>
        <v>10C001E196</v>
      </c>
      <c r="B96">
        <f>IFERROR(VLOOKUP(A96,Ejes!I:BM,2,FALSE),"borrar")</f>
        <v>3</v>
      </c>
      <c r="C96" t="str">
        <f>D96&amp;"_"&amp;COUNTIF(D$2:D96,D96)</f>
        <v>10C001_3</v>
      </c>
      <c r="D96" s="185" t="s">
        <v>624</v>
      </c>
      <c r="E96" t="s">
        <v>5519</v>
      </c>
      <c r="F96" s="207" t="s">
        <v>5524</v>
      </c>
      <c r="G96" s="207" t="s">
        <v>5527</v>
      </c>
      <c r="H96" s="185" t="s">
        <v>3872</v>
      </c>
      <c r="I96" t="s">
        <v>5528</v>
      </c>
      <c r="J96" t="s">
        <v>4589</v>
      </c>
      <c r="K96" t="s">
        <v>5302</v>
      </c>
      <c r="L96" t="s">
        <v>5529</v>
      </c>
      <c r="M96" s="185">
        <v>1</v>
      </c>
      <c r="N96" s="208" t="s">
        <v>5523</v>
      </c>
      <c r="O96">
        <v>586420.19499999995</v>
      </c>
      <c r="P96" s="185">
        <v>2.4999999999999996E-3</v>
      </c>
    </row>
    <row r="97" spans="1:17" x14ac:dyDescent="0.2">
      <c r="A97" t="str">
        <f t="shared" si="2"/>
        <v>10C001E196</v>
      </c>
      <c r="B97">
        <f>IFERROR(VLOOKUP(A97,Ejes!I:BM,2,FALSE),"borrar")</f>
        <v>3</v>
      </c>
      <c r="C97" t="str">
        <f>D97&amp;"_"&amp;COUNTIF(D$2:D97,D97)</f>
        <v>10C001_4</v>
      </c>
      <c r="D97" s="185" t="s">
        <v>624</v>
      </c>
      <c r="E97" t="s">
        <v>5519</v>
      </c>
      <c r="F97" s="207" t="s">
        <v>5524</v>
      </c>
      <c r="G97" s="207" t="s">
        <v>5530</v>
      </c>
      <c r="H97" s="185" t="s">
        <v>3872</v>
      </c>
      <c r="I97" t="s">
        <v>5449</v>
      </c>
      <c r="J97" t="s">
        <v>4589</v>
      </c>
      <c r="K97" t="s">
        <v>5302</v>
      </c>
      <c r="L97">
        <v>3391</v>
      </c>
      <c r="M97" s="185">
        <v>1</v>
      </c>
      <c r="N97" s="208" t="s">
        <v>5523</v>
      </c>
      <c r="O97">
        <v>586420.19499999995</v>
      </c>
      <c r="P97" s="185">
        <v>2.4999999999999996E-3</v>
      </c>
    </row>
    <row r="98" spans="1:17" x14ac:dyDescent="0.2">
      <c r="A98" t="str">
        <f t="shared" ref="A98:A129" si="3">D98&amp;H98</f>
        <v>10C001E196</v>
      </c>
      <c r="B98">
        <f>IFERROR(VLOOKUP(A98,Ejes!I:BM,2,FALSE),"borrar")</f>
        <v>3</v>
      </c>
      <c r="C98" t="str">
        <f>D98&amp;"_"&amp;COUNTIF(D$2:D98,D98)</f>
        <v>10C001_5</v>
      </c>
      <c r="D98" s="185" t="s">
        <v>624</v>
      </c>
      <c r="E98" t="s">
        <v>5519</v>
      </c>
      <c r="F98" s="207" t="s">
        <v>5524</v>
      </c>
      <c r="G98" s="207" t="s">
        <v>5531</v>
      </c>
      <c r="H98" s="185" t="s">
        <v>3872</v>
      </c>
      <c r="I98" t="s">
        <v>5532</v>
      </c>
      <c r="J98" t="s">
        <v>4589</v>
      </c>
      <c r="K98" t="s">
        <v>5302</v>
      </c>
      <c r="L98" t="s">
        <v>5533</v>
      </c>
      <c r="M98" s="185">
        <v>1</v>
      </c>
      <c r="N98" s="208" t="s">
        <v>5523</v>
      </c>
      <c r="O98">
        <v>586420.19499999995</v>
      </c>
      <c r="P98" s="185">
        <v>2.4999999999999996E-3</v>
      </c>
    </row>
    <row r="99" spans="1:17" x14ac:dyDescent="0.2">
      <c r="A99" t="str">
        <f t="shared" si="3"/>
        <v>10P0ACE196</v>
      </c>
      <c r="B99">
        <f>IFERROR(VLOOKUP(A99,Ejes!I:BM,2,FALSE),"borrar")</f>
        <v>3</v>
      </c>
      <c r="C99" t="str">
        <f>D99&amp;"_"&amp;COUNTIF(D$2:D99,D99)</f>
        <v>10P0AC_1</v>
      </c>
      <c r="D99" s="185" t="s">
        <v>626</v>
      </c>
      <c r="E99" t="s">
        <v>5534</v>
      </c>
      <c r="F99" s="207" t="s">
        <v>5535</v>
      </c>
      <c r="G99" s="207" t="s">
        <v>5536</v>
      </c>
      <c r="H99" s="185" t="s">
        <v>3872</v>
      </c>
      <c r="K99" t="s">
        <v>5302</v>
      </c>
      <c r="L99">
        <v>6000</v>
      </c>
      <c r="N99" s="208" t="s">
        <v>5537</v>
      </c>
      <c r="O99">
        <v>0</v>
      </c>
      <c r="P99" s="185">
        <v>0</v>
      </c>
      <c r="Q99">
        <v>0</v>
      </c>
    </row>
    <row r="100" spans="1:17" x14ac:dyDescent="0.2">
      <c r="A100" t="str">
        <f t="shared" si="3"/>
        <v>10P0TPU022</v>
      </c>
      <c r="B100">
        <f>IFERROR(VLOOKUP(A100,Ejes!I:BM,2,FALSE),"borrar")</f>
        <v>3</v>
      </c>
      <c r="C100" t="str">
        <f>D100&amp;"_"&amp;COUNTIF(D$2:D100,D100)</f>
        <v>10P0TP_1</v>
      </c>
      <c r="D100" s="185" t="s">
        <v>627</v>
      </c>
      <c r="E100" t="s">
        <v>5538</v>
      </c>
      <c r="F100" s="207" t="s">
        <v>5539</v>
      </c>
      <c r="G100" s="207" t="s">
        <v>5540</v>
      </c>
      <c r="H100" s="185" t="s">
        <v>747</v>
      </c>
      <c r="I100" t="s">
        <v>3715</v>
      </c>
      <c r="J100" t="s">
        <v>4587</v>
      </c>
      <c r="K100" t="s">
        <v>5302</v>
      </c>
      <c r="L100">
        <v>4000</v>
      </c>
      <c r="M100" s="185">
        <v>2350</v>
      </c>
      <c r="N100" s="208" t="s">
        <v>5541</v>
      </c>
      <c r="O100">
        <v>800000000</v>
      </c>
      <c r="P100" s="185">
        <v>1</v>
      </c>
      <c r="Q100">
        <v>0</v>
      </c>
    </row>
    <row r="101" spans="1:17" x14ac:dyDescent="0.2">
      <c r="A101" t="str">
        <f t="shared" si="3"/>
        <v>10PDMBE042</v>
      </c>
      <c r="B101">
        <f>IFERROR(VLOOKUP(A101,Ejes!I:BM,2,FALSE),"borrar")</f>
        <v>3</v>
      </c>
      <c r="C101" t="str">
        <f>D101&amp;"_"&amp;COUNTIF(D$2:D101,D101)</f>
        <v>10PDMB_1</v>
      </c>
      <c r="D101" s="185" t="s">
        <v>628</v>
      </c>
      <c r="E101" t="s">
        <v>5542</v>
      </c>
      <c r="F101" s="207" t="s">
        <v>5543</v>
      </c>
      <c r="G101" s="207" t="s">
        <v>5544</v>
      </c>
      <c r="H101" s="185" t="s">
        <v>685</v>
      </c>
      <c r="I101" t="s">
        <v>3715</v>
      </c>
      <c r="J101" t="s">
        <v>4588</v>
      </c>
      <c r="K101" t="s">
        <v>5302</v>
      </c>
      <c r="L101">
        <v>3993</v>
      </c>
      <c r="M101" s="185" t="s">
        <v>5545</v>
      </c>
      <c r="N101" s="208" t="s">
        <v>5312</v>
      </c>
      <c r="O101">
        <v>2550000000</v>
      </c>
      <c r="P101" s="185">
        <v>0.92058060705528555</v>
      </c>
      <c r="Q101">
        <v>0</v>
      </c>
    </row>
    <row r="102" spans="1:17" x14ac:dyDescent="0.2">
      <c r="A102" t="str">
        <f t="shared" si="3"/>
        <v>10PDMEE042</v>
      </c>
      <c r="B102">
        <f>IFERROR(VLOOKUP(A102,Ejes!I:BM,2,FALSE),"borrar")</f>
        <v>3</v>
      </c>
      <c r="C102" t="str">
        <f>D102&amp;"_"&amp;COUNTIF(D$2:D102,D102)</f>
        <v>10PDME_1</v>
      </c>
      <c r="D102" s="185" t="s">
        <v>629</v>
      </c>
      <c r="E102" t="s">
        <v>5546</v>
      </c>
      <c r="F102" s="207" t="s">
        <v>5547</v>
      </c>
      <c r="G102" s="207" t="s">
        <v>5548</v>
      </c>
      <c r="H102" s="185" t="s">
        <v>685</v>
      </c>
      <c r="I102" t="s">
        <v>3715</v>
      </c>
      <c r="J102" t="s">
        <v>4655</v>
      </c>
      <c r="K102" t="s">
        <v>5302</v>
      </c>
      <c r="L102" t="s">
        <v>5549</v>
      </c>
      <c r="M102" s="185">
        <v>1124402477</v>
      </c>
      <c r="N102" s="208" t="s">
        <v>5550</v>
      </c>
      <c r="O102">
        <v>37650000</v>
      </c>
      <c r="P102" s="185">
        <v>3.4871931496904224E-3</v>
      </c>
    </row>
    <row r="103" spans="1:17" x14ac:dyDescent="0.2">
      <c r="A103" t="str">
        <f t="shared" si="3"/>
        <v>10PDMEE042</v>
      </c>
      <c r="B103">
        <f>IFERROR(VLOOKUP(A103,Ejes!I:BM,2,FALSE),"borrar")</f>
        <v>3</v>
      </c>
      <c r="C103" t="str">
        <f>D103&amp;"_"&amp;COUNTIF(D$2:D103,D103)</f>
        <v>10PDME_2</v>
      </c>
      <c r="D103" s="185" t="s">
        <v>629</v>
      </c>
      <c r="E103" t="s">
        <v>5546</v>
      </c>
      <c r="F103" s="207" t="s">
        <v>5547</v>
      </c>
      <c r="G103" s="207" t="s">
        <v>5551</v>
      </c>
      <c r="H103" s="185" t="s">
        <v>685</v>
      </c>
      <c r="I103" t="s">
        <v>3715</v>
      </c>
      <c r="J103" t="s">
        <v>4655</v>
      </c>
      <c r="K103" t="s">
        <v>5302</v>
      </c>
      <c r="L103" t="s">
        <v>5552</v>
      </c>
      <c r="M103" s="185">
        <v>4</v>
      </c>
      <c r="N103" s="208" t="s">
        <v>5553</v>
      </c>
      <c r="O103">
        <v>1920614871</v>
      </c>
      <c r="P103" s="185">
        <v>0.11</v>
      </c>
      <c r="Q103">
        <v>0</v>
      </c>
    </row>
    <row r="104" spans="1:17" x14ac:dyDescent="0.2">
      <c r="A104" t="str">
        <f t="shared" si="3"/>
        <v>10PDMEM001</v>
      </c>
      <c r="B104">
        <f>IFERROR(VLOOKUP(A104,Ejes!I:BM,2,FALSE),"borrar")</f>
        <v>3</v>
      </c>
      <c r="C104" t="str">
        <f>D104&amp;"_"&amp;COUNTIF(D$2:D104,D104)</f>
        <v>10PDME_3</v>
      </c>
      <c r="D104" s="185" t="s">
        <v>629</v>
      </c>
      <c r="E104" t="s">
        <v>5546</v>
      </c>
      <c r="F104" s="207" t="s">
        <v>5554</v>
      </c>
      <c r="G104" s="207" t="s">
        <v>5555</v>
      </c>
      <c r="H104" s="185" t="s">
        <v>712</v>
      </c>
      <c r="I104" t="s">
        <v>3715</v>
      </c>
      <c r="J104" t="s">
        <v>4657</v>
      </c>
      <c r="K104" t="s">
        <v>5302</v>
      </c>
      <c r="L104">
        <v>3000</v>
      </c>
      <c r="N104" s="208"/>
      <c r="O104">
        <v>104310213</v>
      </c>
      <c r="P104" s="185">
        <v>1.3219918245059581E-2</v>
      </c>
    </row>
    <row r="105" spans="1:17" x14ac:dyDescent="0.2">
      <c r="A105" t="str">
        <f t="shared" si="3"/>
        <v>10PDMEM001</v>
      </c>
      <c r="B105">
        <f>IFERROR(VLOOKUP(A105,Ejes!I:BM,2,FALSE),"borrar")</f>
        <v>3</v>
      </c>
      <c r="C105" t="str">
        <f>D105&amp;"_"&amp;COUNTIF(D$2:D105,D105)</f>
        <v>10PDME_4</v>
      </c>
      <c r="D105" s="185" t="s">
        <v>629</v>
      </c>
      <c r="E105" t="s">
        <v>5546</v>
      </c>
      <c r="F105" s="207" t="s">
        <v>5554</v>
      </c>
      <c r="G105" s="207" t="s">
        <v>5556</v>
      </c>
      <c r="H105" s="185" t="s">
        <v>712</v>
      </c>
      <c r="I105" t="s">
        <v>3715</v>
      </c>
      <c r="J105" t="s">
        <v>4657</v>
      </c>
      <c r="K105" t="s">
        <v>5302</v>
      </c>
      <c r="L105">
        <v>3000</v>
      </c>
      <c r="N105" s="208"/>
      <c r="O105">
        <v>104310213</v>
      </c>
      <c r="P105" s="185">
        <v>1.3219918245059581E-2</v>
      </c>
      <c r="Q105">
        <v>0</v>
      </c>
    </row>
    <row r="106" spans="1:17" x14ac:dyDescent="0.2">
      <c r="A106" t="str">
        <f t="shared" si="3"/>
        <v>10PDMEM001</v>
      </c>
      <c r="B106">
        <f>IFERROR(VLOOKUP(A106,Ejes!I:BM,2,FALSE),"borrar")</f>
        <v>3</v>
      </c>
      <c r="C106" t="str">
        <f>D106&amp;"_"&amp;COUNTIF(D$2:D106,D106)</f>
        <v>10PDME_5</v>
      </c>
      <c r="D106" s="185" t="s">
        <v>629</v>
      </c>
      <c r="E106" t="s">
        <v>5546</v>
      </c>
      <c r="F106" s="207" t="s">
        <v>5554</v>
      </c>
      <c r="G106" s="207" t="s">
        <v>5557</v>
      </c>
      <c r="H106" s="185" t="s">
        <v>712</v>
      </c>
      <c r="I106" t="s">
        <v>3715</v>
      </c>
      <c r="J106" t="s">
        <v>4661</v>
      </c>
      <c r="K106" t="s">
        <v>5302</v>
      </c>
      <c r="L106" t="s">
        <v>5549</v>
      </c>
      <c r="M106" s="185">
        <v>40000</v>
      </c>
      <c r="N106" s="208" t="s">
        <v>5550</v>
      </c>
      <c r="O106">
        <v>490595885</v>
      </c>
      <c r="P106" s="185">
        <v>6.2176437997136985E-2</v>
      </c>
      <c r="Q106">
        <v>0</v>
      </c>
    </row>
    <row r="107" spans="1:17" x14ac:dyDescent="0.2">
      <c r="A107" t="str">
        <f t="shared" si="3"/>
        <v>10PDMEM001</v>
      </c>
      <c r="B107">
        <f>IFERROR(VLOOKUP(A107,Ejes!I:BM,2,FALSE),"borrar")</f>
        <v>3</v>
      </c>
      <c r="C107" t="str">
        <f>D107&amp;"_"&amp;COUNTIF(D$2:D107,D107)</f>
        <v>10PDME_6</v>
      </c>
      <c r="D107" s="185" t="s">
        <v>629</v>
      </c>
      <c r="E107" t="s">
        <v>5546</v>
      </c>
      <c r="F107" s="207" t="s">
        <v>5554</v>
      </c>
      <c r="G107" s="207" t="s">
        <v>5558</v>
      </c>
      <c r="H107" s="185" t="s">
        <v>712</v>
      </c>
      <c r="I107" t="s">
        <v>570</v>
      </c>
      <c r="K107" t="s">
        <v>5302</v>
      </c>
      <c r="L107" t="s">
        <v>5549</v>
      </c>
      <c r="N107" s="208"/>
      <c r="O107">
        <v>490595885</v>
      </c>
      <c r="P107" s="185">
        <v>6.2176437997136985E-2</v>
      </c>
      <c r="Q107">
        <v>0</v>
      </c>
    </row>
    <row r="108" spans="1:17" x14ac:dyDescent="0.2">
      <c r="A108" t="str">
        <f t="shared" si="3"/>
        <v>10PDMEM002</v>
      </c>
      <c r="B108">
        <f>IFERROR(VLOOKUP(A108,Ejes!I:BM,2,FALSE),"borrar")</f>
        <v>3</v>
      </c>
      <c r="C108" t="str">
        <f>D108&amp;"_"&amp;COUNTIF(D$2:D108,D108)</f>
        <v>10PDME_7</v>
      </c>
      <c r="D108" s="185" t="s">
        <v>629</v>
      </c>
      <c r="E108" t="s">
        <v>5546</v>
      </c>
      <c r="F108" s="207"/>
      <c r="G108" s="207" t="s">
        <v>5559</v>
      </c>
      <c r="H108" s="185" t="s">
        <v>3889</v>
      </c>
      <c r="K108" t="s">
        <v>5505</v>
      </c>
      <c r="N108" s="208"/>
      <c r="P108" s="185">
        <v>0</v>
      </c>
    </row>
    <row r="109" spans="1:17" x14ac:dyDescent="0.2">
      <c r="A109" t="str">
        <f t="shared" si="3"/>
        <v>10PDMEN001</v>
      </c>
      <c r="B109">
        <f>IFERROR(VLOOKUP(A109,Ejes!I:BM,2,FALSE),"borrar")</f>
        <v>5</v>
      </c>
      <c r="C109" t="str">
        <f>D109&amp;"_"&amp;COUNTIF(D$2:D109,D109)</f>
        <v>10PDME_8</v>
      </c>
      <c r="D109" s="185" t="s">
        <v>629</v>
      </c>
      <c r="E109" t="s">
        <v>5546</v>
      </c>
      <c r="F109" s="207"/>
      <c r="G109" s="207" t="s">
        <v>5560</v>
      </c>
      <c r="H109" s="185" t="s">
        <v>713</v>
      </c>
      <c r="K109" t="s">
        <v>5505</v>
      </c>
      <c r="N109" s="208"/>
      <c r="P109" s="185">
        <v>0</v>
      </c>
    </row>
    <row r="110" spans="1:17" x14ac:dyDescent="0.2">
      <c r="A110" t="str">
        <f t="shared" si="3"/>
        <v>10PDRTE042</v>
      </c>
      <c r="B110">
        <f>IFERROR(VLOOKUP(A110,Ejes!I:BM,2,FALSE),"borrar")</f>
        <v>3</v>
      </c>
      <c r="C110" t="str">
        <f>D110&amp;"_"&amp;COUNTIF(D$2:D110,D110)</f>
        <v>10PDRT_1</v>
      </c>
      <c r="D110" s="185" t="s">
        <v>630</v>
      </c>
      <c r="E110" t="s">
        <v>5561</v>
      </c>
      <c r="F110" s="207" t="s">
        <v>5562</v>
      </c>
      <c r="G110" s="207" t="s">
        <v>5563</v>
      </c>
      <c r="H110" s="185" t="s">
        <v>685</v>
      </c>
      <c r="I110" t="s">
        <v>3715</v>
      </c>
      <c r="J110" t="s">
        <v>4587</v>
      </c>
      <c r="K110" t="s">
        <v>5302</v>
      </c>
      <c r="L110">
        <v>2611</v>
      </c>
      <c r="M110" s="185">
        <v>105333882</v>
      </c>
      <c r="N110" s="208" t="s">
        <v>5564</v>
      </c>
      <c r="O110">
        <v>655400003</v>
      </c>
      <c r="P110" s="185">
        <v>0.7076770079915522</v>
      </c>
      <c r="Q110" t="s">
        <v>5565</v>
      </c>
    </row>
    <row r="111" spans="1:17" x14ac:dyDescent="0.2">
      <c r="A111" t="str">
        <f t="shared" si="3"/>
        <v>10PDRTE042</v>
      </c>
      <c r="B111">
        <f>IFERROR(VLOOKUP(A111,Ejes!I:BM,2,FALSE),"borrar")</f>
        <v>3</v>
      </c>
      <c r="C111" t="str">
        <f>D111&amp;"_"&amp;COUNTIF(D$2:D111,D111)</f>
        <v>10PDRT_2</v>
      </c>
      <c r="D111" s="185" t="s">
        <v>630</v>
      </c>
      <c r="E111" t="s">
        <v>5561</v>
      </c>
      <c r="F111" s="207" t="s">
        <v>5562</v>
      </c>
      <c r="G111" s="207" t="s">
        <v>5566</v>
      </c>
      <c r="H111" s="185" t="s">
        <v>685</v>
      </c>
      <c r="I111" t="s">
        <v>570</v>
      </c>
      <c r="J111" t="s">
        <v>4587</v>
      </c>
      <c r="K111" t="s">
        <v>5302</v>
      </c>
      <c r="L111">
        <v>2961</v>
      </c>
      <c r="M111" s="185">
        <v>1510</v>
      </c>
      <c r="N111" s="208" t="s">
        <v>5567</v>
      </c>
      <c r="O111">
        <v>210000000</v>
      </c>
      <c r="P111" s="185">
        <v>0.2267503371955675</v>
      </c>
      <c r="Q111" t="s">
        <v>5565</v>
      </c>
    </row>
    <row r="112" spans="1:17" x14ac:dyDescent="0.2">
      <c r="A112" t="str">
        <f t="shared" si="3"/>
        <v>10PDRTE042</v>
      </c>
      <c r="B112">
        <f>IFERROR(VLOOKUP(A112,Ejes!I:BM,2,FALSE),"borrar")</f>
        <v>3</v>
      </c>
      <c r="C112" t="str">
        <f>D112&amp;"_"&amp;COUNTIF(D$2:D112,D112)</f>
        <v>10PDRT_3</v>
      </c>
      <c r="D112" s="185" t="s">
        <v>630</v>
      </c>
      <c r="E112" t="s">
        <v>5561</v>
      </c>
      <c r="F112" s="207" t="s">
        <v>5562</v>
      </c>
      <c r="G112" s="207" t="s">
        <v>5568</v>
      </c>
      <c r="H112" s="185" t="s">
        <v>685</v>
      </c>
      <c r="I112" t="s">
        <v>570</v>
      </c>
      <c r="J112" t="s">
        <v>4587</v>
      </c>
      <c r="K112" t="s">
        <v>5302</v>
      </c>
      <c r="L112">
        <v>2911</v>
      </c>
      <c r="M112" s="185">
        <v>1</v>
      </c>
      <c r="N112" s="208" t="s">
        <v>5569</v>
      </c>
      <c r="O112">
        <v>2000000</v>
      </c>
      <c r="P112" s="185">
        <v>2.1595270209101669E-3</v>
      </c>
      <c r="Q112" t="s">
        <v>5565</v>
      </c>
    </row>
    <row r="113" spans="1:17" x14ac:dyDescent="0.2">
      <c r="A113" t="str">
        <f t="shared" si="3"/>
        <v>10PDRTM001</v>
      </c>
      <c r="B113">
        <f>IFERROR(VLOOKUP(A113,Ejes!I:BM,2,FALSE),"borrar")</f>
        <v>3</v>
      </c>
      <c r="C113" t="str">
        <f>D113&amp;"_"&amp;COUNTIF(D$2:D113,D113)</f>
        <v>10PDRT_4</v>
      </c>
      <c r="D113" s="185" t="s">
        <v>630</v>
      </c>
      <c r="E113" t="s">
        <v>5561</v>
      </c>
      <c r="F113" s="207" t="s">
        <v>5562</v>
      </c>
      <c r="G113" s="207" t="s">
        <v>5570</v>
      </c>
      <c r="H113" s="185" t="s">
        <v>712</v>
      </c>
      <c r="I113" t="s">
        <v>3715</v>
      </c>
      <c r="J113" t="s">
        <v>4655</v>
      </c>
      <c r="K113" t="s">
        <v>5302</v>
      </c>
      <c r="L113">
        <v>3571</v>
      </c>
      <c r="M113" s="185">
        <v>1</v>
      </c>
      <c r="N113" s="208" t="s">
        <v>5571</v>
      </c>
      <c r="O113">
        <v>8700000</v>
      </c>
      <c r="P113" s="185">
        <v>6.2746512159212774E-3</v>
      </c>
      <c r="Q113" t="s">
        <v>5565</v>
      </c>
    </row>
    <row r="114" spans="1:17" x14ac:dyDescent="0.2">
      <c r="A114" t="str">
        <f t="shared" si="3"/>
        <v>10PDRTE042</v>
      </c>
      <c r="B114">
        <f>IFERROR(VLOOKUP(A114,Ejes!I:BM,2,FALSE),"borrar")</f>
        <v>3</v>
      </c>
      <c r="C114" t="str">
        <f>D114&amp;"_"&amp;COUNTIF(D$2:D114,D114)</f>
        <v>10PDRT_5</v>
      </c>
      <c r="D114" s="185" t="s">
        <v>630</v>
      </c>
      <c r="E114" t="s">
        <v>5561</v>
      </c>
      <c r="F114" s="207" t="s">
        <v>5562</v>
      </c>
      <c r="G114" s="207" t="s">
        <v>5572</v>
      </c>
      <c r="H114" s="185" t="s">
        <v>685</v>
      </c>
      <c r="I114" t="s">
        <v>570</v>
      </c>
      <c r="J114" t="s">
        <v>4661</v>
      </c>
      <c r="K114" t="s">
        <v>5302</v>
      </c>
      <c r="L114">
        <v>3341</v>
      </c>
      <c r="M114" s="185">
        <v>1</v>
      </c>
      <c r="N114" s="208" t="s">
        <v>5573</v>
      </c>
      <c r="O114">
        <v>2360000</v>
      </c>
      <c r="P114" s="185">
        <v>2.548241884673997E-3</v>
      </c>
      <c r="Q114" t="s">
        <v>5565</v>
      </c>
    </row>
    <row r="115" spans="1:17" x14ac:dyDescent="0.2">
      <c r="A115" t="str">
        <f t="shared" si="3"/>
        <v>10PDRTM001</v>
      </c>
      <c r="B115">
        <f>IFERROR(VLOOKUP(A115,Ejes!I:BM,2,FALSE),"borrar")</f>
        <v>3</v>
      </c>
      <c r="C115" t="str">
        <f>D115&amp;"_"&amp;COUNTIF(D$2:D115,D115)</f>
        <v>10PDRT_6</v>
      </c>
      <c r="D115" s="185" t="s">
        <v>630</v>
      </c>
      <c r="E115" t="s">
        <v>5561</v>
      </c>
      <c r="F115" s="207" t="s">
        <v>5562</v>
      </c>
      <c r="G115" s="207" t="s">
        <v>5574</v>
      </c>
      <c r="H115" s="185" t="s">
        <v>712</v>
      </c>
      <c r="I115" t="s">
        <v>570</v>
      </c>
      <c r="J115" t="s">
        <v>4661</v>
      </c>
      <c r="K115" t="s">
        <v>5302</v>
      </c>
      <c r="L115">
        <v>3391</v>
      </c>
      <c r="M115" s="185">
        <v>1</v>
      </c>
      <c r="N115" s="208" t="s">
        <v>5575</v>
      </c>
      <c r="O115">
        <v>3500000</v>
      </c>
      <c r="P115" s="185">
        <v>2.5242849719223528E-3</v>
      </c>
      <c r="Q115" t="s">
        <v>5565</v>
      </c>
    </row>
    <row r="116" spans="1:17" x14ac:dyDescent="0.2">
      <c r="A116" t="str">
        <f t="shared" si="3"/>
        <v>10PDRTM001</v>
      </c>
      <c r="B116">
        <f>IFERROR(VLOOKUP(A116,Ejes!I:BM,2,FALSE),"borrar")</f>
        <v>3</v>
      </c>
      <c r="C116" t="str">
        <f>D116&amp;"_"&amp;COUNTIF(D$2:D116,D116)</f>
        <v>10PDRT_7</v>
      </c>
      <c r="D116" s="185" t="s">
        <v>630</v>
      </c>
      <c r="E116" t="s">
        <v>5561</v>
      </c>
      <c r="F116" s="207" t="s">
        <v>5562</v>
      </c>
      <c r="G116" s="207" t="s">
        <v>5576</v>
      </c>
      <c r="H116" s="185" t="s">
        <v>712</v>
      </c>
      <c r="I116" t="s">
        <v>570</v>
      </c>
      <c r="J116" t="s">
        <v>4661</v>
      </c>
      <c r="K116" t="s">
        <v>5302</v>
      </c>
      <c r="L116">
        <v>3451</v>
      </c>
      <c r="M116" s="185">
        <v>1</v>
      </c>
      <c r="N116" s="208" t="s">
        <v>5577</v>
      </c>
      <c r="O116">
        <v>29250000</v>
      </c>
      <c r="P116" s="185">
        <v>2.1095810122493949E-2</v>
      </c>
      <c r="Q116" t="s">
        <v>5565</v>
      </c>
    </row>
    <row r="117" spans="1:17" x14ac:dyDescent="0.2">
      <c r="A117" t="str">
        <f t="shared" si="3"/>
        <v>10PDRTM001</v>
      </c>
      <c r="B117">
        <f>IFERROR(VLOOKUP(A117,Ejes!I:BM,2,FALSE),"borrar")</f>
        <v>3</v>
      </c>
      <c r="C117" t="str">
        <f>D117&amp;"_"&amp;COUNTIF(D$2:D117,D117)</f>
        <v>10PDRT_8</v>
      </c>
      <c r="D117" s="185" t="s">
        <v>630</v>
      </c>
      <c r="E117" t="s">
        <v>5561</v>
      </c>
      <c r="F117" s="207" t="s">
        <v>5562</v>
      </c>
      <c r="G117" s="207" t="s">
        <v>5578</v>
      </c>
      <c r="H117" s="185" t="s">
        <v>712</v>
      </c>
      <c r="I117" t="s">
        <v>570</v>
      </c>
      <c r="J117" t="s">
        <v>4661</v>
      </c>
      <c r="K117" t="s">
        <v>5302</v>
      </c>
      <c r="L117">
        <v>1441</v>
      </c>
      <c r="M117" s="185">
        <v>1</v>
      </c>
      <c r="N117" s="208" t="s">
        <v>5577</v>
      </c>
      <c r="O117">
        <v>4257084</v>
      </c>
      <c r="P117" s="185">
        <v>3.0703123329745997E-3</v>
      </c>
      <c r="Q117" t="s">
        <v>5565</v>
      </c>
    </row>
    <row r="118" spans="1:17" x14ac:dyDescent="0.2">
      <c r="A118" t="str">
        <f t="shared" si="3"/>
        <v>10PDTEE042</v>
      </c>
      <c r="B118">
        <f>IFERROR(VLOOKUP(A118,Ejes!I:BM,2,FALSE),"borrar")</f>
        <v>3</v>
      </c>
      <c r="C118" t="str">
        <f>D118&amp;"_"&amp;COUNTIF(D$2:D118,D118)</f>
        <v>10PDTE_1</v>
      </c>
      <c r="D118" s="185" t="s">
        <v>631</v>
      </c>
      <c r="E118" t="s">
        <v>5579</v>
      </c>
      <c r="F118" s="207" t="s">
        <v>5580</v>
      </c>
      <c r="G118" s="207" t="s">
        <v>5581</v>
      </c>
      <c r="H118" s="185" t="s">
        <v>685</v>
      </c>
      <c r="I118" t="s">
        <v>576</v>
      </c>
      <c r="J118" t="s">
        <v>4587</v>
      </c>
      <c r="K118" t="s">
        <v>5302</v>
      </c>
      <c r="L118" t="s">
        <v>5398</v>
      </c>
      <c r="M118" s="185">
        <v>103</v>
      </c>
      <c r="N118" s="208" t="s">
        <v>5582</v>
      </c>
      <c r="O118">
        <v>0</v>
      </c>
      <c r="P118" s="185">
        <v>0</v>
      </c>
      <c r="Q118" t="s">
        <v>5583</v>
      </c>
    </row>
    <row r="119" spans="1:17" x14ac:dyDescent="0.2">
      <c r="A119" t="str">
        <f t="shared" si="3"/>
        <v>11CD01E026</v>
      </c>
      <c r="B119">
        <f>IFERROR(VLOOKUP(A119,Ejes!I:BM,2,FALSE),"borrar")</f>
        <v>5</v>
      </c>
      <c r="C119" t="str">
        <f>D119&amp;"_"&amp;COUNTIF(D$2:D119,D119)</f>
        <v>11CD01_1</v>
      </c>
      <c r="D119" s="185" t="s">
        <v>633</v>
      </c>
      <c r="E119" t="s">
        <v>5584</v>
      </c>
      <c r="F119" s="207">
        <v>0</v>
      </c>
      <c r="G119" s="207" t="s">
        <v>5585</v>
      </c>
      <c r="H119" s="185" t="s">
        <v>684</v>
      </c>
      <c r="I119" t="s">
        <v>5586</v>
      </c>
      <c r="J119" t="s">
        <v>4661</v>
      </c>
      <c r="K119" t="s">
        <v>5298</v>
      </c>
      <c r="M119" s="185">
        <v>1</v>
      </c>
      <c r="N119" s="208" t="s">
        <v>5312</v>
      </c>
      <c r="O119">
        <v>100000</v>
      </c>
      <c r="P119" s="185">
        <v>3.4037732869149399E-3</v>
      </c>
      <c r="Q119">
        <v>0</v>
      </c>
    </row>
    <row r="120" spans="1:17" x14ac:dyDescent="0.2">
      <c r="A120" t="str">
        <f t="shared" si="3"/>
        <v>11CD02E169</v>
      </c>
      <c r="B120">
        <f>IFERROR(VLOOKUP(A120,Ejes!I:BM,2,FALSE),"borrar")</f>
        <v>5</v>
      </c>
      <c r="C120" t="str">
        <f>D120&amp;"_"&amp;COUNTIF(D$2:D120,D120)</f>
        <v>11CD02_1</v>
      </c>
      <c r="D120" s="185" t="s">
        <v>634</v>
      </c>
      <c r="E120" t="s">
        <v>5587</v>
      </c>
      <c r="F120" s="207" t="s">
        <v>5588</v>
      </c>
      <c r="G120" s="207" t="s">
        <v>5589</v>
      </c>
      <c r="H120" s="185" t="s">
        <v>3848</v>
      </c>
      <c r="I120" t="s">
        <v>3715</v>
      </c>
      <c r="J120" t="s">
        <v>4661</v>
      </c>
      <c r="K120" t="s">
        <v>5298</v>
      </c>
      <c r="L120">
        <v>3000</v>
      </c>
      <c r="M120" s="185">
        <v>100</v>
      </c>
      <c r="N120" s="208" t="s">
        <v>5590</v>
      </c>
      <c r="O120">
        <v>11502116177.35</v>
      </c>
      <c r="P120" s="185">
        <v>0.95000000000000007</v>
      </c>
      <c r="Q120">
        <v>0</v>
      </c>
    </row>
    <row r="121" spans="1:17" x14ac:dyDescent="0.2">
      <c r="A121" t="str">
        <f t="shared" si="3"/>
        <v>11CD03E169</v>
      </c>
      <c r="B121">
        <f>IFERROR(VLOOKUP(A121,Ejes!I:BM,2,FALSE),"borrar")</f>
        <v>5</v>
      </c>
      <c r="C121" t="str">
        <f>D121&amp;"_"&amp;COUNTIF(D$2:D121,D121)</f>
        <v>11CD03_1</v>
      </c>
      <c r="D121" s="185" t="s">
        <v>635</v>
      </c>
      <c r="E121" t="s">
        <v>5591</v>
      </c>
      <c r="F121" s="207" t="s">
        <v>5592</v>
      </c>
      <c r="G121" s="207" t="s">
        <v>5593</v>
      </c>
      <c r="H121" s="185" t="s">
        <v>3848</v>
      </c>
      <c r="I121" t="s">
        <v>3715</v>
      </c>
      <c r="J121" t="s">
        <v>4659</v>
      </c>
      <c r="K121" t="s">
        <v>5298</v>
      </c>
      <c r="L121">
        <v>3341</v>
      </c>
      <c r="M121" s="185">
        <v>1</v>
      </c>
      <c r="N121" s="208" t="s">
        <v>5594</v>
      </c>
      <c r="O121">
        <v>100000</v>
      </c>
      <c r="P121" s="185">
        <v>1.6331052388692105E-5</v>
      </c>
    </row>
    <row r="122" spans="1:17" x14ac:dyDescent="0.2">
      <c r="A122" t="str">
        <f t="shared" si="3"/>
        <v>33C001E178</v>
      </c>
      <c r="B122">
        <f>IFERROR(VLOOKUP(A122,Ejes!I:BM,2,FALSE),"borrar")</f>
        <v>2</v>
      </c>
      <c r="C122" t="str">
        <f>D122&amp;"_"&amp;COUNTIF(D$2:D122,D122)</f>
        <v>33C001_1</v>
      </c>
      <c r="D122" s="185" t="s">
        <v>662</v>
      </c>
      <c r="E122" t="s">
        <v>5595</v>
      </c>
      <c r="F122" s="207" t="s">
        <v>5596</v>
      </c>
      <c r="G122" s="207" t="s">
        <v>5597</v>
      </c>
      <c r="H122" s="185" t="s">
        <v>3856</v>
      </c>
      <c r="I122" t="s">
        <v>3715</v>
      </c>
      <c r="J122" t="s">
        <v>4595</v>
      </c>
      <c r="K122" t="s">
        <v>5598</v>
      </c>
      <c r="M122" s="185" t="s">
        <v>5599</v>
      </c>
      <c r="N122" s="208" t="s">
        <v>5523</v>
      </c>
      <c r="O122">
        <v>3383534.52</v>
      </c>
      <c r="P122" s="185">
        <v>0.06</v>
      </c>
      <c r="Q122">
        <v>0</v>
      </c>
    </row>
    <row r="123" spans="1:17" x14ac:dyDescent="0.2">
      <c r="A123" t="str">
        <f t="shared" si="3"/>
        <v>33C001E178</v>
      </c>
      <c r="B123">
        <f>IFERROR(VLOOKUP(A123,Ejes!I:BM,2,FALSE),"borrar")</f>
        <v>2</v>
      </c>
      <c r="C123" t="str">
        <f>D123&amp;"_"&amp;COUNTIF(D$2:D123,D123)</f>
        <v>33C001_2</v>
      </c>
      <c r="D123" s="185" t="s">
        <v>662</v>
      </c>
      <c r="E123" t="s">
        <v>5595</v>
      </c>
      <c r="F123" s="207" t="s">
        <v>5596</v>
      </c>
      <c r="G123" s="207" t="s">
        <v>5600</v>
      </c>
      <c r="H123" s="185" t="s">
        <v>3856</v>
      </c>
      <c r="I123" t="s">
        <v>3715</v>
      </c>
      <c r="J123" t="s">
        <v>4595</v>
      </c>
      <c r="K123" t="s">
        <v>5601</v>
      </c>
      <c r="M123" s="185" t="s">
        <v>5601</v>
      </c>
      <c r="N123" s="208" t="s">
        <v>5602</v>
      </c>
      <c r="P123" s="185" t="s">
        <v>5505</v>
      </c>
      <c r="Q123">
        <v>0</v>
      </c>
    </row>
    <row r="124" spans="1:17" x14ac:dyDescent="0.2">
      <c r="A124" t="str">
        <f t="shared" si="3"/>
        <v>33C001S022</v>
      </c>
      <c r="B124">
        <f>IFERROR(VLOOKUP(A124,Ejes!I:BM,2,FALSE),"borrar")</f>
        <v>2</v>
      </c>
      <c r="C124" t="str">
        <f>D124&amp;"_"&amp;COUNTIF(D$2:D124,D124)</f>
        <v>33C001_3</v>
      </c>
      <c r="D124" s="185" t="s">
        <v>662</v>
      </c>
      <c r="E124" t="s">
        <v>5595</v>
      </c>
      <c r="F124" s="207" t="s">
        <v>5603</v>
      </c>
      <c r="G124" s="207" t="s">
        <v>5604</v>
      </c>
      <c r="H124" s="185" t="s">
        <v>728</v>
      </c>
      <c r="I124" t="s">
        <v>3715</v>
      </c>
      <c r="J124" t="s">
        <v>4644</v>
      </c>
      <c r="K124" t="s">
        <v>5605</v>
      </c>
      <c r="L124">
        <v>4000</v>
      </c>
      <c r="M124" s="185">
        <v>4500</v>
      </c>
      <c r="N124" s="208" t="s">
        <v>5396</v>
      </c>
      <c r="O124">
        <v>72891067</v>
      </c>
      <c r="P124" s="185">
        <v>0.34816280582423476</v>
      </c>
      <c r="Q124">
        <v>0</v>
      </c>
    </row>
    <row r="125" spans="1:17" x14ac:dyDescent="0.2">
      <c r="A125" t="str">
        <f t="shared" si="3"/>
        <v>33C001S022</v>
      </c>
      <c r="B125">
        <f>IFERROR(VLOOKUP(A125,Ejes!I:BM,2,FALSE),"borrar")</f>
        <v>2</v>
      </c>
      <c r="C125" t="str">
        <f>D125&amp;"_"&amp;COUNTIF(D$2:D125,D125)</f>
        <v>33C001_4</v>
      </c>
      <c r="D125" s="185" t="s">
        <v>662</v>
      </c>
      <c r="E125" t="s">
        <v>5595</v>
      </c>
      <c r="F125" s="207" t="s">
        <v>5603</v>
      </c>
      <c r="G125" s="207" t="s">
        <v>5606</v>
      </c>
      <c r="H125" s="185" t="s">
        <v>728</v>
      </c>
      <c r="I125" t="s">
        <v>3715</v>
      </c>
      <c r="J125" t="s">
        <v>4644</v>
      </c>
      <c r="K125" t="s">
        <v>5605</v>
      </c>
      <c r="L125">
        <v>4000</v>
      </c>
      <c r="M125" s="185">
        <v>0</v>
      </c>
      <c r="N125" s="208" t="s">
        <v>5396</v>
      </c>
      <c r="O125">
        <v>0</v>
      </c>
      <c r="P125" s="185">
        <v>0</v>
      </c>
      <c r="Q125">
        <v>0</v>
      </c>
    </row>
    <row r="126" spans="1:17" x14ac:dyDescent="0.2">
      <c r="A126" t="str">
        <f t="shared" si="3"/>
        <v>33C001S022</v>
      </c>
      <c r="B126">
        <f>IFERROR(VLOOKUP(A126,Ejes!I:BM,2,FALSE),"borrar")</f>
        <v>2</v>
      </c>
      <c r="C126" t="str">
        <f>D126&amp;"_"&amp;COUNTIF(D$2:D126,D126)</f>
        <v>33C001_5</v>
      </c>
      <c r="D126" s="185" t="s">
        <v>662</v>
      </c>
      <c r="E126" t="s">
        <v>5595</v>
      </c>
      <c r="F126" s="207" t="s">
        <v>5603</v>
      </c>
      <c r="G126" s="207" t="s">
        <v>5607</v>
      </c>
      <c r="H126" s="185" t="s">
        <v>728</v>
      </c>
      <c r="I126" t="s">
        <v>3715</v>
      </c>
      <c r="J126" t="s">
        <v>4644</v>
      </c>
      <c r="K126" t="s">
        <v>5605</v>
      </c>
      <c r="L126">
        <v>4000</v>
      </c>
      <c r="M126" s="185">
        <v>1000</v>
      </c>
      <c r="N126" s="208" t="s">
        <v>5396</v>
      </c>
      <c r="O126">
        <v>31080000</v>
      </c>
      <c r="P126" s="185">
        <v>0.14845303341515381</v>
      </c>
      <c r="Q126">
        <v>0</v>
      </c>
    </row>
    <row r="127" spans="1:17" x14ac:dyDescent="0.2">
      <c r="A127" t="str">
        <f t="shared" si="3"/>
        <v>33C001S022</v>
      </c>
      <c r="B127">
        <f>IFERROR(VLOOKUP(A127,Ejes!I:BM,2,FALSE),"borrar")</f>
        <v>2</v>
      </c>
      <c r="C127" t="str">
        <f>D127&amp;"_"&amp;COUNTIF(D$2:D127,D127)</f>
        <v>33C001_6</v>
      </c>
      <c r="D127" s="185" t="s">
        <v>662</v>
      </c>
      <c r="E127" t="s">
        <v>5595</v>
      </c>
      <c r="F127" s="207" t="s">
        <v>5603</v>
      </c>
      <c r="G127" s="207" t="s">
        <v>5608</v>
      </c>
      <c r="H127" s="185" t="s">
        <v>728</v>
      </c>
      <c r="I127" t="s">
        <v>3715</v>
      </c>
      <c r="J127" t="s">
        <v>4644</v>
      </c>
      <c r="K127" t="s">
        <v>5605</v>
      </c>
      <c r="L127">
        <v>4000</v>
      </c>
      <c r="M127" s="185">
        <v>0</v>
      </c>
      <c r="N127" s="208" t="s">
        <v>5396</v>
      </c>
      <c r="O127">
        <v>0</v>
      </c>
      <c r="P127" s="185">
        <v>0</v>
      </c>
      <c r="Q127">
        <v>0</v>
      </c>
    </row>
    <row r="128" spans="1:17" x14ac:dyDescent="0.2">
      <c r="A128" t="str">
        <f t="shared" si="3"/>
        <v>33PDCLE199</v>
      </c>
      <c r="B128">
        <f>IFERROR(VLOOKUP(A128,Ejes!I:BM,2,FALSE),"borrar")</f>
        <v>2</v>
      </c>
      <c r="C128" t="str">
        <f>D128&amp;"_"&amp;COUNTIF(D$2:D128,D128)</f>
        <v>33PDCL_1</v>
      </c>
      <c r="D128" s="185" t="s">
        <v>3835</v>
      </c>
      <c r="E128" t="s">
        <v>5609</v>
      </c>
      <c r="F128" s="207" t="s">
        <v>5610</v>
      </c>
      <c r="G128" s="207" t="s">
        <v>5611</v>
      </c>
      <c r="H128" s="185" t="s">
        <v>3875</v>
      </c>
      <c r="I128" t="s">
        <v>570</v>
      </c>
      <c r="J128" t="s">
        <v>4615</v>
      </c>
      <c r="K128" t="s">
        <v>5317</v>
      </c>
      <c r="L128">
        <v>2111</v>
      </c>
      <c r="M128" s="185">
        <v>1</v>
      </c>
      <c r="N128" s="208" t="s">
        <v>5523</v>
      </c>
      <c r="O128">
        <v>0</v>
      </c>
      <c r="P128" s="185">
        <v>0</v>
      </c>
      <c r="Q128" t="s">
        <v>5612</v>
      </c>
    </row>
    <row r="129" spans="1:17" x14ac:dyDescent="0.2">
      <c r="A129" t="str">
        <f t="shared" si="3"/>
        <v>35C001S223</v>
      </c>
      <c r="B129">
        <f>IFERROR(VLOOKUP(A129,Ejes!I:BM,2,FALSE),"borrar")</f>
        <v>1</v>
      </c>
      <c r="C129" t="str">
        <f>D129&amp;"_"&amp;COUNTIF(D$2:D129,D129)</f>
        <v>35C001_1</v>
      </c>
      <c r="D129" s="185" t="s">
        <v>666</v>
      </c>
      <c r="E129" t="s">
        <v>5613</v>
      </c>
      <c r="F129" s="207" t="s">
        <v>5614</v>
      </c>
      <c r="G129" s="207" t="s">
        <v>5615</v>
      </c>
      <c r="H129" s="185" t="s">
        <v>3904</v>
      </c>
      <c r="I129" t="s">
        <v>3715</v>
      </c>
      <c r="J129" t="s">
        <v>4661</v>
      </c>
      <c r="K129" t="s">
        <v>5326</v>
      </c>
      <c r="L129" t="s">
        <v>5616</v>
      </c>
      <c r="M129" s="185">
        <v>1</v>
      </c>
      <c r="N129" s="208" t="s">
        <v>5312</v>
      </c>
      <c r="O129">
        <v>94250000</v>
      </c>
      <c r="P129" s="185">
        <v>0.98950131233595795</v>
      </c>
      <c r="Q129">
        <v>0</v>
      </c>
    </row>
    <row r="130" spans="1:17" x14ac:dyDescent="0.2">
      <c r="A130" t="str">
        <f t="shared" ref="A130:A132" si="4">D130&amp;H130</f>
        <v>36C001U041</v>
      </c>
      <c r="B130">
        <f>IFERROR(VLOOKUP(A130,Ejes!I:BM,2,FALSE),"borrar")</f>
        <v>6</v>
      </c>
      <c r="C130" t="str">
        <f>D130&amp;"_"&amp;COUNTIF(D$2:D130,D130)</f>
        <v>36C001_1</v>
      </c>
      <c r="D130" s="185" t="s">
        <v>667</v>
      </c>
      <c r="E130" t="s">
        <v>5617</v>
      </c>
      <c r="F130" s="207" t="s">
        <v>5618</v>
      </c>
      <c r="G130" s="207" t="s">
        <v>5619</v>
      </c>
      <c r="H130" s="185" t="s">
        <v>3920</v>
      </c>
      <c r="I130" t="s">
        <v>3715</v>
      </c>
      <c r="J130" t="s">
        <v>4644</v>
      </c>
      <c r="K130" t="s">
        <v>5314</v>
      </c>
      <c r="L130" t="s">
        <v>5620</v>
      </c>
      <c r="M130" s="185">
        <v>1</v>
      </c>
      <c r="N130" s="208" t="s">
        <v>5621</v>
      </c>
      <c r="P130" s="185">
        <v>0.2</v>
      </c>
      <c r="Q130">
        <v>0</v>
      </c>
    </row>
    <row r="131" spans="1:17" x14ac:dyDescent="0.2">
      <c r="A131" t="str">
        <f t="shared" si="4"/>
        <v>36C001U041</v>
      </c>
      <c r="B131">
        <f>IFERROR(VLOOKUP(A131,Ejes!I:BM,2,FALSE),"borrar")</f>
        <v>6</v>
      </c>
      <c r="C131" t="str">
        <f>D131&amp;"_"&amp;COUNTIF(D$2:D131,D131)</f>
        <v>36C001_2</v>
      </c>
      <c r="D131" s="185" t="s">
        <v>667</v>
      </c>
      <c r="E131" t="s">
        <v>5617</v>
      </c>
      <c r="F131" s="207" t="s">
        <v>5618</v>
      </c>
      <c r="G131" s="207" t="s">
        <v>5622</v>
      </c>
      <c r="H131" s="185" t="s">
        <v>3920</v>
      </c>
      <c r="I131" t="s">
        <v>3715</v>
      </c>
      <c r="J131" t="s">
        <v>4659</v>
      </c>
      <c r="K131" t="s">
        <v>5314</v>
      </c>
      <c r="L131" t="s">
        <v>5620</v>
      </c>
      <c r="M131" s="185">
        <v>1</v>
      </c>
      <c r="N131" s="208" t="s">
        <v>5623</v>
      </c>
      <c r="P131" s="185">
        <v>0.2</v>
      </c>
      <c r="Q131">
        <v>0</v>
      </c>
    </row>
    <row r="132" spans="1:17" x14ac:dyDescent="0.2">
      <c r="A132" t="str">
        <f t="shared" si="4"/>
        <v>36C001U041</v>
      </c>
      <c r="B132">
        <f>IFERROR(VLOOKUP(A132,Ejes!I:BM,2,FALSE),"borrar")</f>
        <v>6</v>
      </c>
      <c r="C132" t="str">
        <f>D132&amp;"_"&amp;COUNTIF(D$2:D132,D132)</f>
        <v>36C001_3</v>
      </c>
      <c r="D132" s="185" t="s">
        <v>667</v>
      </c>
      <c r="E132" t="s">
        <v>5617</v>
      </c>
      <c r="F132" s="207" t="s">
        <v>5618</v>
      </c>
      <c r="G132" s="207" t="s">
        <v>5624</v>
      </c>
      <c r="H132" s="185" t="s">
        <v>3920</v>
      </c>
      <c r="I132" t="s">
        <v>3715</v>
      </c>
      <c r="J132" t="s">
        <v>4644</v>
      </c>
      <c r="K132" t="s">
        <v>5314</v>
      </c>
      <c r="L132" t="s">
        <v>5620</v>
      </c>
      <c r="M132" s="185">
        <v>2</v>
      </c>
      <c r="N132" s="208" t="s">
        <v>5625</v>
      </c>
      <c r="P132" s="185">
        <v>0.2</v>
      </c>
      <c r="Q132">
        <v>0</v>
      </c>
    </row>
    <row r="178" spans="4:4" x14ac:dyDescent="0.2">
      <c r="D178"/>
    </row>
    <row r="179" spans="4:4" x14ac:dyDescent="0.2">
      <c r="D179"/>
    </row>
    <row r="180" spans="4:4" x14ac:dyDescent="0.2">
      <c r="D180"/>
    </row>
    <row r="181" spans="4:4" x14ac:dyDescent="0.2">
      <c r="D181"/>
    </row>
    <row r="182" spans="4:4" x14ac:dyDescent="0.2">
      <c r="D182"/>
    </row>
    <row r="183" spans="4:4" x14ac:dyDescent="0.2">
      <c r="D183"/>
    </row>
    <row r="184" spans="4:4" x14ac:dyDescent="0.2">
      <c r="D184"/>
    </row>
    <row r="185" spans="4:4" x14ac:dyDescent="0.2">
      <c r="D185"/>
    </row>
    <row r="186" spans="4:4" x14ac:dyDescent="0.2">
      <c r="D186"/>
    </row>
    <row r="187" spans="4:4" x14ac:dyDescent="0.2">
      <c r="D187"/>
    </row>
    <row r="188" spans="4:4" x14ac:dyDescent="0.2">
      <c r="D188"/>
    </row>
    <row r="189" spans="4:4" x14ac:dyDescent="0.2">
      <c r="D189"/>
    </row>
    <row r="190" spans="4:4" x14ac:dyDescent="0.2">
      <c r="D190"/>
    </row>
    <row r="191" spans="4:4" x14ac:dyDescent="0.2">
      <c r="D191"/>
    </row>
    <row r="192" spans="4:4" x14ac:dyDescent="0.2">
      <c r="D192"/>
    </row>
    <row r="193" spans="4:4" x14ac:dyDescent="0.2">
      <c r="D193"/>
    </row>
    <row r="194" spans="4:4" x14ac:dyDescent="0.2">
      <c r="D194"/>
    </row>
    <row r="195" spans="4:4" x14ac:dyDescent="0.2">
      <c r="D195"/>
    </row>
    <row r="196" spans="4:4" x14ac:dyDescent="0.2">
      <c r="D196"/>
    </row>
    <row r="197" spans="4:4" x14ac:dyDescent="0.2">
      <c r="D197"/>
    </row>
    <row r="198" spans="4:4" x14ac:dyDescent="0.2">
      <c r="D198"/>
    </row>
    <row r="199" spans="4:4" x14ac:dyDescent="0.2">
      <c r="D199"/>
    </row>
    <row r="200" spans="4:4" x14ac:dyDescent="0.2">
      <c r="D200"/>
    </row>
    <row r="201" spans="4:4" x14ac:dyDescent="0.2">
      <c r="D201"/>
    </row>
    <row r="202" spans="4:4" x14ac:dyDescent="0.2">
      <c r="D202"/>
    </row>
    <row r="203" spans="4:4" x14ac:dyDescent="0.2">
      <c r="D203"/>
    </row>
    <row r="204" spans="4:4" x14ac:dyDescent="0.2">
      <c r="D204"/>
    </row>
    <row r="205" spans="4:4" x14ac:dyDescent="0.2">
      <c r="D205"/>
    </row>
    <row r="206" spans="4:4" x14ac:dyDescent="0.2">
      <c r="D206"/>
    </row>
    <row r="207" spans="4:4" x14ac:dyDescent="0.2">
      <c r="D207"/>
    </row>
    <row r="208" spans="4:4" x14ac:dyDescent="0.2">
      <c r="D208"/>
    </row>
    <row r="209" spans="4:4" x14ac:dyDescent="0.2">
      <c r="D209"/>
    </row>
    <row r="210" spans="4:4" x14ac:dyDescent="0.2">
      <c r="D210"/>
    </row>
    <row r="211" spans="4:4" x14ac:dyDescent="0.2">
      <c r="D211"/>
    </row>
    <row r="212" spans="4:4" x14ac:dyDescent="0.2">
      <c r="D212"/>
    </row>
    <row r="213" spans="4:4" x14ac:dyDescent="0.2">
      <c r="D213"/>
    </row>
    <row r="214" spans="4:4" x14ac:dyDescent="0.2">
      <c r="D214"/>
    </row>
    <row r="215" spans="4:4" x14ac:dyDescent="0.2">
      <c r="D215"/>
    </row>
    <row r="216" spans="4:4" x14ac:dyDescent="0.2">
      <c r="D216"/>
    </row>
    <row r="217" spans="4:4" x14ac:dyDescent="0.2">
      <c r="D217"/>
    </row>
    <row r="218" spans="4:4" x14ac:dyDescent="0.2">
      <c r="D218"/>
    </row>
    <row r="219" spans="4:4" x14ac:dyDescent="0.2">
      <c r="D219"/>
    </row>
    <row r="220" spans="4:4" x14ac:dyDescent="0.2">
      <c r="D220"/>
    </row>
    <row r="221" spans="4:4" x14ac:dyDescent="0.2">
      <c r="D221"/>
    </row>
    <row r="222" spans="4:4" x14ac:dyDescent="0.2">
      <c r="D222"/>
    </row>
    <row r="223" spans="4:4" x14ac:dyDescent="0.2">
      <c r="D223"/>
    </row>
    <row r="224" spans="4:4" x14ac:dyDescent="0.2">
      <c r="D224"/>
    </row>
    <row r="225" spans="4:4" x14ac:dyDescent="0.2">
      <c r="D225"/>
    </row>
    <row r="226" spans="4:4" x14ac:dyDescent="0.2">
      <c r="D226"/>
    </row>
    <row r="227" spans="4:4" x14ac:dyDescent="0.2">
      <c r="D227"/>
    </row>
    <row r="228" spans="4:4" x14ac:dyDescent="0.2">
      <c r="D228"/>
    </row>
    <row r="229" spans="4:4" x14ac:dyDescent="0.2">
      <c r="D229"/>
    </row>
    <row r="230" spans="4:4" x14ac:dyDescent="0.2">
      <c r="D230"/>
    </row>
    <row r="231" spans="4:4" x14ac:dyDescent="0.2">
      <c r="D231"/>
    </row>
    <row r="232" spans="4:4" x14ac:dyDescent="0.2">
      <c r="D232"/>
    </row>
    <row r="233" spans="4:4" x14ac:dyDescent="0.2">
      <c r="D233"/>
    </row>
    <row r="234" spans="4:4" x14ac:dyDescent="0.2">
      <c r="D234"/>
    </row>
    <row r="235" spans="4:4" x14ac:dyDescent="0.2">
      <c r="D235"/>
    </row>
    <row r="236" spans="4:4" x14ac:dyDescent="0.2">
      <c r="D236"/>
    </row>
    <row r="237" spans="4:4" x14ac:dyDescent="0.2">
      <c r="D237"/>
    </row>
    <row r="238" spans="4:4" x14ac:dyDescent="0.2">
      <c r="D238"/>
    </row>
    <row r="239" spans="4:4" x14ac:dyDescent="0.2">
      <c r="D239"/>
    </row>
    <row r="240" spans="4:4" x14ac:dyDescent="0.2">
      <c r="D240"/>
    </row>
    <row r="241" spans="4:4" x14ac:dyDescent="0.2">
      <c r="D241"/>
    </row>
    <row r="242" spans="4:4" x14ac:dyDescent="0.2">
      <c r="D242"/>
    </row>
    <row r="243" spans="4:4" x14ac:dyDescent="0.2">
      <c r="D243"/>
    </row>
    <row r="244" spans="4:4" x14ac:dyDescent="0.2">
      <c r="D244"/>
    </row>
    <row r="245" spans="4:4" x14ac:dyDescent="0.2">
      <c r="D245"/>
    </row>
    <row r="246" spans="4:4" x14ac:dyDescent="0.2">
      <c r="D246"/>
    </row>
    <row r="247" spans="4:4" x14ac:dyDescent="0.2">
      <c r="D247"/>
    </row>
    <row r="248" spans="4:4" x14ac:dyDescent="0.2">
      <c r="D248"/>
    </row>
    <row r="249" spans="4:4" x14ac:dyDescent="0.2">
      <c r="D249"/>
    </row>
    <row r="250" spans="4:4" x14ac:dyDescent="0.2">
      <c r="D250"/>
    </row>
    <row r="251" spans="4:4" x14ac:dyDescent="0.2">
      <c r="D251"/>
    </row>
    <row r="252" spans="4:4" x14ac:dyDescent="0.2">
      <c r="D252"/>
    </row>
    <row r="253" spans="4:4" x14ac:dyDescent="0.2">
      <c r="D253"/>
    </row>
    <row r="254" spans="4:4" x14ac:dyDescent="0.2">
      <c r="D254"/>
    </row>
    <row r="255" spans="4:4" x14ac:dyDescent="0.2">
      <c r="D255"/>
    </row>
    <row r="256" spans="4:4" x14ac:dyDescent="0.2">
      <c r="D256"/>
    </row>
    <row r="257" spans="4:4" x14ac:dyDescent="0.2">
      <c r="D257"/>
    </row>
    <row r="258" spans="4:4" x14ac:dyDescent="0.2">
      <c r="D258"/>
    </row>
    <row r="259" spans="4:4" x14ac:dyDescent="0.2">
      <c r="D259"/>
    </row>
    <row r="260" spans="4:4" x14ac:dyDescent="0.2">
      <c r="D260"/>
    </row>
    <row r="261" spans="4:4" x14ac:dyDescent="0.2">
      <c r="D261"/>
    </row>
    <row r="262" spans="4:4" x14ac:dyDescent="0.2">
      <c r="D262"/>
    </row>
    <row r="263" spans="4:4" x14ac:dyDescent="0.2">
      <c r="D263"/>
    </row>
    <row r="264" spans="4:4" x14ac:dyDescent="0.2">
      <c r="D264"/>
    </row>
    <row r="265" spans="4:4" x14ac:dyDescent="0.2">
      <c r="D265"/>
    </row>
    <row r="266" spans="4:4" x14ac:dyDescent="0.2">
      <c r="D266"/>
    </row>
    <row r="267" spans="4:4" x14ac:dyDescent="0.2">
      <c r="D267"/>
    </row>
    <row r="268" spans="4:4" x14ac:dyDescent="0.2">
      <c r="D268"/>
    </row>
    <row r="269" spans="4:4" x14ac:dyDescent="0.2">
      <c r="D269"/>
    </row>
    <row r="270" spans="4:4" x14ac:dyDescent="0.2">
      <c r="D270"/>
    </row>
    <row r="271" spans="4:4" x14ac:dyDescent="0.2">
      <c r="D271"/>
    </row>
    <row r="272" spans="4:4" x14ac:dyDescent="0.2">
      <c r="D272"/>
    </row>
    <row r="273" spans="4:4" x14ac:dyDescent="0.2">
      <c r="D273"/>
    </row>
    <row r="274" spans="4:4" x14ac:dyDescent="0.2">
      <c r="D274"/>
    </row>
    <row r="275" spans="4:4" x14ac:dyDescent="0.2">
      <c r="D275"/>
    </row>
    <row r="276" spans="4:4" x14ac:dyDescent="0.2">
      <c r="D276"/>
    </row>
    <row r="277" spans="4:4" x14ac:dyDescent="0.2">
      <c r="D277"/>
    </row>
    <row r="278" spans="4:4" x14ac:dyDescent="0.2">
      <c r="D278"/>
    </row>
    <row r="279" spans="4:4" x14ac:dyDescent="0.2">
      <c r="D279"/>
    </row>
    <row r="280" spans="4:4" x14ac:dyDescent="0.2">
      <c r="D280"/>
    </row>
    <row r="281" spans="4:4" x14ac:dyDescent="0.2">
      <c r="D281"/>
    </row>
    <row r="282" spans="4:4" x14ac:dyDescent="0.2">
      <c r="D282"/>
    </row>
    <row r="283" spans="4:4" x14ac:dyDescent="0.2">
      <c r="D283"/>
    </row>
    <row r="284" spans="4:4" x14ac:dyDescent="0.2">
      <c r="D284"/>
    </row>
    <row r="285" spans="4:4" x14ac:dyDescent="0.2">
      <c r="D285"/>
    </row>
    <row r="286" spans="4:4" x14ac:dyDescent="0.2">
      <c r="D286"/>
    </row>
    <row r="287" spans="4:4" x14ac:dyDescent="0.2">
      <c r="D287"/>
    </row>
    <row r="288" spans="4:4" x14ac:dyDescent="0.2">
      <c r="D288"/>
    </row>
    <row r="289" spans="4:4" x14ac:dyDescent="0.2">
      <c r="D289"/>
    </row>
    <row r="290" spans="4:4" x14ac:dyDescent="0.2">
      <c r="D290"/>
    </row>
    <row r="291" spans="4:4" x14ac:dyDescent="0.2">
      <c r="D291"/>
    </row>
    <row r="292" spans="4:4" x14ac:dyDescent="0.2">
      <c r="D292"/>
    </row>
    <row r="293" spans="4:4" x14ac:dyDescent="0.2">
      <c r="D293"/>
    </row>
    <row r="294" spans="4:4" x14ac:dyDescent="0.2">
      <c r="D294"/>
    </row>
    <row r="295" spans="4:4" x14ac:dyDescent="0.2">
      <c r="D295"/>
    </row>
    <row r="296" spans="4:4" x14ac:dyDescent="0.2">
      <c r="D296"/>
    </row>
    <row r="297" spans="4:4" x14ac:dyDescent="0.2">
      <c r="D297"/>
    </row>
    <row r="298" spans="4:4" x14ac:dyDescent="0.2">
      <c r="D298"/>
    </row>
    <row r="299" spans="4:4" x14ac:dyDescent="0.2">
      <c r="D299"/>
    </row>
    <row r="300" spans="4:4" x14ac:dyDescent="0.2">
      <c r="D300"/>
    </row>
    <row r="301" spans="4:4" x14ac:dyDescent="0.2">
      <c r="D301"/>
    </row>
    <row r="302" spans="4:4" x14ac:dyDescent="0.2">
      <c r="D302"/>
    </row>
    <row r="303" spans="4:4" x14ac:dyDescent="0.2">
      <c r="D303"/>
    </row>
    <row r="304" spans="4:4" x14ac:dyDescent="0.2">
      <c r="D304"/>
    </row>
    <row r="305" spans="4:4" x14ac:dyDescent="0.2">
      <c r="D305"/>
    </row>
    <row r="306" spans="4:4" x14ac:dyDescent="0.2">
      <c r="D306"/>
    </row>
    <row r="307" spans="4:4" x14ac:dyDescent="0.2">
      <c r="D307"/>
    </row>
    <row r="308" spans="4:4" x14ac:dyDescent="0.2">
      <c r="D308"/>
    </row>
    <row r="309" spans="4:4" x14ac:dyDescent="0.2">
      <c r="D309"/>
    </row>
    <row r="310" spans="4:4" x14ac:dyDescent="0.2">
      <c r="D310"/>
    </row>
    <row r="311" spans="4:4" x14ac:dyDescent="0.2">
      <c r="D311"/>
    </row>
    <row r="312" spans="4:4" x14ac:dyDescent="0.2">
      <c r="D312"/>
    </row>
    <row r="313" spans="4:4" x14ac:dyDescent="0.2">
      <c r="D313"/>
    </row>
  </sheetData>
  <autoFilter ref="A2:S132" xr:uid="{535209CE-3C15-4D9A-9745-C325EA6D7A5F}"/>
  <mergeCells count="3">
    <mergeCell ref="D1:F1"/>
    <mergeCell ref="G1:H1"/>
    <mergeCell ref="I1:P1"/>
  </mergeCells>
  <conditionalFormatting sqref="E141:E177">
    <cfRule type="colorScale" priority="2">
      <colorScale>
        <cfvo type="min"/>
        <cfvo type="percentile" val="50"/>
        <cfvo type="max"/>
        <color rgb="FFF8696B"/>
        <color rgb="FFFFEB84"/>
        <color rgb="FF63BE7B"/>
      </colorScale>
    </cfRule>
  </conditionalFormatting>
  <conditionalFormatting sqref="G1:G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15</vt:i4>
      </vt:variant>
    </vt:vector>
  </HeadingPairs>
  <TitlesOfParts>
    <vt:vector size="17" baseType="lpstr">
      <vt:lpstr>FVT SUST</vt:lpstr>
      <vt:lpstr>Nuevas</vt:lpstr>
      <vt:lpstr>'Clas. PP 2021'!Área_de_impresión</vt:lpstr>
      <vt:lpstr>LineaA</vt:lpstr>
      <vt:lpstr>LineaB</vt:lpstr>
      <vt:lpstr>LineaC</vt:lpstr>
      <vt:lpstr>LineaD</vt:lpstr>
      <vt:lpstr>LineaF</vt:lpstr>
      <vt:lpstr>LineaG</vt:lpstr>
      <vt:lpstr>LineaH</vt:lpstr>
      <vt:lpstr>LineaI</vt:lpstr>
      <vt:lpstr>LineaJ</vt:lpstr>
      <vt:lpstr>LineaK</vt:lpstr>
      <vt:lpstr>LineaM</vt:lpstr>
      <vt:lpstr>CDIG!Títulos_a_imprimir</vt:lpstr>
      <vt:lpstr>CDNNA!Títulos_a_imprimir</vt:lpstr>
      <vt:lpstr>'Clas. PP 2021'!Títulos_a_imprimir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Finanzas-CDMX</dc:creator>
  <cp:lastModifiedBy>Finanzas CDMX</cp:lastModifiedBy>
  <cp:lastPrinted>2023-11-07T19:52:13Z</cp:lastPrinted>
  <dcterms:created xsi:type="dcterms:W3CDTF">2021-09-22T01:00:34Z</dcterms:created>
  <dcterms:modified xsi:type="dcterms:W3CDTF">2023-11-08T17:52:51Z</dcterms:modified>
</cp:coreProperties>
</file>