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\Downloads\CLASIFICACIONES LDF\1ER TRIMESTRE\"/>
    </mc:Choice>
  </mc:AlternateContent>
  <bookViews>
    <workbookView xWindow="0" yWindow="0" windowWidth="23040" windowHeight="9192"/>
  </bookViews>
  <sheets>
    <sheet name="Formato 6b" sheetId="1" r:id="rId1"/>
  </sheets>
  <definedNames>
    <definedName name="_xlnm._FilterDatabase" localSheetId="0" hidden="1">'Formato 6b'!$A$86:$H$122</definedName>
    <definedName name="_xlnm.Print_Area" localSheetId="0">'Formato 6b'!$A$1:$H$176</definedName>
    <definedName name="_xlnm.Print_Titles" localSheetId="0">'Formato 6b'!$1:$7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E126" i="1"/>
  <c r="C126" i="1"/>
  <c r="F163" i="1"/>
  <c r="E163" i="1"/>
  <c r="C163" i="1"/>
  <c r="H164" i="1"/>
  <c r="G164" i="1"/>
  <c r="D164" i="1"/>
  <c r="D82" i="1" l="1"/>
  <c r="G82" i="1"/>
  <c r="H82" i="1"/>
  <c r="D37" i="1"/>
  <c r="G37" i="1"/>
  <c r="H37" i="1"/>
  <c r="G170" i="1" l="1"/>
  <c r="H170" i="1"/>
  <c r="D170" i="1"/>
  <c r="G143" i="1"/>
  <c r="H143" i="1"/>
  <c r="D143" i="1"/>
  <c r="G116" i="1"/>
  <c r="H116" i="1"/>
  <c r="D116" i="1"/>
  <c r="H69" i="1"/>
  <c r="G69" i="1"/>
  <c r="D69" i="1"/>
  <c r="D50" i="1"/>
  <c r="G50" i="1"/>
  <c r="H50" i="1"/>
  <c r="F33" i="1"/>
  <c r="E33" i="1"/>
  <c r="C33" i="1"/>
  <c r="G168" i="1" l="1"/>
  <c r="H168" i="1"/>
  <c r="G169" i="1"/>
  <c r="H169" i="1"/>
  <c r="D168" i="1"/>
  <c r="D169" i="1"/>
  <c r="H165" i="1"/>
  <c r="G165" i="1"/>
  <c r="G163" i="1" s="1"/>
  <c r="D165" i="1"/>
  <c r="C166" i="1"/>
  <c r="E166" i="1"/>
  <c r="F166" i="1"/>
  <c r="G166" i="1" s="1"/>
  <c r="G133" i="1"/>
  <c r="H133" i="1"/>
  <c r="G134" i="1"/>
  <c r="H134" i="1"/>
  <c r="G135" i="1"/>
  <c r="H135" i="1"/>
  <c r="G136" i="1"/>
  <c r="H136" i="1"/>
  <c r="D133" i="1"/>
  <c r="D134" i="1"/>
  <c r="D135" i="1"/>
  <c r="D136" i="1"/>
  <c r="G88" i="1"/>
  <c r="H88" i="1"/>
  <c r="D88" i="1"/>
  <c r="G41" i="1"/>
  <c r="H41" i="1"/>
  <c r="D41" i="1"/>
  <c r="H163" i="1" l="1"/>
  <c r="D166" i="1"/>
  <c r="D163" i="1"/>
  <c r="H166" i="1"/>
  <c r="F141" i="1" l="1"/>
  <c r="E141" i="1"/>
  <c r="C141" i="1"/>
  <c r="D142" i="1"/>
  <c r="D22" i="1"/>
  <c r="G22" i="1"/>
  <c r="H22" i="1"/>
  <c r="D23" i="1"/>
  <c r="G23" i="1"/>
  <c r="H23" i="1"/>
  <c r="D24" i="1"/>
  <c r="G24" i="1"/>
  <c r="H24" i="1"/>
  <c r="D25" i="1"/>
  <c r="G25" i="1"/>
  <c r="H25" i="1"/>
  <c r="D26" i="1"/>
  <c r="G26" i="1"/>
  <c r="H26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7" i="1"/>
  <c r="G137" i="1"/>
  <c r="G138" i="1"/>
  <c r="G139" i="1"/>
  <c r="G140" i="1"/>
  <c r="G142" i="1"/>
  <c r="G70" i="1"/>
  <c r="G72" i="1"/>
  <c r="G73" i="1"/>
  <c r="G75" i="1"/>
  <c r="G76" i="1"/>
  <c r="G78" i="1"/>
  <c r="G79" i="1"/>
  <c r="G80" i="1"/>
  <c r="G81" i="1"/>
  <c r="G83" i="1"/>
  <c r="G84" i="1"/>
  <c r="G85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4" i="1"/>
  <c r="G125" i="1"/>
  <c r="G127" i="1"/>
  <c r="G128" i="1"/>
  <c r="G130" i="1"/>
  <c r="G13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2" i="1"/>
  <c r="G34" i="1"/>
  <c r="G35" i="1"/>
  <c r="G36" i="1"/>
  <c r="G38" i="1"/>
  <c r="G39" i="1"/>
  <c r="G40" i="1"/>
  <c r="G42" i="1"/>
  <c r="G43" i="1"/>
  <c r="G44" i="1"/>
  <c r="G45" i="1"/>
  <c r="G46" i="1"/>
  <c r="G47" i="1"/>
  <c r="G48" i="1"/>
  <c r="G49" i="1"/>
  <c r="G12" i="1"/>
  <c r="G13" i="1"/>
  <c r="G14" i="1"/>
  <c r="G15" i="1"/>
  <c r="G16" i="1"/>
  <c r="G17" i="1"/>
  <c r="G18" i="1"/>
  <c r="G19" i="1"/>
  <c r="G20" i="1"/>
  <c r="G21" i="1"/>
  <c r="D49" i="1"/>
  <c r="H49" i="1"/>
  <c r="E161" i="1"/>
  <c r="F161" i="1"/>
  <c r="G161" i="1" s="1"/>
  <c r="H91" i="1" l="1"/>
  <c r="D91" i="1"/>
  <c r="D79" i="1" l="1"/>
  <c r="D80" i="1"/>
  <c r="D81" i="1"/>
  <c r="D83" i="1"/>
  <c r="D84" i="1"/>
  <c r="D85" i="1"/>
  <c r="D52" i="1"/>
  <c r="F68" i="1" l="1"/>
  <c r="G68" i="1" s="1"/>
  <c r="E68" i="1" l="1"/>
  <c r="C68" i="1"/>
  <c r="H12" i="1" l="1"/>
  <c r="H13" i="1"/>
  <c r="H14" i="1"/>
  <c r="H15" i="1"/>
  <c r="H16" i="1"/>
  <c r="H17" i="1"/>
  <c r="H18" i="1"/>
  <c r="H19" i="1"/>
  <c r="H20" i="1"/>
  <c r="H21" i="1"/>
  <c r="H34" i="1"/>
  <c r="H35" i="1"/>
  <c r="H36" i="1"/>
  <c r="H38" i="1"/>
  <c r="H39" i="1"/>
  <c r="H40" i="1"/>
  <c r="H42" i="1"/>
  <c r="H43" i="1"/>
  <c r="H44" i="1"/>
  <c r="H45" i="1"/>
  <c r="H46" i="1"/>
  <c r="H47" i="1"/>
  <c r="H48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0" i="1"/>
  <c r="H72" i="1"/>
  <c r="H73" i="1"/>
  <c r="H75" i="1"/>
  <c r="H76" i="1"/>
  <c r="H78" i="1"/>
  <c r="H79" i="1"/>
  <c r="H80" i="1"/>
  <c r="H81" i="1"/>
  <c r="H83" i="1"/>
  <c r="H84" i="1"/>
  <c r="H85" i="1"/>
  <c r="H87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4" i="1"/>
  <c r="H125" i="1"/>
  <c r="H127" i="1"/>
  <c r="H132" i="1"/>
  <c r="H137" i="1"/>
  <c r="H138" i="1"/>
  <c r="H139" i="1"/>
  <c r="H140" i="1"/>
  <c r="H142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2" i="1"/>
  <c r="H167" i="1"/>
  <c r="D47" i="1" l="1"/>
  <c r="D43" i="1"/>
  <c r="D44" i="1"/>
  <c r="D114" i="1" l="1"/>
  <c r="D125" i="1"/>
  <c r="D89" i="1"/>
  <c r="D90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7" i="1"/>
  <c r="D118" i="1"/>
  <c r="D119" i="1"/>
  <c r="D120" i="1"/>
  <c r="D121" i="1"/>
  <c r="D122" i="1"/>
  <c r="D35" i="1"/>
  <c r="D36" i="1"/>
  <c r="D38" i="1"/>
  <c r="D39" i="1"/>
  <c r="D40" i="1"/>
  <c r="D42" i="1"/>
  <c r="D45" i="1"/>
  <c r="D46" i="1"/>
  <c r="D48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2" i="1"/>
  <c r="D15" i="1"/>
  <c r="D19" i="1"/>
  <c r="D14" i="1"/>
  <c r="D20" i="1"/>
  <c r="D13" i="1"/>
  <c r="D17" i="1"/>
  <c r="D21" i="1"/>
  <c r="D18" i="1"/>
  <c r="D16" i="1"/>
  <c r="D132" i="1" l="1"/>
  <c r="C161" i="1" l="1"/>
  <c r="D167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G141" i="1"/>
  <c r="F144" i="1"/>
  <c r="G144" i="1" s="1"/>
  <c r="E144" i="1"/>
  <c r="C144" i="1"/>
  <c r="F131" i="1"/>
  <c r="E131" i="1"/>
  <c r="C131" i="1"/>
  <c r="D140" i="1"/>
  <c r="D139" i="1"/>
  <c r="D138" i="1"/>
  <c r="D137" i="1"/>
  <c r="C129" i="1" l="1"/>
  <c r="F129" i="1"/>
  <c r="E129" i="1"/>
  <c r="G131" i="1"/>
  <c r="G129" i="1" s="1"/>
  <c r="H144" i="1"/>
  <c r="H161" i="1"/>
  <c r="H141" i="1"/>
  <c r="H131" i="1"/>
  <c r="D141" i="1"/>
  <c r="D144" i="1"/>
  <c r="D161" i="1"/>
  <c r="D131" i="1"/>
  <c r="F11" i="1"/>
  <c r="G11" i="1" s="1"/>
  <c r="E11" i="1"/>
  <c r="C11" i="1"/>
  <c r="G33" i="1"/>
  <c r="F51" i="1"/>
  <c r="G51" i="1" s="1"/>
  <c r="E51" i="1"/>
  <c r="C51" i="1"/>
  <c r="H68" i="1"/>
  <c r="F71" i="1"/>
  <c r="G71" i="1" s="1"/>
  <c r="E71" i="1"/>
  <c r="C71" i="1"/>
  <c r="F74" i="1"/>
  <c r="G74" i="1" s="1"/>
  <c r="E74" i="1"/>
  <c r="C74" i="1"/>
  <c r="F77" i="1"/>
  <c r="G77" i="1" s="1"/>
  <c r="E77" i="1"/>
  <c r="C77" i="1"/>
  <c r="F86" i="1"/>
  <c r="G86" i="1" s="1"/>
  <c r="E86" i="1"/>
  <c r="C86" i="1"/>
  <c r="D127" i="1"/>
  <c r="D124" i="1"/>
  <c r="F123" i="1"/>
  <c r="G123" i="1" s="1"/>
  <c r="E123" i="1"/>
  <c r="C123" i="1"/>
  <c r="G126" i="1"/>
  <c r="D87" i="1"/>
  <c r="D78" i="1"/>
  <c r="D76" i="1"/>
  <c r="D75" i="1"/>
  <c r="D73" i="1"/>
  <c r="D72" i="1"/>
  <c r="D70" i="1"/>
  <c r="D34" i="1"/>
  <c r="C9" i="1" l="1"/>
  <c r="C171" i="1" s="1"/>
  <c r="E9" i="1"/>
  <c r="E171" i="1" s="1"/>
  <c r="H126" i="1"/>
  <c r="H74" i="1"/>
  <c r="H71" i="1"/>
  <c r="H33" i="1"/>
  <c r="H11" i="1"/>
  <c r="H51" i="1"/>
  <c r="H77" i="1"/>
  <c r="H123" i="1"/>
  <c r="H86" i="1"/>
  <c r="H129" i="1"/>
  <c r="D74" i="1"/>
  <c r="D33" i="1"/>
  <c r="D51" i="1"/>
  <c r="D129" i="1"/>
  <c r="D123" i="1"/>
  <c r="D77" i="1"/>
  <c r="D11" i="1"/>
  <c r="D126" i="1"/>
  <c r="D86" i="1"/>
  <c r="D71" i="1"/>
  <c r="F9" i="1"/>
  <c r="D68" i="1"/>
  <c r="D9" i="1" l="1"/>
  <c r="H9" i="1"/>
  <c r="G9" i="1"/>
  <c r="F171" i="1"/>
  <c r="G171" i="1" s="1"/>
  <c r="H171" i="1" l="1"/>
  <c r="D171" i="1"/>
</calcChain>
</file>

<file path=xl/sharedStrings.xml><?xml version="1.0" encoding="utf-8"?>
<sst xmlns="http://schemas.openxmlformats.org/spreadsheetml/2006/main" count="177" uniqueCount="138">
  <si>
    <t>III. Total de Egresos (III = I + II)</t>
  </si>
  <si>
    <t>II. Gasto Etiquetado</t>
  </si>
  <si>
    <t>I. Gasto No Etiquetado</t>
  </si>
  <si>
    <t>Devengado</t>
  </si>
  <si>
    <t>Modificado</t>
  </si>
  <si>
    <t>Ampliaciones/
 (Reducciones)</t>
  </si>
  <si>
    <t>Egresos</t>
  </si>
  <si>
    <t>(PESOS)</t>
  </si>
  <si>
    <t>Estado Analítico del Ejercicio del Presupuesto de Egresos Detallado - LDF</t>
  </si>
  <si>
    <t>PODER EJECUTIVO DEL GOBIERNO DE LA CIUDAD DE MÉXICO</t>
  </si>
  <si>
    <t>Concepto</t>
  </si>
  <si>
    <t>Subejercicio</t>
  </si>
  <si>
    <t>Dependencias</t>
  </si>
  <si>
    <t>Secretaría de Gobierno</t>
  </si>
  <si>
    <t>Secretaría de Desarrollo Urbano y Vivienda</t>
  </si>
  <si>
    <t>Secretaría de Desarrollo Económico</t>
  </si>
  <si>
    <t>Secretaría de Turismo</t>
  </si>
  <si>
    <t>Secretaría de Obras y Servicios</t>
  </si>
  <si>
    <t>Secretaría de Movilidad</t>
  </si>
  <si>
    <t>Secretaría de Salud</t>
  </si>
  <si>
    <t>Secretaría de Cultura</t>
  </si>
  <si>
    <t>Procuraduría General de Justicia</t>
  </si>
  <si>
    <t>Consejería Jurídica y de Servicios Legales</t>
  </si>
  <si>
    <t>Órganos Desconcentrados</t>
  </si>
  <si>
    <t>Autoridad del Centro Histórico</t>
  </si>
  <si>
    <t>Sistema de Aguas de la Ciudad de México</t>
  </si>
  <si>
    <t>Policía Auxiliar</t>
  </si>
  <si>
    <t>Policía Bancaria e Industrial</t>
  </si>
  <si>
    <t>Instituto de Formación Profesional</t>
  </si>
  <si>
    <t>Agencia de Protección Sanitaria</t>
  </si>
  <si>
    <t>Delegaciones</t>
  </si>
  <si>
    <t>Otras</t>
  </si>
  <si>
    <t>Poder Legislativo*</t>
  </si>
  <si>
    <t>Poder Judicial*</t>
  </si>
  <si>
    <t>Órganos Autónomos*</t>
  </si>
  <si>
    <t>Junta Local de Conciliación y Arbitraje</t>
  </si>
  <si>
    <t>Comisión de Derechos Humanos</t>
  </si>
  <si>
    <t>Instituto Electoral</t>
  </si>
  <si>
    <t>Tribunal Electoral</t>
  </si>
  <si>
    <t>Universidad Autónoma de la Ciudad de México</t>
  </si>
  <si>
    <t>Entidades y Fideicomisos Públicos No Empresariales y No Financieros*</t>
  </si>
  <si>
    <t>Sistema para el Desarrollo Integral de la Familia</t>
  </si>
  <si>
    <t>Instituto de Vivienda</t>
  </si>
  <si>
    <t>Fondo Mixto de Promoción Turística</t>
  </si>
  <si>
    <t>Fondo Ambiental Público</t>
  </si>
  <si>
    <t>Instituto para la Seguridad de las Construcciones</t>
  </si>
  <si>
    <t>Instituto de la Juventud</t>
  </si>
  <si>
    <t>Procuraduría Social</t>
  </si>
  <si>
    <t>Fondo Público de Atención al Ciclista y al Peatón</t>
  </si>
  <si>
    <t>Fideicomiso para el Fondo de Promoción para el Financiamiento del Transporte Público</t>
  </si>
  <si>
    <t>Metrobús</t>
  </si>
  <si>
    <t>Servicio de Transportes Eléctricos</t>
  </si>
  <si>
    <t>Escuela de Administración Pública</t>
  </si>
  <si>
    <t>Instituto de Verificación Administrativa</t>
  </si>
  <si>
    <t>Régimen de Protección Social en Salud</t>
  </si>
  <si>
    <t>Servicios de Salud Pública</t>
  </si>
  <si>
    <t>Procuraduría Ambiental y del Ordenamiento Territorial</t>
  </si>
  <si>
    <t>Fideicomiso Museo de Arte Popular Mexicano</t>
  </si>
  <si>
    <t>Fideicomiso Museo del Estanquillo</t>
  </si>
  <si>
    <t>Heroico Cuerpo de Bomberos</t>
  </si>
  <si>
    <t>Instituto del Deporte</t>
  </si>
  <si>
    <t>Instituto de Educación Media Superior</t>
  </si>
  <si>
    <t>Instituto Local de la Infraestructura Física Educativa</t>
  </si>
  <si>
    <t>Fideicomiso Educación Garantizada</t>
  </si>
  <si>
    <t>Instituciones Públicas de Seguridad Social*</t>
  </si>
  <si>
    <t>Caja de Previsión para Trabajadores a Lista de Raya</t>
  </si>
  <si>
    <t>Caja de Previsión de la Policía Preventiva</t>
  </si>
  <si>
    <t>Entidades Paraestatales Empresariales No Financieras con Participación Estatal Mayoritaria*</t>
  </si>
  <si>
    <t>Aprobado</t>
  </si>
  <si>
    <t>Tesorería</t>
  </si>
  <si>
    <t>Deuda Pública</t>
  </si>
  <si>
    <t>Fideicomiso de Recuperación Crediticia</t>
  </si>
  <si>
    <t>Jefatura de Gobierno</t>
  </si>
  <si>
    <t>Secretaría del Medio Ambiente</t>
  </si>
  <si>
    <t>Secretaría de Inclusión y Bienestar Social</t>
  </si>
  <si>
    <t>Secretaría de Administración y Finanzas</t>
  </si>
  <si>
    <t>Secretaría de Seguridad Ciudadana</t>
  </si>
  <si>
    <t>Secretaría de la Contraloría General</t>
  </si>
  <si>
    <t>Secretaría de Trabajo y Fomento Al Empleo</t>
  </si>
  <si>
    <t>Secretaría de Gestión Integral de Riesgos y Protección Civil</t>
  </si>
  <si>
    <t>Secretaría de Pueblos y Barrios Originarios y Comunidades Indígenas Residentes</t>
  </si>
  <si>
    <t>Centro de Comando, Control, Cómputo, Comunicaciones y Contacto Ciudadano</t>
  </si>
  <si>
    <t>Agencia Digital de Innovación Pública</t>
  </si>
  <si>
    <t>Agencia de Atención Animal</t>
  </si>
  <si>
    <t>Órgano Regulador de Transporte</t>
  </si>
  <si>
    <t>Universidad de la Policía</t>
  </si>
  <si>
    <t>Mecanismo para la Protección Integral de Personas Defensoras de Derechos Humanos y Periodistas</t>
  </si>
  <si>
    <t>Fondo para el Desarrollo Social</t>
  </si>
  <si>
    <t>Fideicomiso del Centro Histórico</t>
  </si>
  <si>
    <t>Instituto de las Personas con Discapacidad</t>
  </si>
  <si>
    <t>Sistema de Transporte Colectivo Metro</t>
  </si>
  <si>
    <t>Red de Transporte de Pasajeros (RTP)</t>
  </si>
  <si>
    <t>Instituto para la Atención y Prevención de las Adicciones</t>
  </si>
  <si>
    <t>Instituto de Capacitación para el Trabajo</t>
  </si>
  <si>
    <t>Alcaldías</t>
  </si>
  <si>
    <t>Congreso de la Ciudad de México</t>
  </si>
  <si>
    <t>Planta Productora de Mezclas Asfalticas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</si>
  <si>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</si>
  <si>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</si>
  <si>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</si>
  <si>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</si>
  <si>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</si>
  <si>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</si>
  <si>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</si>
  <si>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</si>
  <si>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</si>
  <si>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</si>
  <si>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</si>
  <si>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</si>
  <si>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</si>
  <si>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</si>
  <si>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</si>
  <si>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</si>
  <si>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Auditoría Superior de la Ciudad de México</t>
  </si>
  <si>
    <t>Tribunal Superior de Justicia</t>
  </si>
  <si>
    <t>Consejo de la Judicatura</t>
  </si>
  <si>
    <t>Tribunal de Justicia Administrativa</t>
  </si>
  <si>
    <t>Instituto de Transparencia, Acceso a la Información Pública, Protección de Datos Personales y Rendición de Cuentas</t>
  </si>
  <si>
    <t>Consejo de Evaluación del Desarrollo Social</t>
  </si>
  <si>
    <t>PROCDMX, S.A. de C.V.</t>
  </si>
  <si>
    <r>
      <t xml:space="preserve">Clasificación Administrativa </t>
    </r>
    <r>
      <rPr>
        <b/>
        <vertAlign val="superscript"/>
        <sz val="10"/>
        <color theme="0"/>
        <rFont val="Source Sans Pro"/>
        <family val="2"/>
      </rPr>
      <t>1/</t>
    </r>
  </si>
  <si>
    <r>
      <rPr>
        <b/>
        <vertAlign val="superscript"/>
        <sz val="10"/>
        <rFont val="Source Sans Pro"/>
        <family val="2"/>
      </rPr>
      <t>1/</t>
    </r>
    <r>
      <rPr>
        <b/>
        <sz val="10"/>
        <rFont val="Source Sans Pro"/>
        <family val="2"/>
      </rPr>
      <t xml:space="preserve"> Gasto Neto.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</si>
  <si>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</si>
  <si>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rPr>
        <b/>
        <sz val="10"/>
        <color theme="1"/>
        <rFont val="Source Sans Pro"/>
        <family val="2"/>
      </rPr>
      <t>Fuente:</t>
    </r>
    <r>
      <rPr>
        <b/>
        <sz val="10"/>
        <color indexed="8"/>
        <rFont val="Source Sans Pro"/>
        <family val="2"/>
      </rPr>
      <t xml:space="preserve"> </t>
    </r>
    <r>
      <rPr>
        <sz val="10"/>
        <color indexed="8"/>
        <rFont val="Source Sans Pro"/>
        <family val="2"/>
      </rPr>
      <t>Secretaría de Adminsitración y Finanzas de la Ciudad de México.</t>
    </r>
  </si>
  <si>
    <r>
      <rPr>
        <b/>
        <sz val="10"/>
        <color theme="1"/>
        <rFont val="Source Sans Pro"/>
        <family val="2"/>
      </rPr>
      <t>* En este caso el monto presupuestal</t>
    </r>
    <r>
      <rPr>
        <sz val="10"/>
        <color theme="1"/>
        <rFont val="Source Sans Pro"/>
        <family val="2"/>
      </rPr>
      <t xml:space="preserve"> se refiere a las transferencias realizadas a los Órganos de Gobierno y Autónomos, así como al Sector Paraestatal No Financiero.</t>
    </r>
  </si>
  <si>
    <t>Secretaría de Educación, Ciencia, Tecnología e Innovación</t>
  </si>
  <si>
    <t>Comisión de Atención a Victímas de la Ciudad de México</t>
  </si>
  <si>
    <t>Consejo para Prevenir y Eliminar la Discriminación</t>
  </si>
  <si>
    <t>Instituto de Estudios Superiores de la Ciudad de México "Rosario Castellanos"</t>
  </si>
  <si>
    <t>Enero - Marzo 2020</t>
  </si>
  <si>
    <t>Secretaría de las Mujeres</t>
  </si>
  <si>
    <t>Comisión de Búsqueda de Personas de la Ciudad de México</t>
  </si>
  <si>
    <t>Secretaría Ejecutiva del Mecanismo de Seguimiento y Evaluacion del Programa de Derechos Humanos de da CDMX</t>
  </si>
  <si>
    <t>Instancia Ejecutora del Sistema Integral de Derechos Humanos</t>
  </si>
  <si>
    <t>Sistema Público de Radiodifusión de la Ciudad de México</t>
  </si>
  <si>
    <t>Fiscalía General de Justicia</t>
  </si>
  <si>
    <t>Fondo para el Desarrollo Económico y Social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</si>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</sst>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vertAlign val="superscript"/>
      <sz val="10"/>
      <color theme="0"/>
      <name val="Source Sans Pro"/>
      <family val="2"/>
    </font>
    <font>
      <b/>
      <sz val="10"/>
      <color theme="1"/>
      <name val="Source Sans Pro"/>
      <family val="2"/>
    </font>
    <font>
      <b/>
      <sz val="10"/>
      <name val="Source Sans Pro"/>
      <family val="2"/>
    </font>
    <font>
      <b/>
      <vertAlign val="superscript"/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Fill="1"/>
    <xf numFmtId="0" fontId="6" fillId="0" borderId="12" xfId="0" applyFont="1" applyFill="1" applyBorder="1" applyAlignment="1">
      <alignment horizontal="justify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43" fontId="3" fillId="0" borderId="2" xfId="1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showGridLines="0" tabSelected="1" zoomScaleNormal="100" zoomScaleSheetLayoutView="90" workbookViewId="0">
      <selection activeCell="H11" sqref="H11"/>
    </sheetView>
  </sheetViews>
  <sheetFormatPr baseColWidth="10" defaultColWidth="11.44140625" defaultRowHeight="13.8" x14ac:dyDescent="0.3"/>
  <cols>
    <col min="1" max="1" width="1.109375" style="1" customWidth="1"/>
    <col min="2" max="2" width="46.109375" style="1" customWidth="1"/>
    <col min="3" max="3" width="20.33203125" style="2" bestFit="1" customWidth="1"/>
    <col min="4" max="4" width="20.5546875" style="5" bestFit="1" customWidth="1"/>
    <col min="5" max="5" width="17.88671875" style="2" bestFit="1" customWidth="1"/>
    <col min="6" max="6" width="18.44140625" style="2" bestFit="1" customWidth="1"/>
    <col min="7" max="7" width="18.5546875" style="2" bestFit="1" customWidth="1"/>
    <col min="8" max="8" width="18.33203125" style="2" bestFit="1" customWidth="1"/>
    <col min="9" max="16384" width="11.44140625" style="1"/>
  </cols>
  <sheetData>
    <row r="1" spans="1:8" ht="15" customHeight="1" x14ac:dyDescent="0.3">
      <c r="B1" s="35" t="s">
        <v>9</v>
      </c>
      <c r="C1" s="36"/>
      <c r="D1" s="36"/>
      <c r="E1" s="36"/>
      <c r="F1" s="36"/>
      <c r="G1" s="36"/>
      <c r="H1" s="37"/>
    </row>
    <row r="2" spans="1:8" ht="15" customHeight="1" x14ac:dyDescent="0.3">
      <c r="B2" s="38" t="s">
        <v>8</v>
      </c>
      <c r="C2" s="39"/>
      <c r="D2" s="39"/>
      <c r="E2" s="39"/>
      <c r="F2" s="39"/>
      <c r="G2" s="39"/>
      <c r="H2" s="40"/>
    </row>
    <row r="3" spans="1:8" ht="15" customHeight="1" x14ac:dyDescent="0.3">
      <c r="B3" s="38" t="s">
        <v>120</v>
      </c>
      <c r="C3" s="39"/>
      <c r="D3" s="39"/>
      <c r="E3" s="39"/>
      <c r="F3" s="39"/>
      <c r="G3" s="39"/>
      <c r="H3" s="40"/>
    </row>
    <row r="4" spans="1:8" ht="15" customHeight="1" x14ac:dyDescent="0.3">
      <c r="B4" s="38" t="s">
        <v>129</v>
      </c>
      <c r="C4" s="39"/>
      <c r="D4" s="39"/>
      <c r="E4" s="39"/>
      <c r="F4" s="39"/>
      <c r="G4" s="39"/>
      <c r="H4" s="40"/>
    </row>
    <row r="5" spans="1:8" ht="15" customHeight="1" x14ac:dyDescent="0.3">
      <c r="B5" s="41" t="s">
        <v>7</v>
      </c>
      <c r="C5" s="42"/>
      <c r="D5" s="42"/>
      <c r="E5" s="42"/>
      <c r="F5" s="42"/>
      <c r="G5" s="42"/>
      <c r="H5" s="43"/>
    </row>
    <row r="6" spans="1:8" ht="15" customHeight="1" x14ac:dyDescent="0.3">
      <c r="B6" s="32" t="s">
        <v>10</v>
      </c>
      <c r="C6" s="32" t="s">
        <v>6</v>
      </c>
      <c r="D6" s="32"/>
      <c r="E6" s="32"/>
      <c r="F6" s="32"/>
      <c r="G6" s="32"/>
      <c r="H6" s="33" t="s">
        <v>11</v>
      </c>
    </row>
    <row r="7" spans="1:8" ht="30" customHeight="1" x14ac:dyDescent="0.3">
      <c r="B7" s="33"/>
      <c r="C7" s="20" t="s">
        <v>68</v>
      </c>
      <c r="D7" s="23" t="s">
        <v>5</v>
      </c>
      <c r="E7" s="20" t="s">
        <v>4</v>
      </c>
      <c r="F7" s="20" t="s">
        <v>3</v>
      </c>
      <c r="G7" s="20" t="s">
        <v>137</v>
      </c>
      <c r="H7" s="34"/>
    </row>
    <row r="8" spans="1:8" s="2" customFormat="1" ht="5.0999999999999996" customHeight="1" x14ac:dyDescent="0.3">
      <c r="B8" s="24"/>
      <c r="C8" s="24"/>
      <c r="D8" s="25"/>
      <c r="E8" s="24"/>
      <c r="F8" s="24"/>
      <c r="G8" s="24"/>
      <c r="H8" s="24"/>
    </row>
    <row r="9" spans="1:8" ht="20.100000000000001" customHeight="1" x14ac:dyDescent="0.3">
      <c r="A9" s="2"/>
      <c r="B9" s="6" t="s">
        <v>2</v>
      </c>
      <c r="C9" s="7">
        <f>SUM(C11,C33,C51,C68,C71,C74,C77,C86,C123,C126)</f>
        <v>201485012435</v>
      </c>
      <c r="D9" s="7">
        <f>E9-C9</f>
        <v>-361448750.01000977</v>
      </c>
      <c r="E9" s="7">
        <f>SUM(E11,E33,E51,E68,E71,E74,E77,E86,E123,E126)</f>
        <v>201123563684.98999</v>
      </c>
      <c r="F9" s="7">
        <f>SUM(F11,F33,F51,F68,F71,F74,F77,F86,F123,F126)</f>
        <v>29473068069.110001</v>
      </c>
      <c r="G9" s="7">
        <f>SUM(G11,G33,G51,G68,G71,G74,G77,G86,G123,G126)</f>
        <v>29473068069.110001</v>
      </c>
      <c r="H9" s="7">
        <f>E9-F9</f>
        <v>171650495615.88</v>
      </c>
    </row>
    <row r="10" spans="1:8" ht="5.0999999999999996" customHeight="1" x14ac:dyDescent="0.3">
      <c r="A10" s="2"/>
      <c r="B10" s="6"/>
      <c r="C10" s="7"/>
      <c r="D10" s="7"/>
      <c r="E10" s="7"/>
      <c r="F10" s="7"/>
      <c r="G10" s="7"/>
      <c r="H10" s="7"/>
    </row>
    <row r="11" spans="1:8" ht="20.100000000000001" customHeight="1" x14ac:dyDescent="0.3">
      <c r="A11" s="2"/>
      <c r="B11" s="8" t="s">
        <v>12</v>
      </c>
      <c r="C11" s="7">
        <f>SUM(C12:C32)</f>
        <v>74045599806</v>
      </c>
      <c r="D11" s="7">
        <f t="shared" ref="D11" si="0">E11-C11</f>
        <v>-6746038451.6300049</v>
      </c>
      <c r="E11" s="7">
        <f>SUM(E12:E32)</f>
        <v>67299561354.369995</v>
      </c>
      <c r="F11" s="7">
        <f>SUM(F12:F32)</f>
        <v>8246344701.5699997</v>
      </c>
      <c r="G11" s="7">
        <f>F11</f>
        <v>8246344701.5699997</v>
      </c>
      <c r="H11" s="7">
        <f t="shared" ref="H11:H67" si="1">E11-F11</f>
        <v>59053216652.799995</v>
      </c>
    </row>
    <row r="12" spans="1:8" s="4" customFormat="1" x14ac:dyDescent="0.3">
      <c r="A12" s="3"/>
      <c r="B12" s="9" t="s">
        <v>72</v>
      </c>
      <c r="C12" s="10">
        <v>236909968</v>
      </c>
      <c r="D12" s="11">
        <f t="shared" ref="D12:D32" si="2">E12-C12</f>
        <v>0</v>
      </c>
      <c r="E12" s="10">
        <v>236909968</v>
      </c>
      <c r="F12" s="10">
        <v>44320474.339999996</v>
      </c>
      <c r="G12" s="10">
        <f t="shared" ref="G12:G73" si="3">F12</f>
        <v>44320474.339999996</v>
      </c>
      <c r="H12" s="11">
        <f t="shared" si="1"/>
        <v>192589493.66</v>
      </c>
    </row>
    <row r="13" spans="1:8" s="4" customFormat="1" x14ac:dyDescent="0.3">
      <c r="A13" s="3"/>
      <c r="B13" s="9" t="s">
        <v>13</v>
      </c>
      <c r="C13" s="10">
        <v>4938196870</v>
      </c>
      <c r="D13" s="11">
        <f t="shared" si="2"/>
        <v>699184.68000030518</v>
      </c>
      <c r="E13" s="10">
        <v>4938896054.6800003</v>
      </c>
      <c r="F13" s="10">
        <v>642633812.96000004</v>
      </c>
      <c r="G13" s="10">
        <f t="shared" si="3"/>
        <v>642633812.96000004</v>
      </c>
      <c r="H13" s="11">
        <f t="shared" si="1"/>
        <v>4296262241.7200003</v>
      </c>
    </row>
    <row r="14" spans="1:8" s="4" customFormat="1" x14ac:dyDescent="0.3">
      <c r="A14" s="3"/>
      <c r="B14" s="9" t="s">
        <v>14</v>
      </c>
      <c r="C14" s="10">
        <v>288585386</v>
      </c>
      <c r="D14" s="11">
        <f t="shared" si="2"/>
        <v>0</v>
      </c>
      <c r="E14" s="10">
        <v>288585386</v>
      </c>
      <c r="F14" s="10">
        <v>43902248.319999978</v>
      </c>
      <c r="G14" s="10">
        <f t="shared" si="3"/>
        <v>43902248.319999978</v>
      </c>
      <c r="H14" s="11">
        <f t="shared" si="1"/>
        <v>244683137.68000001</v>
      </c>
    </row>
    <row r="15" spans="1:8" s="4" customFormat="1" x14ac:dyDescent="0.3">
      <c r="A15" s="3"/>
      <c r="B15" s="9" t="s">
        <v>15</v>
      </c>
      <c r="C15" s="10">
        <v>275441408</v>
      </c>
      <c r="D15" s="11">
        <f t="shared" si="2"/>
        <v>2514</v>
      </c>
      <c r="E15" s="10">
        <v>275443922</v>
      </c>
      <c r="F15" s="10">
        <v>32055374.419999994</v>
      </c>
      <c r="G15" s="10">
        <f t="shared" si="3"/>
        <v>32055374.419999994</v>
      </c>
      <c r="H15" s="11">
        <f t="shared" si="1"/>
        <v>243388547.58000001</v>
      </c>
    </row>
    <row r="16" spans="1:8" s="4" customFormat="1" x14ac:dyDescent="0.3">
      <c r="A16" s="3"/>
      <c r="B16" s="9" t="s">
        <v>16</v>
      </c>
      <c r="C16" s="10">
        <v>94004169</v>
      </c>
      <c r="D16" s="11">
        <f t="shared" si="2"/>
        <v>0</v>
      </c>
      <c r="E16" s="10">
        <v>94004169</v>
      </c>
      <c r="F16" s="10">
        <v>13915149.310000001</v>
      </c>
      <c r="G16" s="10">
        <f t="shared" si="3"/>
        <v>13915149.310000001</v>
      </c>
      <c r="H16" s="11">
        <f t="shared" si="1"/>
        <v>80089019.689999998</v>
      </c>
    </row>
    <row r="17" spans="1:8" s="4" customFormat="1" x14ac:dyDescent="0.3">
      <c r="A17" s="3"/>
      <c r="B17" s="9" t="s">
        <v>73</v>
      </c>
      <c r="C17" s="10">
        <v>1243032934</v>
      </c>
      <c r="D17" s="11">
        <f t="shared" si="2"/>
        <v>0</v>
      </c>
      <c r="E17" s="10">
        <v>1243032934</v>
      </c>
      <c r="F17" s="10">
        <v>182134361.20999998</v>
      </c>
      <c r="G17" s="10">
        <f t="shared" si="3"/>
        <v>182134361.20999998</v>
      </c>
      <c r="H17" s="11">
        <f t="shared" si="1"/>
        <v>1060898572.79</v>
      </c>
    </row>
    <row r="18" spans="1:8" s="4" customFormat="1" x14ac:dyDescent="0.3">
      <c r="A18" s="3"/>
      <c r="B18" s="9" t="s">
        <v>17</v>
      </c>
      <c r="C18" s="10">
        <v>17645757419</v>
      </c>
      <c r="D18" s="11">
        <f t="shared" si="2"/>
        <v>0</v>
      </c>
      <c r="E18" s="10">
        <v>17645757419</v>
      </c>
      <c r="F18" s="10">
        <v>419998205.53999996</v>
      </c>
      <c r="G18" s="10">
        <f t="shared" si="3"/>
        <v>419998205.53999996</v>
      </c>
      <c r="H18" s="11">
        <f t="shared" si="1"/>
        <v>17225759213.459999</v>
      </c>
    </row>
    <row r="19" spans="1:8" s="4" customFormat="1" x14ac:dyDescent="0.3">
      <c r="A19" s="3"/>
      <c r="B19" s="9" t="s">
        <v>74</v>
      </c>
      <c r="C19" s="10">
        <v>2418233185</v>
      </c>
      <c r="D19" s="11">
        <f t="shared" si="2"/>
        <v>21901718.71999979</v>
      </c>
      <c r="E19" s="10">
        <v>2440134903.7199998</v>
      </c>
      <c r="F19" s="10">
        <v>377357662.82999992</v>
      </c>
      <c r="G19" s="10">
        <f t="shared" si="3"/>
        <v>377357662.82999992</v>
      </c>
      <c r="H19" s="11">
        <f t="shared" si="1"/>
        <v>2062777240.8899999</v>
      </c>
    </row>
    <row r="20" spans="1:8" s="4" customFormat="1" x14ac:dyDescent="0.3">
      <c r="A20" s="3"/>
      <c r="B20" s="9" t="s">
        <v>75</v>
      </c>
      <c r="C20" s="10">
        <v>4146883247</v>
      </c>
      <c r="D20" s="11">
        <f t="shared" si="2"/>
        <v>-60000000</v>
      </c>
      <c r="E20" s="10">
        <v>4086883247</v>
      </c>
      <c r="F20" s="10">
        <v>655660111.19000006</v>
      </c>
      <c r="G20" s="10">
        <f t="shared" si="3"/>
        <v>655660111.19000006</v>
      </c>
      <c r="H20" s="11">
        <f t="shared" si="1"/>
        <v>3431223135.8099999</v>
      </c>
    </row>
    <row r="21" spans="1:8" s="4" customFormat="1" x14ac:dyDescent="0.3">
      <c r="A21" s="3"/>
      <c r="B21" s="9" t="s">
        <v>18</v>
      </c>
      <c r="C21" s="10">
        <v>2053371591</v>
      </c>
      <c r="D21" s="11">
        <f t="shared" si="2"/>
        <v>0</v>
      </c>
      <c r="E21" s="10">
        <v>2053371591</v>
      </c>
      <c r="F21" s="10">
        <v>205512749.73000002</v>
      </c>
      <c r="G21" s="10">
        <f t="shared" si="3"/>
        <v>205512749.73000002</v>
      </c>
      <c r="H21" s="11">
        <f t="shared" si="1"/>
        <v>1847858841.27</v>
      </c>
    </row>
    <row r="22" spans="1:8" s="4" customFormat="1" x14ac:dyDescent="0.3">
      <c r="A22" s="3"/>
      <c r="B22" s="9" t="s">
        <v>76</v>
      </c>
      <c r="C22" s="10">
        <v>18014530355</v>
      </c>
      <c r="D22" s="11">
        <f t="shared" si="2"/>
        <v>0</v>
      </c>
      <c r="E22" s="10">
        <v>18014530355</v>
      </c>
      <c r="F22" s="10">
        <v>2922707560.4000001</v>
      </c>
      <c r="G22" s="10">
        <f t="shared" si="3"/>
        <v>2922707560.4000001</v>
      </c>
      <c r="H22" s="11">
        <f t="shared" si="1"/>
        <v>15091822794.6</v>
      </c>
    </row>
    <row r="23" spans="1:8" s="4" customFormat="1" x14ac:dyDescent="0.3">
      <c r="A23" s="3"/>
      <c r="B23" s="9" t="s">
        <v>77</v>
      </c>
      <c r="C23" s="10">
        <v>389310164</v>
      </c>
      <c r="D23" s="11">
        <f t="shared" si="2"/>
        <v>0</v>
      </c>
      <c r="E23" s="10">
        <v>389310164</v>
      </c>
      <c r="F23" s="10">
        <v>64665021.889999993</v>
      </c>
      <c r="G23" s="10">
        <f t="shared" si="3"/>
        <v>64665021.889999993</v>
      </c>
      <c r="H23" s="11">
        <f t="shared" si="1"/>
        <v>324645142.11000001</v>
      </c>
    </row>
    <row r="24" spans="1:8" s="4" customFormat="1" x14ac:dyDescent="0.3">
      <c r="A24" s="3"/>
      <c r="B24" s="9" t="s">
        <v>21</v>
      </c>
      <c r="C24" s="10">
        <v>6878322568</v>
      </c>
      <c r="D24" s="11">
        <f t="shared" si="2"/>
        <v>-6709559438.6599998</v>
      </c>
      <c r="E24" s="10">
        <v>168763129.34000003</v>
      </c>
      <c r="F24" s="10">
        <v>162869974.66</v>
      </c>
      <c r="G24" s="10">
        <f t="shared" si="3"/>
        <v>162869974.66</v>
      </c>
      <c r="H24" s="11">
        <f t="shared" si="1"/>
        <v>5893154.680000037</v>
      </c>
    </row>
    <row r="25" spans="1:8" s="4" customFormat="1" x14ac:dyDescent="0.3">
      <c r="A25" s="3"/>
      <c r="B25" s="9" t="s">
        <v>22</v>
      </c>
      <c r="C25" s="10">
        <v>1587866299</v>
      </c>
      <c r="D25" s="11">
        <f t="shared" si="2"/>
        <v>0</v>
      </c>
      <c r="E25" s="10">
        <v>1587866299</v>
      </c>
      <c r="F25" s="10">
        <v>273409944.26000011</v>
      </c>
      <c r="G25" s="10">
        <f t="shared" si="3"/>
        <v>273409944.26000011</v>
      </c>
      <c r="H25" s="11">
        <f t="shared" si="1"/>
        <v>1314456354.7399998</v>
      </c>
    </row>
    <row r="26" spans="1:8" s="4" customFormat="1" x14ac:dyDescent="0.3">
      <c r="A26" s="3"/>
      <c r="B26" s="9" t="s">
        <v>19</v>
      </c>
      <c r="C26" s="10">
        <v>8580029658</v>
      </c>
      <c r="D26" s="11">
        <f t="shared" si="2"/>
        <v>0</v>
      </c>
      <c r="E26" s="10">
        <v>8580029658</v>
      </c>
      <c r="F26" s="10">
        <v>1641582569.4699996</v>
      </c>
      <c r="G26" s="10">
        <f t="shared" si="3"/>
        <v>1641582569.4699996</v>
      </c>
      <c r="H26" s="11">
        <f t="shared" si="1"/>
        <v>6938447088.5300007</v>
      </c>
    </row>
    <row r="27" spans="1:8" s="4" customFormat="1" x14ac:dyDescent="0.3">
      <c r="A27" s="3"/>
      <c r="B27" s="9" t="s">
        <v>20</v>
      </c>
      <c r="C27" s="10">
        <v>1437240551</v>
      </c>
      <c r="D27" s="11">
        <f t="shared" si="2"/>
        <v>917569.63000011444</v>
      </c>
      <c r="E27" s="10">
        <v>1438158120.6300001</v>
      </c>
      <c r="F27" s="10">
        <v>163533005.00999993</v>
      </c>
      <c r="G27" s="10">
        <f t="shared" si="3"/>
        <v>163533005.00999993</v>
      </c>
      <c r="H27" s="11">
        <f t="shared" si="1"/>
        <v>1274625115.6200001</v>
      </c>
    </row>
    <row r="28" spans="1:8" s="4" customFormat="1" x14ac:dyDescent="0.3">
      <c r="A28" s="3"/>
      <c r="B28" s="9" t="s">
        <v>78</v>
      </c>
      <c r="C28" s="10">
        <v>1009742052</v>
      </c>
      <c r="D28" s="11">
        <f t="shared" si="2"/>
        <v>0</v>
      </c>
      <c r="E28" s="10">
        <v>1009742052</v>
      </c>
      <c r="F28" s="10">
        <v>199806914.90999997</v>
      </c>
      <c r="G28" s="10">
        <f t="shared" si="3"/>
        <v>199806914.90999997</v>
      </c>
      <c r="H28" s="11">
        <f t="shared" si="1"/>
        <v>809935137.09000003</v>
      </c>
    </row>
    <row r="29" spans="1:8" s="4" customFormat="1" ht="27.6" x14ac:dyDescent="0.3">
      <c r="A29" s="3"/>
      <c r="B29" s="12" t="s">
        <v>79</v>
      </c>
      <c r="C29" s="10">
        <v>145044587</v>
      </c>
      <c r="D29" s="11">
        <f t="shared" si="2"/>
        <v>0</v>
      </c>
      <c r="E29" s="10">
        <v>145044587</v>
      </c>
      <c r="F29" s="10">
        <v>18989940.919999991</v>
      </c>
      <c r="G29" s="10">
        <f t="shared" si="3"/>
        <v>18989940.919999991</v>
      </c>
      <c r="H29" s="11">
        <f t="shared" si="1"/>
        <v>126054646.08000001</v>
      </c>
    </row>
    <row r="30" spans="1:8" s="4" customFormat="1" ht="27.6" x14ac:dyDescent="0.3">
      <c r="A30" s="3"/>
      <c r="B30" s="9" t="s">
        <v>80</v>
      </c>
      <c r="C30" s="10">
        <v>142496081</v>
      </c>
      <c r="D30" s="11">
        <f t="shared" si="2"/>
        <v>0</v>
      </c>
      <c r="E30" s="10">
        <v>142496081</v>
      </c>
      <c r="F30" s="10">
        <v>20076544.130000003</v>
      </c>
      <c r="G30" s="10">
        <f t="shared" si="3"/>
        <v>20076544.130000003</v>
      </c>
      <c r="H30" s="11">
        <f t="shared" si="1"/>
        <v>122419536.87</v>
      </c>
    </row>
    <row r="31" spans="1:8" s="4" customFormat="1" ht="27.6" x14ac:dyDescent="0.3">
      <c r="A31" s="3"/>
      <c r="B31" s="9" t="s">
        <v>125</v>
      </c>
      <c r="C31" s="10">
        <v>2293843422</v>
      </c>
      <c r="D31" s="11">
        <f t="shared" si="2"/>
        <v>0</v>
      </c>
      <c r="E31" s="10">
        <v>2293843422</v>
      </c>
      <c r="F31" s="10">
        <v>121456286.53000002</v>
      </c>
      <c r="G31" s="10">
        <f t="shared" si="3"/>
        <v>121456286.53000002</v>
      </c>
      <c r="H31" s="11">
        <f t="shared" si="1"/>
        <v>2172387135.4699998</v>
      </c>
    </row>
    <row r="32" spans="1:8" s="4" customFormat="1" x14ac:dyDescent="0.3">
      <c r="A32" s="3"/>
      <c r="B32" s="9" t="s">
        <v>130</v>
      </c>
      <c r="C32" s="10">
        <v>226757892</v>
      </c>
      <c r="D32" s="11">
        <f t="shared" si="2"/>
        <v>0</v>
      </c>
      <c r="E32" s="10">
        <v>226757892</v>
      </c>
      <c r="F32" s="10">
        <v>39756789.539999999</v>
      </c>
      <c r="G32" s="10">
        <f t="shared" si="3"/>
        <v>39756789.539999999</v>
      </c>
      <c r="H32" s="11">
        <f t="shared" si="1"/>
        <v>187001102.46000001</v>
      </c>
    </row>
    <row r="33" spans="1:8" s="4" customFormat="1" ht="20.100000000000001" customHeight="1" x14ac:dyDescent="0.3">
      <c r="A33" s="3"/>
      <c r="B33" s="8" t="s">
        <v>23</v>
      </c>
      <c r="C33" s="7">
        <f>SUM(C34:C50)</f>
        <v>36738768268</v>
      </c>
      <c r="D33" s="7">
        <f t="shared" ref="D33" si="4">E33-C33</f>
        <v>-362602771.70999908</v>
      </c>
      <c r="E33" s="7">
        <f>SUM(E34:E50)</f>
        <v>36376165496.290001</v>
      </c>
      <c r="F33" s="7">
        <f>SUM(F34:F50)</f>
        <v>4047337737.3599997</v>
      </c>
      <c r="G33" s="7">
        <f t="shared" si="3"/>
        <v>4047337737.3599997</v>
      </c>
      <c r="H33" s="7">
        <f t="shared" si="1"/>
        <v>32328827758.93</v>
      </c>
    </row>
    <row r="34" spans="1:8" s="4" customFormat="1" ht="27.6" x14ac:dyDescent="0.3">
      <c r="A34" s="3"/>
      <c r="B34" s="9" t="s">
        <v>81</v>
      </c>
      <c r="C34" s="10">
        <v>1938335559</v>
      </c>
      <c r="D34" s="11">
        <f>E34-C34</f>
        <v>0</v>
      </c>
      <c r="E34" s="10">
        <v>1938335559</v>
      </c>
      <c r="F34" s="10">
        <v>29243120.880000003</v>
      </c>
      <c r="G34" s="10">
        <f>F34</f>
        <v>29243120.880000003</v>
      </c>
      <c r="H34" s="11">
        <f t="shared" si="1"/>
        <v>1909092438.1199999</v>
      </c>
    </row>
    <row r="35" spans="1:8" s="4" customFormat="1" x14ac:dyDescent="0.3">
      <c r="A35" s="3"/>
      <c r="B35" s="9" t="s">
        <v>82</v>
      </c>
      <c r="C35" s="10">
        <v>176461128</v>
      </c>
      <c r="D35" s="11">
        <f t="shared" ref="D35:D50" si="5">E35-C35</f>
        <v>1392</v>
      </c>
      <c r="E35" s="10">
        <v>176462520</v>
      </c>
      <c r="F35" s="10">
        <v>39331047.459999993</v>
      </c>
      <c r="G35" s="10">
        <f t="shared" si="3"/>
        <v>39331047.459999993</v>
      </c>
      <c r="H35" s="11">
        <f t="shared" si="1"/>
        <v>137131472.54000002</v>
      </c>
    </row>
    <row r="36" spans="1:8" s="4" customFormat="1" ht="27.6" x14ac:dyDescent="0.3">
      <c r="A36" s="3"/>
      <c r="B36" s="9" t="s">
        <v>131</v>
      </c>
      <c r="C36" s="10">
        <v>17172476</v>
      </c>
      <c r="D36" s="11">
        <f t="shared" si="5"/>
        <v>0</v>
      </c>
      <c r="E36" s="10">
        <v>17172476</v>
      </c>
      <c r="F36" s="10">
        <v>1553236.78</v>
      </c>
      <c r="G36" s="10">
        <f t="shared" si="3"/>
        <v>1553236.78</v>
      </c>
      <c r="H36" s="11">
        <f t="shared" si="1"/>
        <v>15619239.220000001</v>
      </c>
    </row>
    <row r="37" spans="1:8" s="4" customFormat="1" x14ac:dyDescent="0.3">
      <c r="A37" s="3"/>
      <c r="B37" s="9" t="s">
        <v>24</v>
      </c>
      <c r="C37" s="10">
        <v>135574970</v>
      </c>
      <c r="D37" s="11">
        <f t="shared" ref="D37" si="6">E37-C37</f>
        <v>0</v>
      </c>
      <c r="E37" s="10">
        <v>135574970</v>
      </c>
      <c r="F37" s="10">
        <v>6258658.5500000007</v>
      </c>
      <c r="G37" s="10">
        <f t="shared" ref="G37" si="7">F37</f>
        <v>6258658.5500000007</v>
      </c>
      <c r="H37" s="11">
        <f t="shared" ref="H37" si="8">E37-F37</f>
        <v>129316311.45</v>
      </c>
    </row>
    <row r="38" spans="1:8" s="4" customFormat="1" ht="41.4" x14ac:dyDescent="0.3">
      <c r="A38" s="3"/>
      <c r="B38" s="9" t="s">
        <v>132</v>
      </c>
      <c r="C38" s="10">
        <v>11992884</v>
      </c>
      <c r="D38" s="11">
        <f t="shared" si="5"/>
        <v>-11807193.859999999</v>
      </c>
      <c r="E38" s="10">
        <v>185690.14</v>
      </c>
      <c r="F38" s="10">
        <v>185690.14</v>
      </c>
      <c r="G38" s="10">
        <f t="shared" si="3"/>
        <v>185690.14</v>
      </c>
      <c r="H38" s="11">
        <f t="shared" si="1"/>
        <v>0</v>
      </c>
    </row>
    <row r="39" spans="1:8" s="4" customFormat="1" ht="27.6" x14ac:dyDescent="0.3">
      <c r="A39" s="3"/>
      <c r="B39" s="9" t="s">
        <v>133</v>
      </c>
      <c r="C39" s="10">
        <v>0</v>
      </c>
      <c r="D39" s="11">
        <f t="shared" si="5"/>
        <v>11807193.859999999</v>
      </c>
      <c r="E39" s="10">
        <v>11807193.859999999</v>
      </c>
      <c r="F39" s="10">
        <v>1905713.88</v>
      </c>
      <c r="G39" s="10">
        <f t="shared" si="3"/>
        <v>1905713.88</v>
      </c>
      <c r="H39" s="11">
        <f t="shared" si="1"/>
        <v>9901479.9800000004</v>
      </c>
    </row>
    <row r="40" spans="1:8" s="4" customFormat="1" x14ac:dyDescent="0.3">
      <c r="A40" s="3"/>
      <c r="B40" s="9" t="s">
        <v>25</v>
      </c>
      <c r="C40" s="10">
        <v>14746960665</v>
      </c>
      <c r="D40" s="11">
        <f t="shared" si="5"/>
        <v>-316225370</v>
      </c>
      <c r="E40" s="10">
        <v>14430735295</v>
      </c>
      <c r="F40" s="10">
        <v>1145501881.5999997</v>
      </c>
      <c r="G40" s="10">
        <f t="shared" si="3"/>
        <v>1145501881.5999997</v>
      </c>
      <c r="H40" s="11">
        <f t="shared" si="1"/>
        <v>13285233413.4</v>
      </c>
    </row>
    <row r="41" spans="1:8" s="4" customFormat="1" x14ac:dyDescent="0.3">
      <c r="A41" s="3"/>
      <c r="B41" s="9" t="s">
        <v>83</v>
      </c>
      <c r="C41" s="10">
        <v>6969641</v>
      </c>
      <c r="D41" s="11">
        <f t="shared" si="5"/>
        <v>0</v>
      </c>
      <c r="E41" s="10">
        <v>6969641</v>
      </c>
      <c r="F41" s="10">
        <v>1029151.64</v>
      </c>
      <c r="G41" s="10">
        <f t="shared" ref="G41" si="9">F41</f>
        <v>1029151.64</v>
      </c>
      <c r="H41" s="11">
        <f t="shared" ref="H41" si="10">E41-F41</f>
        <v>5940489.3600000003</v>
      </c>
    </row>
    <row r="42" spans="1:8" s="4" customFormat="1" x14ac:dyDescent="0.3">
      <c r="A42" s="3"/>
      <c r="B42" s="9" t="s">
        <v>96</v>
      </c>
      <c r="C42" s="10">
        <v>1058072492</v>
      </c>
      <c r="D42" s="11">
        <f t="shared" si="5"/>
        <v>0</v>
      </c>
      <c r="E42" s="10">
        <v>1058072492</v>
      </c>
      <c r="F42" s="10">
        <v>83964074.410000011</v>
      </c>
      <c r="G42" s="10">
        <f t="shared" si="3"/>
        <v>83964074.410000011</v>
      </c>
      <c r="H42" s="11">
        <f t="shared" si="1"/>
        <v>974108417.59000003</v>
      </c>
    </row>
    <row r="43" spans="1:8" s="4" customFormat="1" x14ac:dyDescent="0.3">
      <c r="A43" s="3"/>
      <c r="B43" s="9" t="s">
        <v>84</v>
      </c>
      <c r="C43" s="10">
        <v>3392465477</v>
      </c>
      <c r="D43" s="11">
        <f t="shared" si="5"/>
        <v>0</v>
      </c>
      <c r="E43" s="10">
        <v>3392465477</v>
      </c>
      <c r="F43" s="10">
        <v>24584182.300000001</v>
      </c>
      <c r="G43" s="10">
        <f t="shared" si="3"/>
        <v>24584182.300000001</v>
      </c>
      <c r="H43" s="11">
        <f t="shared" si="1"/>
        <v>3367881294.6999998</v>
      </c>
    </row>
    <row r="44" spans="1:8" s="4" customFormat="1" x14ac:dyDescent="0.3">
      <c r="A44" s="3"/>
      <c r="B44" s="9" t="s">
        <v>85</v>
      </c>
      <c r="C44" s="10">
        <v>113327044</v>
      </c>
      <c r="D44" s="11">
        <f t="shared" si="5"/>
        <v>0</v>
      </c>
      <c r="E44" s="10">
        <v>113327044</v>
      </c>
      <c r="F44" s="10">
        <v>19209262.509999998</v>
      </c>
      <c r="G44" s="10">
        <f t="shared" si="3"/>
        <v>19209262.509999998</v>
      </c>
      <c r="H44" s="11">
        <f t="shared" si="1"/>
        <v>94117781.49000001</v>
      </c>
    </row>
    <row r="45" spans="1:8" s="4" customFormat="1" x14ac:dyDescent="0.3">
      <c r="A45" s="3"/>
      <c r="B45" s="9" t="s">
        <v>26</v>
      </c>
      <c r="C45" s="10">
        <v>9288621590</v>
      </c>
      <c r="D45" s="11">
        <f t="shared" si="5"/>
        <v>0</v>
      </c>
      <c r="E45" s="10">
        <v>9288621590</v>
      </c>
      <c r="F45" s="10">
        <v>1719531814.3299999</v>
      </c>
      <c r="G45" s="10">
        <f t="shared" si="3"/>
        <v>1719531814.3299999</v>
      </c>
      <c r="H45" s="11">
        <f t="shared" si="1"/>
        <v>7569089775.6700001</v>
      </c>
    </row>
    <row r="46" spans="1:8" s="4" customFormat="1" x14ac:dyDescent="0.3">
      <c r="A46" s="3"/>
      <c r="B46" s="9" t="s">
        <v>27</v>
      </c>
      <c r="C46" s="10">
        <v>5455003394</v>
      </c>
      <c r="D46" s="11">
        <f t="shared" si="5"/>
        <v>3325.960000038147</v>
      </c>
      <c r="E46" s="10">
        <v>5455006719.96</v>
      </c>
      <c r="F46" s="10">
        <v>941229622.54000008</v>
      </c>
      <c r="G46" s="10">
        <f t="shared" si="3"/>
        <v>941229622.54000008</v>
      </c>
      <c r="H46" s="11">
        <f t="shared" si="1"/>
        <v>4513777097.4200001</v>
      </c>
    </row>
    <row r="47" spans="1:8" s="4" customFormat="1" x14ac:dyDescent="0.3">
      <c r="A47" s="3"/>
      <c r="B47" s="9" t="s">
        <v>28</v>
      </c>
      <c r="C47" s="10">
        <v>47816696</v>
      </c>
      <c r="D47" s="11">
        <f t="shared" si="5"/>
        <v>-46382119.670000002</v>
      </c>
      <c r="E47" s="10">
        <v>1434576.33</v>
      </c>
      <c r="F47" s="10">
        <v>767503.24999999988</v>
      </c>
      <c r="G47" s="10">
        <f t="shared" si="3"/>
        <v>767503.24999999988</v>
      </c>
      <c r="H47" s="11">
        <f t="shared" si="1"/>
        <v>667073.08000000019</v>
      </c>
    </row>
    <row r="48" spans="1:8" s="4" customFormat="1" x14ac:dyDescent="0.3">
      <c r="A48" s="3"/>
      <c r="B48" s="9" t="s">
        <v>29</v>
      </c>
      <c r="C48" s="10">
        <v>15528918</v>
      </c>
      <c r="D48" s="11">
        <f t="shared" si="5"/>
        <v>0</v>
      </c>
      <c r="E48" s="10">
        <v>15528918.000000002</v>
      </c>
      <c r="F48" s="10">
        <v>2794198.33</v>
      </c>
      <c r="G48" s="10">
        <f t="shared" si="3"/>
        <v>2794198.33</v>
      </c>
      <c r="H48" s="11">
        <f t="shared" si="1"/>
        <v>12734719.670000002</v>
      </c>
    </row>
    <row r="49" spans="1:8" s="4" customFormat="1" ht="27.6" x14ac:dyDescent="0.3">
      <c r="A49" s="3"/>
      <c r="B49" s="9" t="s">
        <v>128</v>
      </c>
      <c r="C49" s="10">
        <v>215000000</v>
      </c>
      <c r="D49" s="11">
        <f t="shared" si="5"/>
        <v>0</v>
      </c>
      <c r="E49" s="10">
        <v>215000000</v>
      </c>
      <c r="F49" s="10">
        <v>26758525.460000001</v>
      </c>
      <c r="G49" s="10">
        <f t="shared" si="3"/>
        <v>26758525.460000001</v>
      </c>
      <c r="H49" s="11">
        <f t="shared" si="1"/>
        <v>188241474.53999999</v>
      </c>
    </row>
    <row r="50" spans="1:8" s="4" customFormat="1" x14ac:dyDescent="0.3">
      <c r="A50" s="3"/>
      <c r="B50" s="9" t="s">
        <v>134</v>
      </c>
      <c r="C50" s="13">
        <v>119465334</v>
      </c>
      <c r="D50" s="11">
        <f t="shared" si="5"/>
        <v>0</v>
      </c>
      <c r="E50" s="13">
        <v>119465334</v>
      </c>
      <c r="F50" s="13">
        <v>3490053.3</v>
      </c>
      <c r="G50" s="10">
        <f t="shared" ref="G50" si="11">F50</f>
        <v>3490053.3</v>
      </c>
      <c r="H50" s="11">
        <f t="shared" ref="H50" si="12">E50-F50</f>
        <v>115975280.7</v>
      </c>
    </row>
    <row r="51" spans="1:8" s="4" customFormat="1" ht="20.100000000000001" customHeight="1" x14ac:dyDescent="0.3">
      <c r="A51" s="3"/>
      <c r="B51" s="8" t="s">
        <v>94</v>
      </c>
      <c r="C51" s="7">
        <f>SUM(C52:C67)</f>
        <v>35460481460</v>
      </c>
      <c r="D51" s="7">
        <f t="shared" ref="D51:D67" si="13">E51-C51</f>
        <v>0</v>
      </c>
      <c r="E51" s="7">
        <f t="shared" ref="E51:F51" si="14">SUM(E52:E67)</f>
        <v>35460481460</v>
      </c>
      <c r="F51" s="7">
        <f t="shared" si="14"/>
        <v>4547190505.7799988</v>
      </c>
      <c r="G51" s="7">
        <f t="shared" si="3"/>
        <v>4547190505.7799988</v>
      </c>
      <c r="H51" s="7">
        <f t="shared" si="1"/>
        <v>30913290954.220001</v>
      </c>
    </row>
    <row r="52" spans="1:8" s="4" customFormat="1" x14ac:dyDescent="0.3">
      <c r="A52" s="3"/>
      <c r="B52" s="9" t="s">
        <v>97</v>
      </c>
      <c r="C52" s="10">
        <v>2591834492</v>
      </c>
      <c r="D52" s="11">
        <f t="shared" si="13"/>
        <v>0</v>
      </c>
      <c r="E52" s="10">
        <v>2591834492</v>
      </c>
      <c r="F52" s="10">
        <v>264237843.97999999</v>
      </c>
      <c r="G52" s="10">
        <f t="shared" si="3"/>
        <v>264237843.97999999</v>
      </c>
      <c r="H52" s="11">
        <f t="shared" si="1"/>
        <v>2327596648.02</v>
      </c>
    </row>
    <row r="53" spans="1:8" s="4" customFormat="1" x14ac:dyDescent="0.3">
      <c r="A53" s="3"/>
      <c r="B53" s="9" t="s">
        <v>98</v>
      </c>
      <c r="C53" s="10">
        <v>1614627014</v>
      </c>
      <c r="D53" s="11">
        <f t="shared" si="13"/>
        <v>0</v>
      </c>
      <c r="E53" s="10">
        <v>1614627014</v>
      </c>
      <c r="F53" s="10">
        <v>212733993.26000002</v>
      </c>
      <c r="G53" s="10">
        <f>F53</f>
        <v>212733993.26000002</v>
      </c>
      <c r="H53" s="11">
        <f t="shared" si="1"/>
        <v>1401893020.74</v>
      </c>
    </row>
    <row r="54" spans="1:8" s="4" customFormat="1" x14ac:dyDescent="0.3">
      <c r="A54" s="3"/>
      <c r="B54" s="9" t="s">
        <v>99</v>
      </c>
      <c r="C54" s="10">
        <v>1946962439</v>
      </c>
      <c r="D54" s="11">
        <f t="shared" si="13"/>
        <v>0</v>
      </c>
      <c r="E54" s="10">
        <v>1946962439</v>
      </c>
      <c r="F54" s="10">
        <v>272014769.65999997</v>
      </c>
      <c r="G54" s="10">
        <f t="shared" si="3"/>
        <v>272014769.65999997</v>
      </c>
      <c r="H54" s="11">
        <f t="shared" si="1"/>
        <v>1674947669.3400002</v>
      </c>
    </row>
    <row r="55" spans="1:8" s="4" customFormat="1" x14ac:dyDescent="0.3">
      <c r="A55" s="3"/>
      <c r="B55" s="9" t="s">
        <v>100</v>
      </c>
      <c r="C55" s="10">
        <v>2357852010</v>
      </c>
      <c r="D55" s="11">
        <f t="shared" si="13"/>
        <v>0</v>
      </c>
      <c r="E55" s="10">
        <v>2357852010</v>
      </c>
      <c r="F55" s="10">
        <v>287098961.98999995</v>
      </c>
      <c r="G55" s="10">
        <f t="shared" si="3"/>
        <v>287098961.98999995</v>
      </c>
      <c r="H55" s="11">
        <f t="shared" si="1"/>
        <v>2070753048.01</v>
      </c>
    </row>
    <row r="56" spans="1:8" s="4" customFormat="1" x14ac:dyDescent="0.3">
      <c r="A56" s="3"/>
      <c r="B56" s="9" t="s">
        <v>101</v>
      </c>
      <c r="C56" s="10">
        <v>1566571570</v>
      </c>
      <c r="D56" s="11">
        <f t="shared" si="13"/>
        <v>0</v>
      </c>
      <c r="E56" s="10">
        <v>1566571570</v>
      </c>
      <c r="F56" s="10">
        <v>235208500.15000001</v>
      </c>
      <c r="G56" s="10">
        <f t="shared" si="3"/>
        <v>235208500.15000001</v>
      </c>
      <c r="H56" s="11">
        <f t="shared" si="1"/>
        <v>1331363069.8499999</v>
      </c>
    </row>
    <row r="57" spans="1:8" s="4" customFormat="1" x14ac:dyDescent="0.3">
      <c r="A57" s="3"/>
      <c r="B57" s="9" t="s">
        <v>102</v>
      </c>
      <c r="C57" s="10">
        <v>2934323530</v>
      </c>
      <c r="D57" s="11">
        <f t="shared" si="13"/>
        <v>0</v>
      </c>
      <c r="E57" s="10">
        <v>2934323530</v>
      </c>
      <c r="F57" s="10">
        <v>458035941.38000005</v>
      </c>
      <c r="G57" s="10">
        <f t="shared" si="3"/>
        <v>458035941.38000005</v>
      </c>
      <c r="H57" s="11">
        <f t="shared" si="1"/>
        <v>2476287588.6199999</v>
      </c>
    </row>
    <row r="58" spans="1:8" s="4" customFormat="1" x14ac:dyDescent="0.3">
      <c r="A58" s="3"/>
      <c r="B58" s="9" t="s">
        <v>103</v>
      </c>
      <c r="C58" s="10">
        <v>3817168491</v>
      </c>
      <c r="D58" s="11">
        <f t="shared" si="13"/>
        <v>0</v>
      </c>
      <c r="E58" s="10">
        <v>3817168491</v>
      </c>
      <c r="F58" s="10">
        <v>498903619.98999989</v>
      </c>
      <c r="G58" s="10">
        <f t="shared" si="3"/>
        <v>498903619.98999989</v>
      </c>
      <c r="H58" s="11">
        <f t="shared" si="1"/>
        <v>3318264871.0100002</v>
      </c>
    </row>
    <row r="59" spans="1:8" s="4" customFormat="1" x14ac:dyDescent="0.3">
      <c r="A59" s="3"/>
      <c r="B59" s="9" t="s">
        <v>104</v>
      </c>
      <c r="C59" s="10">
        <v>1730992003</v>
      </c>
      <c r="D59" s="11">
        <f t="shared" si="13"/>
        <v>0</v>
      </c>
      <c r="E59" s="10">
        <v>1730992003</v>
      </c>
      <c r="F59" s="10">
        <v>235686121.90999994</v>
      </c>
      <c r="G59" s="10">
        <f t="shared" si="3"/>
        <v>235686121.90999994</v>
      </c>
      <c r="H59" s="11">
        <f t="shared" si="1"/>
        <v>1495305881.0900002</v>
      </c>
    </row>
    <row r="60" spans="1:8" s="4" customFormat="1" x14ac:dyDescent="0.3">
      <c r="A60" s="3"/>
      <c r="B60" s="9" t="s">
        <v>105</v>
      </c>
      <c r="C60" s="10">
        <v>4272388773</v>
      </c>
      <c r="D60" s="11">
        <f t="shared" si="13"/>
        <v>0</v>
      </c>
      <c r="E60" s="10">
        <v>4272388773</v>
      </c>
      <c r="F60" s="10">
        <v>445416035.42999995</v>
      </c>
      <c r="G60" s="10">
        <f t="shared" si="3"/>
        <v>445416035.42999995</v>
      </c>
      <c r="H60" s="11">
        <f t="shared" si="1"/>
        <v>3826972737.5700002</v>
      </c>
    </row>
    <row r="61" spans="1:8" s="4" customFormat="1" x14ac:dyDescent="0.3">
      <c r="A61" s="3"/>
      <c r="B61" s="9" t="s">
        <v>106</v>
      </c>
      <c r="C61" s="10">
        <v>1495195284</v>
      </c>
      <c r="D61" s="11">
        <f t="shared" si="13"/>
        <v>0</v>
      </c>
      <c r="E61" s="10">
        <v>1495195284</v>
      </c>
      <c r="F61" s="10">
        <v>149460457.94000003</v>
      </c>
      <c r="G61" s="10">
        <f t="shared" si="3"/>
        <v>149460457.94000003</v>
      </c>
      <c r="H61" s="11">
        <f t="shared" si="1"/>
        <v>1345734826.0599999</v>
      </c>
    </row>
    <row r="62" spans="1:8" s="4" customFormat="1" x14ac:dyDescent="0.3">
      <c r="A62" s="3"/>
      <c r="B62" s="9" t="s">
        <v>107</v>
      </c>
      <c r="C62" s="10">
        <v>2158481056</v>
      </c>
      <c r="D62" s="11">
        <f t="shared" si="13"/>
        <v>0</v>
      </c>
      <c r="E62" s="10">
        <v>2158481056</v>
      </c>
      <c r="F62" s="10">
        <v>233377883.28999984</v>
      </c>
      <c r="G62" s="10">
        <f t="shared" si="3"/>
        <v>233377883.28999984</v>
      </c>
      <c r="H62" s="11">
        <f t="shared" si="1"/>
        <v>1925103172.71</v>
      </c>
    </row>
    <row r="63" spans="1:8" s="4" customFormat="1" x14ac:dyDescent="0.3">
      <c r="A63" s="3"/>
      <c r="B63" s="9" t="s">
        <v>108</v>
      </c>
      <c r="C63" s="10">
        <v>1313513863</v>
      </c>
      <c r="D63" s="11">
        <f t="shared" si="13"/>
        <v>0</v>
      </c>
      <c r="E63" s="10">
        <v>1313513863</v>
      </c>
      <c r="F63" s="10">
        <v>163014596.46000001</v>
      </c>
      <c r="G63" s="10">
        <f t="shared" si="3"/>
        <v>163014596.46000001</v>
      </c>
      <c r="H63" s="11">
        <f t="shared" si="1"/>
        <v>1150499266.54</v>
      </c>
    </row>
    <row r="64" spans="1:8" s="4" customFormat="1" x14ac:dyDescent="0.3">
      <c r="A64" s="3"/>
      <c r="B64" s="9" t="s">
        <v>109</v>
      </c>
      <c r="C64" s="10">
        <v>1403856033</v>
      </c>
      <c r="D64" s="11">
        <f t="shared" si="13"/>
        <v>0</v>
      </c>
      <c r="E64" s="10">
        <v>1403856033</v>
      </c>
      <c r="F64" s="10">
        <v>224670388.05999994</v>
      </c>
      <c r="G64" s="10">
        <f t="shared" si="3"/>
        <v>224670388.05999994</v>
      </c>
      <c r="H64" s="11">
        <f t="shared" si="1"/>
        <v>1179185644.9400001</v>
      </c>
    </row>
    <row r="65" spans="1:8" s="4" customFormat="1" x14ac:dyDescent="0.3">
      <c r="A65" s="3"/>
      <c r="B65" s="9" t="s">
        <v>110</v>
      </c>
      <c r="C65" s="10">
        <v>2131287873</v>
      </c>
      <c r="D65" s="11">
        <f t="shared" si="13"/>
        <v>0</v>
      </c>
      <c r="E65" s="10">
        <v>2131287873</v>
      </c>
      <c r="F65" s="10">
        <v>235450548.12999991</v>
      </c>
      <c r="G65" s="10">
        <f t="shared" si="3"/>
        <v>235450548.12999991</v>
      </c>
      <c r="H65" s="11">
        <f t="shared" si="1"/>
        <v>1895837324.8700001</v>
      </c>
    </row>
    <row r="66" spans="1:8" s="4" customFormat="1" x14ac:dyDescent="0.3">
      <c r="A66" s="3"/>
      <c r="B66" s="9" t="s">
        <v>111</v>
      </c>
      <c r="C66" s="10">
        <v>2440380575</v>
      </c>
      <c r="D66" s="11">
        <f t="shared" si="13"/>
        <v>0</v>
      </c>
      <c r="E66" s="10">
        <v>2440380575</v>
      </c>
      <c r="F66" s="10">
        <v>403869358.2899999</v>
      </c>
      <c r="G66" s="10">
        <f t="shared" si="3"/>
        <v>403869358.2899999</v>
      </c>
      <c r="H66" s="11">
        <f t="shared" si="1"/>
        <v>2036511216.71</v>
      </c>
    </row>
    <row r="67" spans="1:8" s="4" customFormat="1" x14ac:dyDescent="0.3">
      <c r="A67" s="3"/>
      <c r="B67" s="9" t="s">
        <v>112</v>
      </c>
      <c r="C67" s="10">
        <v>1685046454</v>
      </c>
      <c r="D67" s="11">
        <f t="shared" si="13"/>
        <v>0</v>
      </c>
      <c r="E67" s="10">
        <v>1685046454</v>
      </c>
      <c r="F67" s="10">
        <v>228011485.86000001</v>
      </c>
      <c r="G67" s="10">
        <f t="shared" si="3"/>
        <v>228011485.86000001</v>
      </c>
      <c r="H67" s="11">
        <f t="shared" si="1"/>
        <v>1457034968.1399999</v>
      </c>
    </row>
    <row r="68" spans="1:8" s="4" customFormat="1" ht="20.100000000000001" customHeight="1" x14ac:dyDescent="0.3">
      <c r="A68" s="3"/>
      <c r="B68" s="8" t="s">
        <v>31</v>
      </c>
      <c r="C68" s="7">
        <f>SUM(C69:C70)</f>
        <v>10091072586</v>
      </c>
      <c r="D68" s="14">
        <f t="shared" ref="D68:D70" si="15">E68-C68</f>
        <v>0</v>
      </c>
      <c r="E68" s="7">
        <f>SUM(E69:E70)</f>
        <v>10091072586</v>
      </c>
      <c r="F68" s="7">
        <f>SUM(F69:F70)</f>
        <v>117968467.06</v>
      </c>
      <c r="G68" s="7">
        <f t="shared" si="3"/>
        <v>117968467.06</v>
      </c>
      <c r="H68" s="7">
        <f t="shared" ref="H68:H123" si="16">E68-F68</f>
        <v>9973104118.9400005</v>
      </c>
    </row>
    <row r="69" spans="1:8" s="4" customFormat="1" x14ac:dyDescent="0.3">
      <c r="A69" s="3"/>
      <c r="B69" s="9" t="s">
        <v>69</v>
      </c>
      <c r="C69" s="10">
        <v>3992000000</v>
      </c>
      <c r="D69" s="11">
        <f t="shared" ref="D69" si="17">E69-C69</f>
        <v>0</v>
      </c>
      <c r="E69" s="10">
        <v>3992000000</v>
      </c>
      <c r="F69" s="10">
        <v>0</v>
      </c>
      <c r="G69" s="10">
        <f t="shared" ref="G69" si="18">F69</f>
        <v>0</v>
      </c>
      <c r="H69" s="11">
        <f t="shared" ref="H69" si="19">E69-F69</f>
        <v>3992000000</v>
      </c>
    </row>
    <row r="70" spans="1:8" s="4" customFormat="1" x14ac:dyDescent="0.3">
      <c r="A70" s="3"/>
      <c r="B70" s="9" t="s">
        <v>70</v>
      </c>
      <c r="C70" s="10">
        <v>6099072586</v>
      </c>
      <c r="D70" s="11">
        <f t="shared" si="15"/>
        <v>0</v>
      </c>
      <c r="E70" s="10">
        <v>6099072586</v>
      </c>
      <c r="F70" s="10">
        <v>117968467.06</v>
      </c>
      <c r="G70" s="10">
        <f t="shared" si="3"/>
        <v>117968467.06</v>
      </c>
      <c r="H70" s="11">
        <f t="shared" si="16"/>
        <v>5981104118.9399996</v>
      </c>
    </row>
    <row r="71" spans="1:8" s="4" customFormat="1" ht="20.100000000000001" customHeight="1" x14ac:dyDescent="0.3">
      <c r="A71" s="3"/>
      <c r="B71" s="8" t="s">
        <v>32</v>
      </c>
      <c r="C71" s="7">
        <f>SUM(C72:C73)</f>
        <v>2284149065</v>
      </c>
      <c r="D71" s="7">
        <f t="shared" ref="D71:D73" si="20">E71-C71</f>
        <v>0</v>
      </c>
      <c r="E71" s="7">
        <f t="shared" ref="E71:F71" si="21">SUM(E72:E73)</f>
        <v>2284149065</v>
      </c>
      <c r="F71" s="7">
        <f t="shared" si="21"/>
        <v>551349201</v>
      </c>
      <c r="G71" s="7">
        <f t="shared" si="3"/>
        <v>551349201</v>
      </c>
      <c r="H71" s="7">
        <f t="shared" si="16"/>
        <v>1732799864</v>
      </c>
    </row>
    <row r="72" spans="1:8" s="4" customFormat="1" x14ac:dyDescent="0.3">
      <c r="A72" s="3"/>
      <c r="B72" s="9" t="s">
        <v>95</v>
      </c>
      <c r="C72" s="10">
        <v>1766054290</v>
      </c>
      <c r="D72" s="11">
        <f t="shared" si="20"/>
        <v>0</v>
      </c>
      <c r="E72" s="10">
        <v>1766054290</v>
      </c>
      <c r="F72" s="10">
        <v>421825511</v>
      </c>
      <c r="G72" s="10">
        <f t="shared" si="3"/>
        <v>421825511</v>
      </c>
      <c r="H72" s="11">
        <f t="shared" si="16"/>
        <v>1344228779</v>
      </c>
    </row>
    <row r="73" spans="1:8" s="4" customFormat="1" x14ac:dyDescent="0.3">
      <c r="A73" s="3"/>
      <c r="B73" s="17" t="s">
        <v>113</v>
      </c>
      <c r="C73" s="21">
        <v>518094775</v>
      </c>
      <c r="D73" s="22">
        <f t="shared" si="20"/>
        <v>0</v>
      </c>
      <c r="E73" s="21">
        <v>518094775</v>
      </c>
      <c r="F73" s="21">
        <v>129523690</v>
      </c>
      <c r="G73" s="21">
        <f t="shared" si="3"/>
        <v>129523690</v>
      </c>
      <c r="H73" s="22">
        <f t="shared" si="16"/>
        <v>388571085</v>
      </c>
    </row>
    <row r="74" spans="1:8" s="4" customFormat="1" ht="20.100000000000001" customHeight="1" x14ac:dyDescent="0.3">
      <c r="A74" s="3"/>
      <c r="B74" s="26" t="s">
        <v>33</v>
      </c>
      <c r="C74" s="27">
        <f>SUM(C75:C76)</f>
        <v>6620633188</v>
      </c>
      <c r="D74" s="27">
        <f t="shared" ref="D74:D76" si="22">E74-C74</f>
        <v>0</v>
      </c>
      <c r="E74" s="27">
        <f t="shared" ref="E74:F74" si="23">SUM(E75:E76)</f>
        <v>6620633188</v>
      </c>
      <c r="F74" s="27">
        <f t="shared" si="23"/>
        <v>1721377040</v>
      </c>
      <c r="G74" s="27">
        <f t="shared" ref="G74:G127" si="24">F74</f>
        <v>1721377040</v>
      </c>
      <c r="H74" s="27">
        <f t="shared" si="16"/>
        <v>4899256148</v>
      </c>
    </row>
    <row r="75" spans="1:8" s="4" customFormat="1" x14ac:dyDescent="0.3">
      <c r="A75" s="3"/>
      <c r="B75" s="9" t="s">
        <v>114</v>
      </c>
      <c r="C75" s="10">
        <v>6391118306</v>
      </c>
      <c r="D75" s="11">
        <f t="shared" si="22"/>
        <v>0</v>
      </c>
      <c r="E75" s="10">
        <v>6391118306</v>
      </c>
      <c r="F75" s="10">
        <v>1663998320</v>
      </c>
      <c r="G75" s="10">
        <f t="shared" si="24"/>
        <v>1663998320</v>
      </c>
      <c r="H75" s="11">
        <f t="shared" si="16"/>
        <v>4727119986</v>
      </c>
    </row>
    <row r="76" spans="1:8" s="4" customFormat="1" x14ac:dyDescent="0.3">
      <c r="A76" s="3"/>
      <c r="B76" s="9" t="s">
        <v>115</v>
      </c>
      <c r="C76" s="10">
        <v>229514882</v>
      </c>
      <c r="D76" s="11">
        <f t="shared" si="22"/>
        <v>0</v>
      </c>
      <c r="E76" s="10">
        <v>229514882</v>
      </c>
      <c r="F76" s="10">
        <v>57378720</v>
      </c>
      <c r="G76" s="10">
        <f t="shared" si="24"/>
        <v>57378720</v>
      </c>
      <c r="H76" s="11">
        <f t="shared" si="16"/>
        <v>172136162</v>
      </c>
    </row>
    <row r="77" spans="1:8" s="4" customFormat="1" ht="20.100000000000001" customHeight="1" x14ac:dyDescent="0.3">
      <c r="A77" s="3"/>
      <c r="B77" s="8" t="s">
        <v>34</v>
      </c>
      <c r="C77" s="7">
        <f>SUM(C78:C85)</f>
        <v>4323374334</v>
      </c>
      <c r="D77" s="7">
        <f t="shared" ref="D77:D85" si="25">E77-C77</f>
        <v>6747192473.3299999</v>
      </c>
      <c r="E77" s="7">
        <f t="shared" ref="E77:F77" si="26">SUM(E78:E85)</f>
        <v>11070566807.33</v>
      </c>
      <c r="F77" s="7">
        <f t="shared" si="26"/>
        <v>2711711670.3299999</v>
      </c>
      <c r="G77" s="7">
        <f t="shared" si="24"/>
        <v>2711711670.3299999</v>
      </c>
      <c r="H77" s="7">
        <f t="shared" si="16"/>
        <v>8358855137</v>
      </c>
    </row>
    <row r="78" spans="1:8" s="4" customFormat="1" x14ac:dyDescent="0.3">
      <c r="A78" s="3"/>
      <c r="B78" s="9" t="s">
        <v>116</v>
      </c>
      <c r="C78" s="10">
        <v>515046942</v>
      </c>
      <c r="D78" s="11">
        <f t="shared" si="25"/>
        <v>0</v>
      </c>
      <c r="E78" s="10">
        <v>515046942</v>
      </c>
      <c r="F78" s="10">
        <v>125116792</v>
      </c>
      <c r="G78" s="10">
        <f t="shared" si="24"/>
        <v>125116792</v>
      </c>
      <c r="H78" s="11">
        <f t="shared" si="16"/>
        <v>389930150</v>
      </c>
    </row>
    <row r="79" spans="1:8" s="4" customFormat="1" x14ac:dyDescent="0.3">
      <c r="A79" s="3"/>
      <c r="B79" s="9" t="s">
        <v>35</v>
      </c>
      <c r="C79" s="10">
        <v>470989790</v>
      </c>
      <c r="D79" s="11">
        <f t="shared" si="25"/>
        <v>0</v>
      </c>
      <c r="E79" s="10">
        <v>470989790</v>
      </c>
      <c r="F79" s="10">
        <v>117747448</v>
      </c>
      <c r="G79" s="10">
        <f t="shared" si="24"/>
        <v>117747448</v>
      </c>
      <c r="H79" s="11">
        <f t="shared" si="16"/>
        <v>353242342</v>
      </c>
    </row>
    <row r="80" spans="1:8" s="4" customFormat="1" x14ac:dyDescent="0.3">
      <c r="A80" s="3"/>
      <c r="B80" s="9" t="s">
        <v>36</v>
      </c>
      <c r="C80" s="10">
        <v>435447554</v>
      </c>
      <c r="D80" s="11">
        <f t="shared" si="25"/>
        <v>0</v>
      </c>
      <c r="E80" s="10">
        <v>435447554</v>
      </c>
      <c r="F80" s="10">
        <v>108861889</v>
      </c>
      <c r="G80" s="10">
        <f t="shared" si="24"/>
        <v>108861889</v>
      </c>
      <c r="H80" s="11">
        <f t="shared" si="16"/>
        <v>326585665</v>
      </c>
    </row>
    <row r="81" spans="1:8" s="4" customFormat="1" x14ac:dyDescent="0.3">
      <c r="A81" s="3"/>
      <c r="B81" s="9" t="s">
        <v>37</v>
      </c>
      <c r="C81" s="10">
        <v>1275479792</v>
      </c>
      <c r="D81" s="11">
        <f t="shared" si="25"/>
        <v>0</v>
      </c>
      <c r="E81" s="10">
        <v>1275479792</v>
      </c>
      <c r="F81" s="10">
        <v>335020558</v>
      </c>
      <c r="G81" s="10">
        <f t="shared" si="24"/>
        <v>335020558</v>
      </c>
      <c r="H81" s="11">
        <f t="shared" si="16"/>
        <v>940459234</v>
      </c>
    </row>
    <row r="82" spans="1:8" s="4" customFormat="1" x14ac:dyDescent="0.3">
      <c r="A82" s="3"/>
      <c r="B82" s="9" t="s">
        <v>38</v>
      </c>
      <c r="C82" s="10">
        <v>250949214</v>
      </c>
      <c r="D82" s="11">
        <f t="shared" ref="D82" si="27">E82-C82</f>
        <v>0</v>
      </c>
      <c r="E82" s="10">
        <v>250949214</v>
      </c>
      <c r="F82" s="10">
        <v>67403216</v>
      </c>
      <c r="G82" s="10">
        <f t="shared" ref="G82" si="28">F82</f>
        <v>67403216</v>
      </c>
      <c r="H82" s="11">
        <f t="shared" ref="H82" si="29">E82-F82</f>
        <v>183545998</v>
      </c>
    </row>
    <row r="83" spans="1:8" s="4" customFormat="1" x14ac:dyDescent="0.3">
      <c r="A83" s="3"/>
      <c r="B83" s="9" t="s">
        <v>39</v>
      </c>
      <c r="C83" s="10">
        <v>1192012682</v>
      </c>
      <c r="D83" s="11">
        <f t="shared" si="25"/>
        <v>0</v>
      </c>
      <c r="E83" s="10">
        <v>1192012682</v>
      </c>
      <c r="F83" s="10">
        <v>298003170</v>
      </c>
      <c r="G83" s="10">
        <f t="shared" si="24"/>
        <v>298003170</v>
      </c>
      <c r="H83" s="11">
        <f t="shared" si="16"/>
        <v>894009512</v>
      </c>
    </row>
    <row r="84" spans="1:8" s="4" customFormat="1" ht="41.4" x14ac:dyDescent="0.3">
      <c r="A84" s="3"/>
      <c r="B84" s="9" t="s">
        <v>117</v>
      </c>
      <c r="C84" s="10">
        <v>183448360</v>
      </c>
      <c r="D84" s="11">
        <f t="shared" si="25"/>
        <v>0</v>
      </c>
      <c r="E84" s="10">
        <v>183448360</v>
      </c>
      <c r="F84" s="10">
        <v>45862088</v>
      </c>
      <c r="G84" s="10">
        <f t="shared" si="24"/>
        <v>45862088</v>
      </c>
      <c r="H84" s="11">
        <f t="shared" si="16"/>
        <v>137586272</v>
      </c>
    </row>
    <row r="85" spans="1:8" s="4" customFormat="1" x14ac:dyDescent="0.3">
      <c r="A85" s="3"/>
      <c r="B85" s="9" t="s">
        <v>135</v>
      </c>
      <c r="C85" s="10">
        <v>0</v>
      </c>
      <c r="D85" s="11">
        <f t="shared" si="25"/>
        <v>6747192473.3299999</v>
      </c>
      <c r="E85" s="10">
        <v>6747192473.3299999</v>
      </c>
      <c r="F85" s="10">
        <v>1613696509.3299999</v>
      </c>
      <c r="G85" s="10">
        <f t="shared" si="24"/>
        <v>1613696509.3299999</v>
      </c>
      <c r="H85" s="11">
        <f t="shared" si="16"/>
        <v>5133495964</v>
      </c>
    </row>
    <row r="86" spans="1:8" s="4" customFormat="1" ht="27.9" customHeight="1" x14ac:dyDescent="0.3">
      <c r="A86" s="3"/>
      <c r="B86" s="8" t="s">
        <v>40</v>
      </c>
      <c r="C86" s="7">
        <f>SUM(C87:C122)</f>
        <v>31067572790</v>
      </c>
      <c r="D86" s="7">
        <f t="shared" ref="D86" si="30">E86-C86</f>
        <v>0</v>
      </c>
      <c r="E86" s="7">
        <f>SUM(E87:E122)</f>
        <v>31067572790</v>
      </c>
      <c r="F86" s="7">
        <f>SUM(F87:F122)</f>
        <v>7020078683.5199995</v>
      </c>
      <c r="G86" s="7">
        <f t="shared" si="24"/>
        <v>7020078683.5199995</v>
      </c>
      <c r="H86" s="7">
        <f t="shared" si="16"/>
        <v>24047494106.48</v>
      </c>
    </row>
    <row r="87" spans="1:8" s="4" customFormat="1" x14ac:dyDescent="0.3">
      <c r="A87" s="3"/>
      <c r="B87" s="9" t="s">
        <v>136</v>
      </c>
      <c r="C87" s="10">
        <v>8422039</v>
      </c>
      <c r="D87" s="11">
        <f t="shared" ref="D87:D122" si="31">E87-C87</f>
        <v>0</v>
      </c>
      <c r="E87" s="10">
        <v>8422039</v>
      </c>
      <c r="F87" s="10">
        <v>1389898.28</v>
      </c>
      <c r="G87" s="10">
        <f t="shared" si="24"/>
        <v>1389898.28</v>
      </c>
      <c r="H87" s="11">
        <f t="shared" si="16"/>
        <v>7032140.7199999997</v>
      </c>
    </row>
    <row r="88" spans="1:8" s="4" customFormat="1" x14ac:dyDescent="0.3">
      <c r="A88" s="3"/>
      <c r="B88" s="9" t="s">
        <v>126</v>
      </c>
      <c r="C88" s="10">
        <v>17075090</v>
      </c>
      <c r="D88" s="11">
        <f t="shared" si="31"/>
        <v>0</v>
      </c>
      <c r="E88" s="10">
        <v>17075090</v>
      </c>
      <c r="F88" s="10">
        <v>1879086.09</v>
      </c>
      <c r="G88" s="10">
        <f t="shared" ref="G88" si="32">F88</f>
        <v>1879086.09</v>
      </c>
      <c r="H88" s="11">
        <f t="shared" ref="H88" si="33">E88-F88</f>
        <v>15196003.91</v>
      </c>
    </row>
    <row r="89" spans="1:8" s="4" customFormat="1" ht="27.6" x14ac:dyDescent="0.3">
      <c r="A89" s="3"/>
      <c r="B89" s="9" t="s">
        <v>86</v>
      </c>
      <c r="C89" s="10">
        <v>12906153</v>
      </c>
      <c r="D89" s="11">
        <f t="shared" si="31"/>
        <v>0</v>
      </c>
      <c r="E89" s="10">
        <v>12906153</v>
      </c>
      <c r="F89" s="10">
        <v>2306635.3200000003</v>
      </c>
      <c r="G89" s="10">
        <f t="shared" si="24"/>
        <v>2306635.3200000003</v>
      </c>
      <c r="H89" s="11">
        <f t="shared" si="16"/>
        <v>10599517.68</v>
      </c>
    </row>
    <row r="90" spans="1:8" s="4" customFormat="1" x14ac:dyDescent="0.3">
      <c r="A90" s="3"/>
      <c r="B90" s="9" t="s">
        <v>42</v>
      </c>
      <c r="C90" s="10">
        <v>2206980560</v>
      </c>
      <c r="D90" s="11">
        <f t="shared" si="31"/>
        <v>0</v>
      </c>
      <c r="E90" s="10">
        <v>2206980560</v>
      </c>
      <c r="F90" s="10">
        <v>344072571</v>
      </c>
      <c r="G90" s="10">
        <f t="shared" si="24"/>
        <v>344072571</v>
      </c>
      <c r="H90" s="11">
        <f t="shared" si="16"/>
        <v>1862907989</v>
      </c>
    </row>
    <row r="91" spans="1:8" s="4" customFormat="1" x14ac:dyDescent="0.3">
      <c r="A91" s="3"/>
      <c r="B91" s="9" t="s">
        <v>87</v>
      </c>
      <c r="C91" s="10">
        <v>401813978</v>
      </c>
      <c r="D91" s="11">
        <f t="shared" si="31"/>
        <v>0</v>
      </c>
      <c r="E91" s="10">
        <v>401813978</v>
      </c>
      <c r="F91" s="10">
        <v>49553000</v>
      </c>
      <c r="G91" s="10">
        <f t="shared" si="24"/>
        <v>49553000</v>
      </c>
      <c r="H91" s="11">
        <f t="shared" ref="H91" si="34">E91-F91</f>
        <v>352260978</v>
      </c>
    </row>
    <row r="92" spans="1:8" s="4" customFormat="1" x14ac:dyDescent="0.3">
      <c r="A92" s="3"/>
      <c r="B92" s="9" t="s">
        <v>43</v>
      </c>
      <c r="C92" s="10">
        <v>273746179</v>
      </c>
      <c r="D92" s="11">
        <f t="shared" si="31"/>
        <v>0</v>
      </c>
      <c r="E92" s="10">
        <v>273746179</v>
      </c>
      <c r="F92" s="10">
        <v>13370936.550000001</v>
      </c>
      <c r="G92" s="10">
        <f t="shared" si="24"/>
        <v>13370936.550000001</v>
      </c>
      <c r="H92" s="11">
        <f t="shared" si="16"/>
        <v>260375242.44999999</v>
      </c>
    </row>
    <row r="93" spans="1:8" s="4" customFormat="1" x14ac:dyDescent="0.3">
      <c r="A93" s="3"/>
      <c r="B93" s="9" t="s">
        <v>44</v>
      </c>
      <c r="C93" s="10">
        <v>941103672</v>
      </c>
      <c r="D93" s="11">
        <f t="shared" si="31"/>
        <v>0</v>
      </c>
      <c r="E93" s="10">
        <v>941103672</v>
      </c>
      <c r="F93" s="10">
        <v>82500000</v>
      </c>
      <c r="G93" s="10">
        <f t="shared" si="24"/>
        <v>82500000</v>
      </c>
      <c r="H93" s="11">
        <f t="shared" si="16"/>
        <v>858603672</v>
      </c>
    </row>
    <row r="94" spans="1:8" s="4" customFormat="1" x14ac:dyDescent="0.3">
      <c r="A94" s="3"/>
      <c r="B94" s="9" t="s">
        <v>56</v>
      </c>
      <c r="C94" s="10">
        <v>117459904</v>
      </c>
      <c r="D94" s="11">
        <f t="shared" si="31"/>
        <v>0</v>
      </c>
      <c r="E94" s="10">
        <v>117459904</v>
      </c>
      <c r="F94" s="10">
        <v>21113541.030000001</v>
      </c>
      <c r="G94" s="10">
        <f t="shared" si="24"/>
        <v>21113541.030000001</v>
      </c>
      <c r="H94" s="11">
        <f t="shared" si="16"/>
        <v>96346362.969999999</v>
      </c>
    </row>
    <row r="95" spans="1:8" s="4" customFormat="1" x14ac:dyDescent="0.3">
      <c r="A95" s="3"/>
      <c r="B95" s="9" t="s">
        <v>62</v>
      </c>
      <c r="C95" s="10">
        <v>26297838</v>
      </c>
      <c r="D95" s="11">
        <f t="shared" si="31"/>
        <v>0</v>
      </c>
      <c r="E95" s="10">
        <v>26297838</v>
      </c>
      <c r="F95" s="10">
        <v>4015546.41</v>
      </c>
      <c r="G95" s="10">
        <f t="shared" si="24"/>
        <v>4015546.41</v>
      </c>
      <c r="H95" s="11">
        <f t="shared" si="16"/>
        <v>22282291.59</v>
      </c>
    </row>
    <row r="96" spans="1:8" s="4" customFormat="1" x14ac:dyDescent="0.3">
      <c r="A96" s="3"/>
      <c r="B96" s="9" t="s">
        <v>45</v>
      </c>
      <c r="C96" s="10">
        <v>127376454</v>
      </c>
      <c r="D96" s="11">
        <f t="shared" si="31"/>
        <v>0</v>
      </c>
      <c r="E96" s="10">
        <v>127376454</v>
      </c>
      <c r="F96" s="10">
        <v>5902290.4199999999</v>
      </c>
      <c r="G96" s="10">
        <f t="shared" si="24"/>
        <v>5902290.4199999999</v>
      </c>
      <c r="H96" s="11">
        <f t="shared" si="16"/>
        <v>121474163.58</v>
      </c>
    </row>
    <row r="97" spans="1:8" s="4" customFormat="1" x14ac:dyDescent="0.3">
      <c r="A97" s="3"/>
      <c r="B97" s="9" t="s">
        <v>118</v>
      </c>
      <c r="C97" s="10">
        <v>26040873</v>
      </c>
      <c r="D97" s="11">
        <f t="shared" si="31"/>
        <v>0</v>
      </c>
      <c r="E97" s="10">
        <v>26040873</v>
      </c>
      <c r="F97" s="10">
        <v>4145911.32</v>
      </c>
      <c r="G97" s="10">
        <f t="shared" si="24"/>
        <v>4145911.32</v>
      </c>
      <c r="H97" s="11">
        <f t="shared" si="16"/>
        <v>21894961.68</v>
      </c>
    </row>
    <row r="98" spans="1:8" s="4" customFormat="1" x14ac:dyDescent="0.3">
      <c r="A98" s="3"/>
      <c r="B98" s="9" t="s">
        <v>127</v>
      </c>
      <c r="C98" s="10">
        <v>26725799</v>
      </c>
      <c r="D98" s="11">
        <f t="shared" si="31"/>
        <v>0</v>
      </c>
      <c r="E98" s="10">
        <v>26725799</v>
      </c>
      <c r="F98" s="10">
        <v>4936378.16</v>
      </c>
      <c r="G98" s="10">
        <f t="shared" si="24"/>
        <v>4936378.16</v>
      </c>
      <c r="H98" s="11">
        <f t="shared" si="16"/>
        <v>21789420.84</v>
      </c>
    </row>
    <row r="99" spans="1:8" s="4" customFormat="1" x14ac:dyDescent="0.3">
      <c r="A99" s="3"/>
      <c r="B99" s="9" t="s">
        <v>41</v>
      </c>
      <c r="C99" s="10">
        <v>1957292146</v>
      </c>
      <c r="D99" s="11">
        <f t="shared" si="31"/>
        <v>0</v>
      </c>
      <c r="E99" s="10">
        <v>1957292146</v>
      </c>
      <c r="F99" s="10">
        <v>368091908.98000002</v>
      </c>
      <c r="G99" s="10">
        <f t="shared" si="24"/>
        <v>368091908.98000002</v>
      </c>
      <c r="H99" s="11">
        <f t="shared" si="16"/>
        <v>1589200237.02</v>
      </c>
    </row>
    <row r="100" spans="1:8" s="4" customFormat="1" x14ac:dyDescent="0.3">
      <c r="A100" s="3"/>
      <c r="B100" s="9" t="s">
        <v>89</v>
      </c>
      <c r="C100" s="10">
        <v>20497937</v>
      </c>
      <c r="D100" s="11">
        <f t="shared" si="31"/>
        <v>0</v>
      </c>
      <c r="E100" s="10">
        <v>20497937</v>
      </c>
      <c r="F100" s="10">
        <v>3359718.27</v>
      </c>
      <c r="G100" s="10">
        <f t="shared" si="24"/>
        <v>3359718.27</v>
      </c>
      <c r="H100" s="11">
        <f t="shared" si="16"/>
        <v>17138218.73</v>
      </c>
    </row>
    <row r="101" spans="1:8" s="4" customFormat="1" x14ac:dyDescent="0.3">
      <c r="A101" s="3"/>
      <c r="B101" s="9" t="s">
        <v>46</v>
      </c>
      <c r="C101" s="10">
        <v>132379362</v>
      </c>
      <c r="D101" s="11">
        <f t="shared" si="31"/>
        <v>0</v>
      </c>
      <c r="E101" s="10">
        <v>132379362</v>
      </c>
      <c r="F101" s="10">
        <v>7792213.4000000004</v>
      </c>
      <c r="G101" s="10">
        <f t="shared" si="24"/>
        <v>7792213.4000000004</v>
      </c>
      <c r="H101" s="11">
        <f t="shared" si="16"/>
        <v>124587148.59999999</v>
      </c>
    </row>
    <row r="102" spans="1:8" s="4" customFormat="1" x14ac:dyDescent="0.3">
      <c r="A102" s="3"/>
      <c r="B102" s="9" t="s">
        <v>47</v>
      </c>
      <c r="C102" s="10">
        <v>395498017</v>
      </c>
      <c r="D102" s="11">
        <f t="shared" si="31"/>
        <v>0</v>
      </c>
      <c r="E102" s="10">
        <v>395498017</v>
      </c>
      <c r="F102" s="10">
        <v>40486133.109999999</v>
      </c>
      <c r="G102" s="10">
        <f t="shared" si="24"/>
        <v>40486133.109999999</v>
      </c>
      <c r="H102" s="11">
        <f t="shared" si="16"/>
        <v>355011883.88999999</v>
      </c>
    </row>
    <row r="103" spans="1:8" s="4" customFormat="1" x14ac:dyDescent="0.3">
      <c r="A103" s="3"/>
      <c r="B103" s="9" t="s">
        <v>88</v>
      </c>
      <c r="C103" s="10">
        <v>60004313</v>
      </c>
      <c r="D103" s="11">
        <f t="shared" si="31"/>
        <v>0</v>
      </c>
      <c r="E103" s="10">
        <v>60004313</v>
      </c>
      <c r="F103" s="10">
        <v>5731188.5899999999</v>
      </c>
      <c r="G103" s="10">
        <f t="shared" si="24"/>
        <v>5731188.5899999999</v>
      </c>
      <c r="H103" s="11">
        <f t="shared" si="16"/>
        <v>54273124.409999996</v>
      </c>
    </row>
    <row r="104" spans="1:8" s="4" customFormat="1" x14ac:dyDescent="0.3">
      <c r="A104" s="3"/>
      <c r="B104" s="9" t="s">
        <v>71</v>
      </c>
      <c r="C104" s="10">
        <v>15501904</v>
      </c>
      <c r="D104" s="11">
        <f t="shared" si="31"/>
        <v>0</v>
      </c>
      <c r="E104" s="10">
        <v>15501904</v>
      </c>
      <c r="F104" s="10">
        <v>2600000</v>
      </c>
      <c r="G104" s="10">
        <f t="shared" si="24"/>
        <v>2600000</v>
      </c>
      <c r="H104" s="11">
        <f t="shared" si="16"/>
        <v>12901904</v>
      </c>
    </row>
    <row r="105" spans="1:8" s="4" customFormat="1" x14ac:dyDescent="0.3">
      <c r="A105" s="3"/>
      <c r="B105" s="9" t="s">
        <v>48</v>
      </c>
      <c r="C105" s="10">
        <v>3232317</v>
      </c>
      <c r="D105" s="11">
        <f t="shared" si="31"/>
        <v>0</v>
      </c>
      <c r="E105" s="10">
        <v>3232317</v>
      </c>
      <c r="F105" s="10">
        <v>0</v>
      </c>
      <c r="G105" s="10">
        <f t="shared" si="24"/>
        <v>0</v>
      </c>
      <c r="H105" s="11">
        <f t="shared" si="16"/>
        <v>3232317</v>
      </c>
    </row>
    <row r="106" spans="1:8" s="4" customFormat="1" ht="27.6" x14ac:dyDescent="0.3">
      <c r="A106" s="3"/>
      <c r="B106" s="9" t="s">
        <v>49</v>
      </c>
      <c r="C106" s="10">
        <v>999804200</v>
      </c>
      <c r="D106" s="11">
        <f t="shared" si="31"/>
        <v>0</v>
      </c>
      <c r="E106" s="10">
        <v>999804200</v>
      </c>
      <c r="F106" s="10">
        <v>0</v>
      </c>
      <c r="G106" s="10">
        <f t="shared" si="24"/>
        <v>0</v>
      </c>
      <c r="H106" s="11">
        <f t="shared" si="16"/>
        <v>999804200</v>
      </c>
    </row>
    <row r="107" spans="1:8" s="4" customFormat="1" x14ac:dyDescent="0.3">
      <c r="A107" s="3"/>
      <c r="B107" s="9" t="s">
        <v>50</v>
      </c>
      <c r="C107" s="10">
        <v>1249532978</v>
      </c>
      <c r="D107" s="11">
        <f t="shared" si="31"/>
        <v>0</v>
      </c>
      <c r="E107" s="10">
        <v>1249532978</v>
      </c>
      <c r="F107" s="10">
        <v>451069661.38</v>
      </c>
      <c r="G107" s="10">
        <f t="shared" si="24"/>
        <v>451069661.38</v>
      </c>
      <c r="H107" s="11">
        <f t="shared" si="16"/>
        <v>798463316.62</v>
      </c>
    </row>
    <row r="108" spans="1:8" s="4" customFormat="1" x14ac:dyDescent="0.3">
      <c r="A108" s="3"/>
      <c r="B108" s="9" t="s">
        <v>90</v>
      </c>
      <c r="C108" s="10">
        <v>7339084591</v>
      </c>
      <c r="D108" s="11">
        <f t="shared" si="31"/>
        <v>0</v>
      </c>
      <c r="E108" s="10">
        <v>7339084591</v>
      </c>
      <c r="F108" s="10">
        <v>1704069603.55</v>
      </c>
      <c r="G108" s="10">
        <f t="shared" si="24"/>
        <v>1704069603.55</v>
      </c>
      <c r="H108" s="11">
        <f t="shared" si="16"/>
        <v>5635014987.4499998</v>
      </c>
    </row>
    <row r="109" spans="1:8" s="4" customFormat="1" x14ac:dyDescent="0.3">
      <c r="A109" s="3"/>
      <c r="B109" s="9" t="s">
        <v>91</v>
      </c>
      <c r="C109" s="10">
        <v>1932686805</v>
      </c>
      <c r="D109" s="11">
        <f t="shared" si="31"/>
        <v>0</v>
      </c>
      <c r="E109" s="10">
        <v>1932686805</v>
      </c>
      <c r="F109" s="10">
        <v>302206256.68000001</v>
      </c>
      <c r="G109" s="10">
        <f t="shared" si="24"/>
        <v>302206256.68000001</v>
      </c>
      <c r="H109" s="11">
        <f t="shared" si="16"/>
        <v>1630480548.3199999</v>
      </c>
    </row>
    <row r="110" spans="1:8" s="4" customFormat="1" x14ac:dyDescent="0.3">
      <c r="A110" s="3"/>
      <c r="B110" s="9" t="s">
        <v>51</v>
      </c>
      <c r="C110" s="10">
        <v>3542578988</v>
      </c>
      <c r="D110" s="11">
        <f t="shared" si="31"/>
        <v>0</v>
      </c>
      <c r="E110" s="10">
        <v>3542578988</v>
      </c>
      <c r="F110" s="10">
        <v>388990102.47000003</v>
      </c>
      <c r="G110" s="10">
        <f t="shared" si="24"/>
        <v>388990102.47000003</v>
      </c>
      <c r="H110" s="11">
        <f t="shared" si="16"/>
        <v>3153588885.5299997</v>
      </c>
    </row>
    <row r="111" spans="1:8" s="4" customFormat="1" x14ac:dyDescent="0.3">
      <c r="A111" s="3"/>
      <c r="B111" s="9" t="s">
        <v>52</v>
      </c>
      <c r="C111" s="10">
        <v>59079235</v>
      </c>
      <c r="D111" s="11">
        <f t="shared" si="31"/>
        <v>0</v>
      </c>
      <c r="E111" s="10">
        <v>59079235</v>
      </c>
      <c r="F111" s="10">
        <v>6416926.2300000004</v>
      </c>
      <c r="G111" s="10">
        <f t="shared" si="24"/>
        <v>6416926.2300000004</v>
      </c>
      <c r="H111" s="11">
        <f t="shared" si="16"/>
        <v>52662308.769999996</v>
      </c>
    </row>
    <row r="112" spans="1:8" s="4" customFormat="1" x14ac:dyDescent="0.3">
      <c r="A112" s="3"/>
      <c r="B112" s="9" t="s">
        <v>53</v>
      </c>
      <c r="C112" s="10">
        <v>354942236</v>
      </c>
      <c r="D112" s="11">
        <f t="shared" si="31"/>
        <v>0</v>
      </c>
      <c r="E112" s="10">
        <v>354942236</v>
      </c>
      <c r="F112" s="10">
        <v>50724420.789999999</v>
      </c>
      <c r="G112" s="10">
        <f t="shared" si="24"/>
        <v>50724420.789999999</v>
      </c>
      <c r="H112" s="11">
        <f t="shared" si="16"/>
        <v>304217815.20999998</v>
      </c>
    </row>
    <row r="113" spans="1:8" s="4" customFormat="1" x14ac:dyDescent="0.3">
      <c r="A113" s="3"/>
      <c r="B113" s="9" t="s">
        <v>92</v>
      </c>
      <c r="C113" s="10">
        <v>75565258</v>
      </c>
      <c r="D113" s="11">
        <f t="shared" si="31"/>
        <v>0</v>
      </c>
      <c r="E113" s="10">
        <v>75565258</v>
      </c>
      <c r="F113" s="10">
        <v>9119759.8300000001</v>
      </c>
      <c r="G113" s="10">
        <f t="shared" si="24"/>
        <v>9119759.8300000001</v>
      </c>
      <c r="H113" s="11">
        <f t="shared" si="16"/>
        <v>66445498.170000002</v>
      </c>
    </row>
    <row r="114" spans="1:8" s="4" customFormat="1" x14ac:dyDescent="0.3">
      <c r="A114" s="3"/>
      <c r="B114" s="9" t="s">
        <v>54</v>
      </c>
      <c r="C114" s="10">
        <v>7000000</v>
      </c>
      <c r="D114" s="11">
        <f t="shared" si="31"/>
        <v>0</v>
      </c>
      <c r="E114" s="10">
        <v>7000000</v>
      </c>
      <c r="F114" s="10">
        <v>4353200.32</v>
      </c>
      <c r="G114" s="10">
        <f t="shared" si="24"/>
        <v>4353200.32</v>
      </c>
      <c r="H114" s="11">
        <f t="shared" si="16"/>
        <v>2646799.6799999997</v>
      </c>
    </row>
    <row r="115" spans="1:8" s="4" customFormat="1" x14ac:dyDescent="0.3">
      <c r="A115" s="3"/>
      <c r="B115" s="9" t="s">
        <v>55</v>
      </c>
      <c r="C115" s="10">
        <v>83942667</v>
      </c>
      <c r="D115" s="11">
        <f t="shared" si="31"/>
        <v>0</v>
      </c>
      <c r="E115" s="10">
        <v>83942667</v>
      </c>
      <c r="F115" s="10">
        <v>73294248.450000003</v>
      </c>
      <c r="G115" s="10">
        <f t="shared" si="24"/>
        <v>73294248.450000003</v>
      </c>
      <c r="H115" s="11">
        <f t="shared" si="16"/>
        <v>10648418.549999997</v>
      </c>
    </row>
    <row r="116" spans="1:8" s="4" customFormat="1" x14ac:dyDescent="0.3">
      <c r="A116" s="3"/>
      <c r="B116" s="9" t="s">
        <v>57</v>
      </c>
      <c r="C116" s="10">
        <v>16892887</v>
      </c>
      <c r="D116" s="11">
        <f t="shared" si="31"/>
        <v>0</v>
      </c>
      <c r="E116" s="10">
        <v>16892887</v>
      </c>
      <c r="F116" s="10">
        <v>2920693</v>
      </c>
      <c r="G116" s="10">
        <f t="shared" ref="G116" si="35">F116</f>
        <v>2920693</v>
      </c>
      <c r="H116" s="11">
        <f t="shared" ref="H116" si="36">E116-F116</f>
        <v>13972194</v>
      </c>
    </row>
    <row r="117" spans="1:8" s="4" customFormat="1" x14ac:dyDescent="0.3">
      <c r="A117" s="3"/>
      <c r="B117" s="9" t="s">
        <v>58</v>
      </c>
      <c r="C117" s="10">
        <v>7097728</v>
      </c>
      <c r="D117" s="11">
        <f t="shared" si="31"/>
        <v>0</v>
      </c>
      <c r="E117" s="10">
        <v>7097728</v>
      </c>
      <c r="F117" s="10">
        <v>1598588</v>
      </c>
      <c r="G117" s="10">
        <f t="shared" si="24"/>
        <v>1598588</v>
      </c>
      <c r="H117" s="11">
        <f t="shared" si="16"/>
        <v>5499140</v>
      </c>
    </row>
    <row r="118" spans="1:8" s="4" customFormat="1" x14ac:dyDescent="0.3">
      <c r="A118" s="3"/>
      <c r="B118" s="9" t="s">
        <v>93</v>
      </c>
      <c r="C118" s="10">
        <v>25436622</v>
      </c>
      <c r="D118" s="11">
        <f t="shared" si="31"/>
        <v>0</v>
      </c>
      <c r="E118" s="10">
        <v>25436622</v>
      </c>
      <c r="F118" s="10">
        <v>5606728.7699999996</v>
      </c>
      <c r="G118" s="10">
        <f t="shared" si="24"/>
        <v>5606728.7699999996</v>
      </c>
      <c r="H118" s="11">
        <f t="shared" si="16"/>
        <v>19829893.23</v>
      </c>
    </row>
    <row r="119" spans="1:8" s="4" customFormat="1" x14ac:dyDescent="0.3">
      <c r="A119" s="3"/>
      <c r="B119" s="9" t="s">
        <v>59</v>
      </c>
      <c r="C119" s="10">
        <v>1200000000</v>
      </c>
      <c r="D119" s="11">
        <f t="shared" si="31"/>
        <v>0</v>
      </c>
      <c r="E119" s="10">
        <v>1200000000</v>
      </c>
      <c r="F119" s="10">
        <v>224510187.49000001</v>
      </c>
      <c r="G119" s="10">
        <f t="shared" si="24"/>
        <v>224510187.49000001</v>
      </c>
      <c r="H119" s="11">
        <f t="shared" si="16"/>
        <v>975489812.50999999</v>
      </c>
    </row>
    <row r="120" spans="1:8" s="4" customFormat="1" x14ac:dyDescent="0.3">
      <c r="A120" s="3"/>
      <c r="B120" s="9" t="s">
        <v>60</v>
      </c>
      <c r="C120" s="10">
        <v>225409416</v>
      </c>
      <c r="D120" s="11">
        <f t="shared" si="31"/>
        <v>0</v>
      </c>
      <c r="E120" s="10">
        <v>225409416</v>
      </c>
      <c r="F120" s="10">
        <v>52278153.019999996</v>
      </c>
      <c r="G120" s="10">
        <f t="shared" si="24"/>
        <v>52278153.019999996</v>
      </c>
      <c r="H120" s="11">
        <f t="shared" si="16"/>
        <v>173131262.98000002</v>
      </c>
    </row>
    <row r="121" spans="1:8" s="4" customFormat="1" x14ac:dyDescent="0.3">
      <c r="A121" s="3"/>
      <c r="B121" s="9" t="s">
        <v>61</v>
      </c>
      <c r="C121" s="10">
        <v>1083364644</v>
      </c>
      <c r="D121" s="11">
        <f t="shared" si="31"/>
        <v>0</v>
      </c>
      <c r="E121" s="10">
        <v>1083364644</v>
      </c>
      <c r="F121" s="10">
        <v>188690375.5</v>
      </c>
      <c r="G121" s="10">
        <f t="shared" si="24"/>
        <v>188690375.5</v>
      </c>
      <c r="H121" s="11">
        <f t="shared" si="16"/>
        <v>894674268.5</v>
      </c>
    </row>
    <row r="122" spans="1:8" s="4" customFormat="1" x14ac:dyDescent="0.3">
      <c r="A122" s="3"/>
      <c r="B122" s="9" t="s">
        <v>63</v>
      </c>
      <c r="C122" s="10">
        <v>6094800000</v>
      </c>
      <c r="D122" s="11">
        <f t="shared" si="31"/>
        <v>0</v>
      </c>
      <c r="E122" s="10">
        <v>6094800000</v>
      </c>
      <c r="F122" s="10">
        <v>2590982821.1099997</v>
      </c>
      <c r="G122" s="10">
        <f t="shared" si="24"/>
        <v>2590982821.1099997</v>
      </c>
      <c r="H122" s="11">
        <f t="shared" si="16"/>
        <v>3503817178.8900003</v>
      </c>
    </row>
    <row r="123" spans="1:8" s="4" customFormat="1" ht="20.100000000000001" customHeight="1" x14ac:dyDescent="0.3">
      <c r="A123" s="3"/>
      <c r="B123" s="8" t="s">
        <v>64</v>
      </c>
      <c r="C123" s="7">
        <f>SUM(C124:C125)</f>
        <v>839572187</v>
      </c>
      <c r="D123" s="7">
        <f t="shared" ref="D123:D127" si="37">E123-C123</f>
        <v>0</v>
      </c>
      <c r="E123" s="7">
        <f>SUM(E124:E125)</f>
        <v>839572187</v>
      </c>
      <c r="F123" s="7">
        <f>SUM(F124:F125)</f>
        <v>506845854</v>
      </c>
      <c r="G123" s="7">
        <f t="shared" si="24"/>
        <v>506845854</v>
      </c>
      <c r="H123" s="7">
        <f t="shared" si="16"/>
        <v>332726333</v>
      </c>
    </row>
    <row r="124" spans="1:8" s="4" customFormat="1" x14ac:dyDescent="0.3">
      <c r="A124" s="3"/>
      <c r="B124" s="15" t="s">
        <v>65</v>
      </c>
      <c r="C124" s="10">
        <v>528046072</v>
      </c>
      <c r="D124" s="11">
        <f t="shared" si="37"/>
        <v>0</v>
      </c>
      <c r="E124" s="10">
        <v>528046072</v>
      </c>
      <c r="F124" s="10">
        <v>450204742</v>
      </c>
      <c r="G124" s="10">
        <f t="shared" si="24"/>
        <v>450204742</v>
      </c>
      <c r="H124" s="11">
        <f t="shared" ref="H124:H151" si="38">E124-F124</f>
        <v>77841330</v>
      </c>
    </row>
    <row r="125" spans="1:8" s="4" customFormat="1" x14ac:dyDescent="0.3">
      <c r="A125" s="3"/>
      <c r="B125" s="15" t="s">
        <v>66</v>
      </c>
      <c r="C125" s="10">
        <v>311526115</v>
      </c>
      <c r="D125" s="11">
        <f t="shared" si="37"/>
        <v>0</v>
      </c>
      <c r="E125" s="10">
        <v>311526115</v>
      </c>
      <c r="F125" s="10">
        <v>56641112</v>
      </c>
      <c r="G125" s="10">
        <f t="shared" si="24"/>
        <v>56641112</v>
      </c>
      <c r="H125" s="11">
        <f t="shared" si="38"/>
        <v>254885003</v>
      </c>
    </row>
    <row r="126" spans="1:8" s="4" customFormat="1" ht="27.9" customHeight="1" x14ac:dyDescent="0.3">
      <c r="A126" s="3"/>
      <c r="B126" s="8" t="s">
        <v>67</v>
      </c>
      <c r="C126" s="7">
        <f>SUM(C127)</f>
        <v>13788751</v>
      </c>
      <c r="D126" s="7">
        <f t="shared" si="37"/>
        <v>0</v>
      </c>
      <c r="E126" s="7">
        <f t="shared" ref="E126:F126" si="39">SUM(E127)</f>
        <v>13788751</v>
      </c>
      <c r="F126" s="7">
        <f t="shared" si="39"/>
        <v>2864208.49</v>
      </c>
      <c r="G126" s="7">
        <f t="shared" si="24"/>
        <v>2864208.49</v>
      </c>
      <c r="H126" s="7">
        <f t="shared" si="38"/>
        <v>10924542.51</v>
      </c>
    </row>
    <row r="127" spans="1:8" s="4" customFormat="1" x14ac:dyDescent="0.3">
      <c r="A127" s="3"/>
      <c r="B127" s="15" t="s">
        <v>119</v>
      </c>
      <c r="C127" s="11">
        <v>13788751</v>
      </c>
      <c r="D127" s="11">
        <f t="shared" si="37"/>
        <v>0</v>
      </c>
      <c r="E127" s="10">
        <v>13788751</v>
      </c>
      <c r="F127" s="10">
        <v>2864208.49</v>
      </c>
      <c r="G127" s="10">
        <f t="shared" si="24"/>
        <v>2864208.49</v>
      </c>
      <c r="H127" s="11">
        <f t="shared" si="38"/>
        <v>10924542.51</v>
      </c>
    </row>
    <row r="128" spans="1:8" ht="15" customHeight="1" x14ac:dyDescent="0.3">
      <c r="A128" s="2"/>
      <c r="B128" s="15"/>
      <c r="C128" s="13"/>
      <c r="D128" s="13"/>
      <c r="E128" s="13"/>
      <c r="F128" s="13"/>
      <c r="G128" s="13">
        <f t="shared" ref="G128:G132" si="40">F128</f>
        <v>0</v>
      </c>
      <c r="H128" s="11"/>
    </row>
    <row r="129" spans="1:8" ht="20.100000000000001" customHeight="1" x14ac:dyDescent="0.3">
      <c r="A129" s="2"/>
      <c r="B129" s="16" t="s">
        <v>1</v>
      </c>
      <c r="C129" s="7">
        <f>SUM(C131,C141,C144,C161,C166+C163)</f>
        <v>20558613178</v>
      </c>
      <c r="D129" s="7">
        <f t="shared" ref="D129:D160" si="41">E129-C129</f>
        <v>339515616.84000015</v>
      </c>
      <c r="E129" s="7">
        <f>SUM(E131,E141,E144,E161,E166+E163)</f>
        <v>20898128794.84</v>
      </c>
      <c r="F129" s="7">
        <f>SUM(F131,F141,F144,F161,F166+F163)</f>
        <v>2395747634.5799999</v>
      </c>
      <c r="G129" s="7">
        <f>SUM(G131,G141,G144,G161,G166+G163)</f>
        <v>2395747634.5799999</v>
      </c>
      <c r="H129" s="7">
        <f t="shared" si="38"/>
        <v>18502381160.260002</v>
      </c>
    </row>
    <row r="130" spans="1:8" ht="5.0999999999999996" customHeight="1" x14ac:dyDescent="0.3">
      <c r="A130" s="2"/>
      <c r="B130" s="16"/>
      <c r="C130" s="7"/>
      <c r="D130" s="7"/>
      <c r="E130" s="7"/>
      <c r="F130" s="7"/>
      <c r="G130" s="7">
        <f t="shared" si="40"/>
        <v>0</v>
      </c>
      <c r="H130" s="7"/>
    </row>
    <row r="131" spans="1:8" ht="20.100000000000001" customHeight="1" x14ac:dyDescent="0.3">
      <c r="A131" s="2"/>
      <c r="B131" s="8" t="s">
        <v>12</v>
      </c>
      <c r="C131" s="7">
        <f>SUM(C132:C140)</f>
        <v>5394819016</v>
      </c>
      <c r="D131" s="7">
        <f t="shared" ref="D131" si="42">E131-C131</f>
        <v>-184418259</v>
      </c>
      <c r="E131" s="7">
        <f>SUM(E132:E140)</f>
        <v>5210400757</v>
      </c>
      <c r="F131" s="7">
        <f>SUM(F132:F140)</f>
        <v>47608133.619999997</v>
      </c>
      <c r="G131" s="7">
        <f t="shared" si="40"/>
        <v>47608133.619999997</v>
      </c>
      <c r="H131" s="7">
        <f t="shared" si="38"/>
        <v>5162792623.3800001</v>
      </c>
    </row>
    <row r="132" spans="1:8" s="4" customFormat="1" x14ac:dyDescent="0.3">
      <c r="A132" s="3">
        <v>1</v>
      </c>
      <c r="B132" s="9" t="s">
        <v>13</v>
      </c>
      <c r="C132" s="10">
        <v>55009107</v>
      </c>
      <c r="D132" s="11">
        <f t="shared" ref="D132:D140" si="43">E132-C132</f>
        <v>0</v>
      </c>
      <c r="E132" s="10">
        <v>55009107</v>
      </c>
      <c r="F132" s="10">
        <v>0</v>
      </c>
      <c r="G132" s="10">
        <f t="shared" si="40"/>
        <v>0</v>
      </c>
      <c r="H132" s="11">
        <f t="shared" si="38"/>
        <v>55009107</v>
      </c>
    </row>
    <row r="133" spans="1:8" s="4" customFormat="1" x14ac:dyDescent="0.3">
      <c r="A133" s="3"/>
      <c r="B133" s="9" t="s">
        <v>15</v>
      </c>
      <c r="C133" s="10">
        <v>178787960</v>
      </c>
      <c r="D133" s="11">
        <f t="shared" si="43"/>
        <v>0</v>
      </c>
      <c r="E133" s="10">
        <v>178787960</v>
      </c>
      <c r="F133" s="10">
        <v>0</v>
      </c>
      <c r="G133" s="10">
        <f t="shared" ref="G133:G136" si="44">F133</f>
        <v>0</v>
      </c>
      <c r="H133" s="11">
        <f t="shared" ref="H133:H136" si="45">E133-F133</f>
        <v>178787960</v>
      </c>
    </row>
    <row r="134" spans="1:8" s="4" customFormat="1" x14ac:dyDescent="0.3">
      <c r="A134" s="3"/>
      <c r="B134" s="9" t="s">
        <v>17</v>
      </c>
      <c r="C134" s="10">
        <v>1779366781</v>
      </c>
      <c r="D134" s="11">
        <f t="shared" si="43"/>
        <v>0</v>
      </c>
      <c r="E134" s="10">
        <v>1779366781</v>
      </c>
      <c r="F134" s="10">
        <v>0</v>
      </c>
      <c r="G134" s="10">
        <f t="shared" si="44"/>
        <v>0</v>
      </c>
      <c r="H134" s="11">
        <f t="shared" si="45"/>
        <v>1779366781</v>
      </c>
    </row>
    <row r="135" spans="1:8" s="4" customFormat="1" x14ac:dyDescent="0.3">
      <c r="A135" s="3"/>
      <c r="B135" s="9" t="s">
        <v>74</v>
      </c>
      <c r="C135" s="10">
        <v>147520048</v>
      </c>
      <c r="D135" s="11">
        <f t="shared" si="43"/>
        <v>0</v>
      </c>
      <c r="E135" s="10">
        <v>147520048</v>
      </c>
      <c r="F135" s="10">
        <v>0</v>
      </c>
      <c r="G135" s="10">
        <f t="shared" si="44"/>
        <v>0</v>
      </c>
      <c r="H135" s="11">
        <f t="shared" si="45"/>
        <v>147520048</v>
      </c>
    </row>
    <row r="136" spans="1:8" s="4" customFormat="1" x14ac:dyDescent="0.3">
      <c r="A136" s="3">
        <v>2</v>
      </c>
      <c r="B136" s="9" t="s">
        <v>18</v>
      </c>
      <c r="C136" s="10">
        <v>20666667</v>
      </c>
      <c r="D136" s="11">
        <f t="shared" si="43"/>
        <v>0</v>
      </c>
      <c r="E136" s="10">
        <v>20666667</v>
      </c>
      <c r="F136" s="10">
        <v>0</v>
      </c>
      <c r="G136" s="10">
        <f t="shared" si="44"/>
        <v>0</v>
      </c>
      <c r="H136" s="11">
        <f t="shared" si="45"/>
        <v>20666667</v>
      </c>
    </row>
    <row r="137" spans="1:8" s="4" customFormat="1" x14ac:dyDescent="0.3">
      <c r="A137" s="3">
        <v>3</v>
      </c>
      <c r="B137" s="9" t="s">
        <v>76</v>
      </c>
      <c r="C137" s="10">
        <v>240802644</v>
      </c>
      <c r="D137" s="11">
        <f t="shared" si="43"/>
        <v>0</v>
      </c>
      <c r="E137" s="10">
        <v>240802644</v>
      </c>
      <c r="F137" s="10">
        <v>0</v>
      </c>
      <c r="G137" s="10">
        <f>F137</f>
        <v>0</v>
      </c>
      <c r="H137" s="11">
        <f t="shared" si="38"/>
        <v>240802644</v>
      </c>
    </row>
    <row r="138" spans="1:8" s="4" customFormat="1" x14ac:dyDescent="0.3">
      <c r="A138" s="3">
        <v>4</v>
      </c>
      <c r="B138" s="9" t="s">
        <v>77</v>
      </c>
      <c r="C138" s="10">
        <v>1231707</v>
      </c>
      <c r="D138" s="11">
        <f t="shared" si="43"/>
        <v>0</v>
      </c>
      <c r="E138" s="10">
        <v>1231707</v>
      </c>
      <c r="F138" s="10">
        <v>0</v>
      </c>
      <c r="G138" s="10">
        <f t="shared" ref="G138:G142" si="46">F138</f>
        <v>0</v>
      </c>
      <c r="H138" s="11">
        <f t="shared" si="38"/>
        <v>1231707</v>
      </c>
    </row>
    <row r="139" spans="1:8" s="4" customFormat="1" x14ac:dyDescent="0.3">
      <c r="A139" s="3">
        <v>5</v>
      </c>
      <c r="B139" s="9" t="s">
        <v>21</v>
      </c>
      <c r="C139" s="10">
        <v>184418259</v>
      </c>
      <c r="D139" s="11">
        <f t="shared" si="43"/>
        <v>-184418259</v>
      </c>
      <c r="E139" s="10">
        <v>0</v>
      </c>
      <c r="F139" s="10">
        <v>0</v>
      </c>
      <c r="G139" s="10">
        <f t="shared" si="46"/>
        <v>0</v>
      </c>
      <c r="H139" s="11">
        <f t="shared" si="38"/>
        <v>0</v>
      </c>
    </row>
    <row r="140" spans="1:8" s="4" customFormat="1" x14ac:dyDescent="0.3">
      <c r="A140" s="3">
        <v>6</v>
      </c>
      <c r="B140" s="9" t="s">
        <v>19</v>
      </c>
      <c r="C140" s="10">
        <v>2787015843</v>
      </c>
      <c r="D140" s="11">
        <f t="shared" si="43"/>
        <v>0</v>
      </c>
      <c r="E140" s="10">
        <v>2787015843</v>
      </c>
      <c r="F140" s="10">
        <v>47608133.619999997</v>
      </c>
      <c r="G140" s="10">
        <f t="shared" si="46"/>
        <v>47608133.619999997</v>
      </c>
      <c r="H140" s="11">
        <f t="shared" si="38"/>
        <v>2739407709.3800001</v>
      </c>
    </row>
    <row r="141" spans="1:8" s="4" customFormat="1" ht="20.100000000000001" customHeight="1" x14ac:dyDescent="0.3">
      <c r="A141" s="3"/>
      <c r="B141" s="8" t="s">
        <v>23</v>
      </c>
      <c r="C141" s="7">
        <f>SUM(C142:C143)</f>
        <v>834113645</v>
      </c>
      <c r="D141" s="7">
        <f t="shared" si="41"/>
        <v>339515616.84000015</v>
      </c>
      <c r="E141" s="7">
        <f>SUM(E142:E143)</f>
        <v>1173629261.8400002</v>
      </c>
      <c r="F141" s="7">
        <f>SUM(F142:F143)</f>
        <v>339515616.55000001</v>
      </c>
      <c r="G141" s="7">
        <f>F141</f>
        <v>339515616.55000001</v>
      </c>
      <c r="H141" s="7">
        <f t="shared" si="38"/>
        <v>834113645.2900002</v>
      </c>
    </row>
    <row r="142" spans="1:8" s="4" customFormat="1" ht="27.6" x14ac:dyDescent="0.3">
      <c r="A142" s="3"/>
      <c r="B142" s="9" t="s">
        <v>81</v>
      </c>
      <c r="C142" s="10">
        <v>0</v>
      </c>
      <c r="D142" s="11">
        <f t="shared" si="41"/>
        <v>339515616.84000003</v>
      </c>
      <c r="E142" s="10">
        <v>339515616.84000003</v>
      </c>
      <c r="F142" s="10">
        <v>339515616.55000001</v>
      </c>
      <c r="G142" s="10">
        <f t="shared" si="46"/>
        <v>339515616.55000001</v>
      </c>
      <c r="H142" s="11">
        <f t="shared" si="38"/>
        <v>0.29000002145767212</v>
      </c>
    </row>
    <row r="143" spans="1:8" s="4" customFormat="1" x14ac:dyDescent="0.3">
      <c r="A143" s="3"/>
      <c r="B143" s="9" t="s">
        <v>25</v>
      </c>
      <c r="C143" s="10">
        <v>834113645</v>
      </c>
      <c r="D143" s="11">
        <f t="shared" si="41"/>
        <v>0</v>
      </c>
      <c r="E143" s="10">
        <v>834113645</v>
      </c>
      <c r="F143" s="10">
        <v>0</v>
      </c>
      <c r="G143" s="10">
        <f t="shared" ref="G143" si="47">F143</f>
        <v>0</v>
      </c>
      <c r="H143" s="11">
        <f t="shared" ref="H143" si="48">E143-F143</f>
        <v>834113645</v>
      </c>
    </row>
    <row r="144" spans="1:8" s="4" customFormat="1" ht="20.100000000000001" customHeight="1" x14ac:dyDescent="0.3">
      <c r="A144" s="3"/>
      <c r="B144" s="8" t="s">
        <v>30</v>
      </c>
      <c r="C144" s="7">
        <f>SUM(C145:C160)</f>
        <v>8257302400</v>
      </c>
      <c r="D144" s="7">
        <f t="shared" si="41"/>
        <v>0</v>
      </c>
      <c r="E144" s="7">
        <f t="shared" ref="E144:F144" si="49">SUM(E145:E160)</f>
        <v>8257302400</v>
      </c>
      <c r="F144" s="7">
        <f t="shared" si="49"/>
        <v>641508543.50999999</v>
      </c>
      <c r="G144" s="7">
        <f t="shared" ref="G144:G167" si="50">F144</f>
        <v>641508543.50999999</v>
      </c>
      <c r="H144" s="7">
        <f t="shared" si="38"/>
        <v>7615793856.4899998</v>
      </c>
    </row>
    <row r="145" spans="1:8" s="4" customFormat="1" x14ac:dyDescent="0.3">
      <c r="A145" s="3"/>
      <c r="B145" s="9" t="s">
        <v>97</v>
      </c>
      <c r="C145" s="13">
        <v>680566781</v>
      </c>
      <c r="D145" s="11">
        <f t="shared" si="41"/>
        <v>0</v>
      </c>
      <c r="E145" s="13">
        <v>680566781</v>
      </c>
      <c r="F145" s="13">
        <v>58404060.180000007</v>
      </c>
      <c r="G145" s="13">
        <f t="shared" si="50"/>
        <v>58404060.180000007</v>
      </c>
      <c r="H145" s="11">
        <f t="shared" si="38"/>
        <v>622162720.81999993</v>
      </c>
    </row>
    <row r="146" spans="1:8" s="4" customFormat="1" x14ac:dyDescent="0.3">
      <c r="A146" s="3"/>
      <c r="B146" s="9" t="s">
        <v>98</v>
      </c>
      <c r="C146" s="13">
        <v>350002912</v>
      </c>
      <c r="D146" s="11">
        <f t="shared" si="41"/>
        <v>0</v>
      </c>
      <c r="E146" s="13">
        <v>350002912</v>
      </c>
      <c r="F146" s="13">
        <v>20064359.899999999</v>
      </c>
      <c r="G146" s="13">
        <f t="shared" si="50"/>
        <v>20064359.899999999</v>
      </c>
      <c r="H146" s="11">
        <f t="shared" si="38"/>
        <v>329938552.10000002</v>
      </c>
    </row>
    <row r="147" spans="1:8" s="4" customFormat="1" x14ac:dyDescent="0.3">
      <c r="A147" s="3"/>
      <c r="B147" s="9" t="s">
        <v>99</v>
      </c>
      <c r="C147" s="13">
        <v>359642264</v>
      </c>
      <c r="D147" s="11">
        <f t="shared" si="41"/>
        <v>0</v>
      </c>
      <c r="E147" s="13">
        <v>359642264</v>
      </c>
      <c r="F147" s="13">
        <v>28798577.440000001</v>
      </c>
      <c r="G147" s="13">
        <f t="shared" si="50"/>
        <v>28798577.440000001</v>
      </c>
      <c r="H147" s="11">
        <f t="shared" si="38"/>
        <v>330843686.56</v>
      </c>
    </row>
    <row r="148" spans="1:8" s="4" customFormat="1" x14ac:dyDescent="0.3">
      <c r="A148" s="3"/>
      <c r="B148" s="9" t="s">
        <v>100</v>
      </c>
      <c r="C148" s="13">
        <v>530889183</v>
      </c>
      <c r="D148" s="11">
        <f t="shared" si="41"/>
        <v>0</v>
      </c>
      <c r="E148" s="13">
        <v>530889183</v>
      </c>
      <c r="F148" s="13">
        <v>47486084.560000002</v>
      </c>
      <c r="G148" s="13">
        <f t="shared" si="50"/>
        <v>47486084.560000002</v>
      </c>
      <c r="H148" s="11">
        <f t="shared" si="38"/>
        <v>483403098.44</v>
      </c>
    </row>
    <row r="149" spans="1:8" s="4" customFormat="1" x14ac:dyDescent="0.3">
      <c r="A149" s="3"/>
      <c r="B149" s="9" t="s">
        <v>101</v>
      </c>
      <c r="C149" s="13">
        <v>189676543</v>
      </c>
      <c r="D149" s="11">
        <f t="shared" si="41"/>
        <v>0</v>
      </c>
      <c r="E149" s="13">
        <v>189676543</v>
      </c>
      <c r="F149" s="13">
        <v>0</v>
      </c>
      <c r="G149" s="13">
        <f t="shared" si="50"/>
        <v>0</v>
      </c>
      <c r="H149" s="11">
        <f t="shared" si="38"/>
        <v>189676543</v>
      </c>
    </row>
    <row r="150" spans="1:8" s="4" customFormat="1" x14ac:dyDescent="0.3">
      <c r="A150" s="3"/>
      <c r="B150" s="9" t="s">
        <v>102</v>
      </c>
      <c r="C150" s="13">
        <v>482237337</v>
      </c>
      <c r="D150" s="11">
        <f t="shared" si="41"/>
        <v>0</v>
      </c>
      <c r="E150" s="13">
        <v>482237337</v>
      </c>
      <c r="F150" s="13">
        <v>28984153.960000001</v>
      </c>
      <c r="G150" s="13">
        <f t="shared" si="50"/>
        <v>28984153.960000001</v>
      </c>
      <c r="H150" s="11">
        <f t="shared" si="38"/>
        <v>453253183.04000002</v>
      </c>
    </row>
    <row r="151" spans="1:8" s="4" customFormat="1" x14ac:dyDescent="0.3">
      <c r="A151" s="3"/>
      <c r="B151" s="9" t="s">
        <v>103</v>
      </c>
      <c r="C151" s="13">
        <v>1066842468</v>
      </c>
      <c r="D151" s="11">
        <f t="shared" si="41"/>
        <v>0</v>
      </c>
      <c r="E151" s="13">
        <v>1066842468</v>
      </c>
      <c r="F151" s="13">
        <v>133141187.59999999</v>
      </c>
      <c r="G151" s="13">
        <f t="shared" si="50"/>
        <v>133141187.59999999</v>
      </c>
      <c r="H151" s="11">
        <f t="shared" si="38"/>
        <v>933701280.39999998</v>
      </c>
    </row>
    <row r="152" spans="1:8" s="4" customFormat="1" x14ac:dyDescent="0.3">
      <c r="A152" s="3"/>
      <c r="B152" s="9" t="s">
        <v>104</v>
      </c>
      <c r="C152" s="13">
        <v>343384932</v>
      </c>
      <c r="D152" s="11">
        <f t="shared" si="41"/>
        <v>0</v>
      </c>
      <c r="E152" s="13">
        <v>343384932</v>
      </c>
      <c r="F152" s="13">
        <v>24880972.219999999</v>
      </c>
      <c r="G152" s="13">
        <f t="shared" si="50"/>
        <v>24880972.219999999</v>
      </c>
      <c r="H152" s="11">
        <f t="shared" ref="H152:H167" si="51">E152-F152</f>
        <v>318503959.77999997</v>
      </c>
    </row>
    <row r="153" spans="1:8" s="4" customFormat="1" x14ac:dyDescent="0.3">
      <c r="A153" s="3"/>
      <c r="B153" s="9" t="s">
        <v>105</v>
      </c>
      <c r="C153" s="13">
        <v>1739187139</v>
      </c>
      <c r="D153" s="11">
        <f t="shared" si="41"/>
        <v>0</v>
      </c>
      <c r="E153" s="13">
        <v>1739187139</v>
      </c>
      <c r="F153" s="13">
        <v>164582020.84999999</v>
      </c>
      <c r="G153" s="13">
        <f>F153</f>
        <v>164582020.84999999</v>
      </c>
      <c r="H153" s="11">
        <f t="shared" si="51"/>
        <v>1574605118.1500001</v>
      </c>
    </row>
    <row r="154" spans="1:8" s="4" customFormat="1" x14ac:dyDescent="0.3">
      <c r="A154" s="3"/>
      <c r="B154" s="9" t="s">
        <v>106</v>
      </c>
      <c r="C154" s="13">
        <v>230680418</v>
      </c>
      <c r="D154" s="11">
        <f t="shared" si="41"/>
        <v>0</v>
      </c>
      <c r="E154" s="13">
        <v>230680418</v>
      </c>
      <c r="F154" s="13">
        <v>0</v>
      </c>
      <c r="G154" s="13">
        <f t="shared" si="50"/>
        <v>0</v>
      </c>
      <c r="H154" s="11">
        <f t="shared" si="51"/>
        <v>230680418</v>
      </c>
    </row>
    <row r="155" spans="1:8" s="4" customFormat="1" x14ac:dyDescent="0.3">
      <c r="A155" s="3"/>
      <c r="B155" s="9" t="s">
        <v>107</v>
      </c>
      <c r="C155" s="13">
        <v>313785292</v>
      </c>
      <c r="D155" s="11">
        <f t="shared" si="41"/>
        <v>0</v>
      </c>
      <c r="E155" s="13">
        <v>313785292</v>
      </c>
      <c r="F155" s="13">
        <v>13322466</v>
      </c>
      <c r="G155" s="13">
        <f>F155</f>
        <v>13322466</v>
      </c>
      <c r="H155" s="11">
        <f t="shared" si="51"/>
        <v>300462826</v>
      </c>
    </row>
    <row r="156" spans="1:8" s="4" customFormat="1" x14ac:dyDescent="0.3">
      <c r="A156" s="3"/>
      <c r="B156" s="9" t="s">
        <v>108</v>
      </c>
      <c r="C156" s="13">
        <v>163838387</v>
      </c>
      <c r="D156" s="11">
        <f t="shared" si="41"/>
        <v>0</v>
      </c>
      <c r="E156" s="13">
        <v>163838387</v>
      </c>
      <c r="F156" s="13">
        <v>4821723.5</v>
      </c>
      <c r="G156" s="13">
        <f t="shared" si="50"/>
        <v>4821723.5</v>
      </c>
      <c r="H156" s="11">
        <f t="shared" si="51"/>
        <v>159016663.5</v>
      </c>
    </row>
    <row r="157" spans="1:8" s="4" customFormat="1" x14ac:dyDescent="0.3">
      <c r="A157" s="3"/>
      <c r="B157" s="9" t="s">
        <v>109</v>
      </c>
      <c r="C157" s="13">
        <v>350391698</v>
      </c>
      <c r="D157" s="11">
        <f t="shared" si="41"/>
        <v>0</v>
      </c>
      <c r="E157" s="13">
        <v>350391698</v>
      </c>
      <c r="F157" s="13">
        <v>13960764.25</v>
      </c>
      <c r="G157" s="13">
        <f t="shared" si="50"/>
        <v>13960764.25</v>
      </c>
      <c r="H157" s="11">
        <f t="shared" si="51"/>
        <v>336430933.75</v>
      </c>
    </row>
    <row r="158" spans="1:8" s="4" customFormat="1" x14ac:dyDescent="0.3">
      <c r="A158" s="3"/>
      <c r="B158" s="9" t="s">
        <v>110</v>
      </c>
      <c r="C158" s="13">
        <v>638705597</v>
      </c>
      <c r="D158" s="11">
        <f t="shared" si="41"/>
        <v>0</v>
      </c>
      <c r="E158" s="13">
        <v>638705597</v>
      </c>
      <c r="F158" s="13">
        <v>35802522.340000004</v>
      </c>
      <c r="G158" s="13">
        <f t="shared" si="50"/>
        <v>35802522.340000004</v>
      </c>
      <c r="H158" s="11">
        <f t="shared" si="51"/>
        <v>602903074.65999997</v>
      </c>
    </row>
    <row r="159" spans="1:8" s="4" customFormat="1" x14ac:dyDescent="0.3">
      <c r="A159" s="3"/>
      <c r="B159" s="9" t="s">
        <v>111</v>
      </c>
      <c r="C159" s="13">
        <v>393932819</v>
      </c>
      <c r="D159" s="11">
        <f t="shared" si="41"/>
        <v>0</v>
      </c>
      <c r="E159" s="13">
        <v>393932819</v>
      </c>
      <c r="F159" s="13">
        <v>29815046.799999997</v>
      </c>
      <c r="G159" s="13">
        <f t="shared" si="50"/>
        <v>29815046.799999997</v>
      </c>
      <c r="H159" s="11">
        <f t="shared" si="51"/>
        <v>364117772.19999999</v>
      </c>
    </row>
    <row r="160" spans="1:8" s="4" customFormat="1" x14ac:dyDescent="0.3">
      <c r="A160" s="3"/>
      <c r="B160" s="9" t="s">
        <v>112</v>
      </c>
      <c r="C160" s="13">
        <v>423538630</v>
      </c>
      <c r="D160" s="11">
        <f t="shared" si="41"/>
        <v>0</v>
      </c>
      <c r="E160" s="13">
        <v>423538630</v>
      </c>
      <c r="F160" s="13">
        <v>37444603.910000004</v>
      </c>
      <c r="G160" s="13">
        <f t="shared" si="50"/>
        <v>37444603.910000004</v>
      </c>
      <c r="H160" s="11">
        <f t="shared" si="51"/>
        <v>386094026.08999997</v>
      </c>
    </row>
    <row r="161" spans="1:8" s="4" customFormat="1" ht="20.100000000000001" customHeight="1" x14ac:dyDescent="0.3">
      <c r="A161" s="3"/>
      <c r="B161" s="8" t="s">
        <v>33</v>
      </c>
      <c r="C161" s="7">
        <f>SUM(C162:C162)</f>
        <v>10786100</v>
      </c>
      <c r="D161" s="7">
        <f t="shared" ref="D161:D162" si="52">E161-C161</f>
        <v>0</v>
      </c>
      <c r="E161" s="7">
        <f>SUM(E162:E162)</f>
        <v>10786100</v>
      </c>
      <c r="F161" s="7">
        <f>SUM(F162:F162)</f>
        <v>0</v>
      </c>
      <c r="G161" s="7">
        <f t="shared" si="50"/>
        <v>0</v>
      </c>
      <c r="H161" s="7">
        <f t="shared" si="51"/>
        <v>10786100</v>
      </c>
    </row>
    <row r="162" spans="1:8" s="4" customFormat="1" x14ac:dyDescent="0.3">
      <c r="A162" s="3"/>
      <c r="B162" s="9" t="s">
        <v>114</v>
      </c>
      <c r="C162" s="10">
        <v>10786100</v>
      </c>
      <c r="D162" s="11">
        <f t="shared" si="52"/>
        <v>0</v>
      </c>
      <c r="E162" s="10">
        <v>10786100</v>
      </c>
      <c r="F162" s="10">
        <v>0</v>
      </c>
      <c r="G162" s="10">
        <f>F162</f>
        <v>0</v>
      </c>
      <c r="H162" s="11">
        <f t="shared" si="51"/>
        <v>10786100</v>
      </c>
    </row>
    <row r="163" spans="1:8" s="4" customFormat="1" ht="20.100000000000001" customHeight="1" x14ac:dyDescent="0.3">
      <c r="A163" s="3"/>
      <c r="B163" s="8" t="s">
        <v>34</v>
      </c>
      <c r="C163" s="7">
        <f>SUM(C164:C165)</f>
        <v>150000000</v>
      </c>
      <c r="D163" s="7">
        <f t="shared" ref="D163:D165" si="53">E163-C163</f>
        <v>184418259</v>
      </c>
      <c r="E163" s="7">
        <f t="shared" ref="E163:G163" si="54">SUM(E164:E165)</f>
        <v>334418259</v>
      </c>
      <c r="F163" s="7">
        <f t="shared" si="54"/>
        <v>0</v>
      </c>
      <c r="G163" s="7">
        <f t="shared" si="54"/>
        <v>0</v>
      </c>
      <c r="H163" s="7">
        <f t="shared" ref="H163:H165" si="55">E163-F163</f>
        <v>334418259</v>
      </c>
    </row>
    <row r="164" spans="1:8" s="4" customFormat="1" x14ac:dyDescent="0.3">
      <c r="A164" s="3"/>
      <c r="B164" s="9" t="s">
        <v>39</v>
      </c>
      <c r="C164" s="10">
        <v>150000000</v>
      </c>
      <c r="D164" s="11">
        <f t="shared" ref="D164" si="56">E164-C164</f>
        <v>0</v>
      </c>
      <c r="E164" s="10">
        <v>150000000</v>
      </c>
      <c r="F164" s="10">
        <v>0</v>
      </c>
      <c r="G164" s="10">
        <f>F164</f>
        <v>0</v>
      </c>
      <c r="H164" s="11">
        <f t="shared" ref="H164" si="57">E164-F164</f>
        <v>150000000</v>
      </c>
    </row>
    <row r="165" spans="1:8" s="4" customFormat="1" x14ac:dyDescent="0.3">
      <c r="A165" s="3"/>
      <c r="B165" s="9" t="s">
        <v>135</v>
      </c>
      <c r="C165" s="10">
        <v>0</v>
      </c>
      <c r="D165" s="11">
        <f t="shared" si="53"/>
        <v>184418259</v>
      </c>
      <c r="E165" s="10">
        <v>184418259</v>
      </c>
      <c r="F165" s="10">
        <v>0</v>
      </c>
      <c r="G165" s="10">
        <f>F165</f>
        <v>0</v>
      </c>
      <c r="H165" s="11">
        <f t="shared" si="55"/>
        <v>184418259</v>
      </c>
    </row>
    <row r="166" spans="1:8" s="4" customFormat="1" ht="27.9" customHeight="1" x14ac:dyDescent="0.3">
      <c r="A166" s="3"/>
      <c r="B166" s="8" t="s">
        <v>40</v>
      </c>
      <c r="C166" s="7">
        <f>SUM(C167:C170)</f>
        <v>5911592017</v>
      </c>
      <c r="D166" s="7">
        <f t="shared" ref="D166:D170" si="58">E166-C166</f>
        <v>0</v>
      </c>
      <c r="E166" s="7">
        <f>SUM(E167:E170)</f>
        <v>5911592017</v>
      </c>
      <c r="F166" s="7">
        <f>SUM(F167:F170)</f>
        <v>1367115340.9000001</v>
      </c>
      <c r="G166" s="7">
        <f t="shared" si="50"/>
        <v>1367115340.9000001</v>
      </c>
      <c r="H166" s="7">
        <f t="shared" si="51"/>
        <v>4544476676.1000004</v>
      </c>
    </row>
    <row r="167" spans="1:8" s="4" customFormat="1" x14ac:dyDescent="0.3">
      <c r="A167" s="3"/>
      <c r="B167" s="9" t="s">
        <v>44</v>
      </c>
      <c r="C167" s="10">
        <v>17600000</v>
      </c>
      <c r="D167" s="11">
        <f t="shared" si="58"/>
        <v>0</v>
      </c>
      <c r="E167" s="10">
        <v>17600000</v>
      </c>
      <c r="F167" s="10">
        <v>0</v>
      </c>
      <c r="G167" s="10">
        <f t="shared" si="50"/>
        <v>0</v>
      </c>
      <c r="H167" s="11">
        <f t="shared" si="51"/>
        <v>17600000</v>
      </c>
    </row>
    <row r="168" spans="1:8" s="4" customFormat="1" x14ac:dyDescent="0.3">
      <c r="A168" s="3"/>
      <c r="B168" s="9" t="s">
        <v>41</v>
      </c>
      <c r="C168" s="10">
        <v>576270150</v>
      </c>
      <c r="D168" s="11">
        <f t="shared" si="58"/>
        <v>0</v>
      </c>
      <c r="E168" s="10">
        <v>576270150</v>
      </c>
      <c r="F168" s="10">
        <v>144067539</v>
      </c>
      <c r="G168" s="10">
        <f t="shared" ref="G168:G169" si="59">F168</f>
        <v>144067539</v>
      </c>
      <c r="H168" s="11">
        <f t="shared" ref="H168:H169" si="60">E168-F168</f>
        <v>432202611</v>
      </c>
    </row>
    <row r="169" spans="1:8" s="4" customFormat="1" x14ac:dyDescent="0.3">
      <c r="A169" s="3"/>
      <c r="B169" s="9" t="s">
        <v>54</v>
      </c>
      <c r="C169" s="10">
        <v>196999999</v>
      </c>
      <c r="D169" s="11">
        <f t="shared" si="58"/>
        <v>0</v>
      </c>
      <c r="E169" s="10">
        <v>196999999</v>
      </c>
      <c r="F169" s="10">
        <v>0</v>
      </c>
      <c r="G169" s="10">
        <f t="shared" si="59"/>
        <v>0</v>
      </c>
      <c r="H169" s="11">
        <f t="shared" si="60"/>
        <v>196999999</v>
      </c>
    </row>
    <row r="170" spans="1:8" s="4" customFormat="1" x14ac:dyDescent="0.3">
      <c r="A170" s="3"/>
      <c r="B170" s="9" t="s">
        <v>55</v>
      </c>
      <c r="C170" s="10">
        <v>5120721868</v>
      </c>
      <c r="D170" s="11">
        <f t="shared" si="58"/>
        <v>0</v>
      </c>
      <c r="E170" s="10">
        <v>5120721868</v>
      </c>
      <c r="F170" s="10">
        <v>1223047801.9000001</v>
      </c>
      <c r="G170" s="10">
        <f t="shared" ref="G170" si="61">F170</f>
        <v>1223047801.9000001</v>
      </c>
      <c r="H170" s="11">
        <f t="shared" ref="H170" si="62">E170-F170</f>
        <v>3897674066.0999999</v>
      </c>
    </row>
    <row r="171" spans="1:8" ht="20.100000000000001" customHeight="1" x14ac:dyDescent="0.3">
      <c r="A171" s="2"/>
      <c r="B171" s="6" t="s">
        <v>0</v>
      </c>
      <c r="C171" s="7">
        <f>SUM(C9,C129)</f>
        <v>222043625613</v>
      </c>
      <c r="D171" s="7">
        <f t="shared" ref="D171" si="63">E171-C171</f>
        <v>-21933133.170013428</v>
      </c>
      <c r="E171" s="7">
        <f>SUM(E9,E129)</f>
        <v>222021692479.82999</v>
      </c>
      <c r="F171" s="7">
        <f>SUM(F9,F129)</f>
        <v>31868815703.690002</v>
      </c>
      <c r="G171" s="7">
        <f t="shared" ref="G171" si="64">F171</f>
        <v>31868815703.690002</v>
      </c>
      <c r="H171" s="7">
        <f t="shared" ref="H171" si="65">E171-F171</f>
        <v>190152876776.13998</v>
      </c>
    </row>
    <row r="172" spans="1:8" ht="5.0999999999999996" customHeight="1" x14ac:dyDescent="0.3">
      <c r="B172" s="17"/>
      <c r="C172" s="18"/>
      <c r="D172" s="19"/>
      <c r="E172" s="18"/>
      <c r="F172" s="18"/>
      <c r="G172" s="18"/>
      <c r="H172" s="18"/>
    </row>
    <row r="173" spans="1:8" x14ac:dyDescent="0.3">
      <c r="B173" s="29" t="s">
        <v>121</v>
      </c>
      <c r="C173" s="30"/>
      <c r="D173" s="30"/>
      <c r="E173" s="30"/>
      <c r="F173" s="30"/>
      <c r="G173" s="30"/>
    </row>
    <row r="174" spans="1:8" x14ac:dyDescent="0.3">
      <c r="B174" s="31" t="s">
        <v>122</v>
      </c>
      <c r="C174" s="31"/>
      <c r="D174" s="31"/>
      <c r="E174" s="31"/>
      <c r="F174" s="31"/>
      <c r="G174" s="31"/>
    </row>
    <row r="175" spans="1:8" x14ac:dyDescent="0.3">
      <c r="B175" s="28" t="s">
        <v>123</v>
      </c>
      <c r="C175" s="28"/>
      <c r="D175" s="28"/>
      <c r="E175" s="28"/>
      <c r="F175" s="28"/>
      <c r="G175" s="28"/>
    </row>
    <row r="176" spans="1:8" x14ac:dyDescent="0.3">
      <c r="B176" s="28" t="s">
        <v>124</v>
      </c>
      <c r="C176" s="28"/>
      <c r="D176" s="28"/>
      <c r="E176" s="28"/>
      <c r="F176" s="28"/>
      <c r="G176" s="28"/>
    </row>
  </sheetData>
  <sortState ref="A147:H168">
    <sortCondition ref="A147:A168"/>
  </sortState>
  <mergeCells count="12">
    <mergeCell ref="H6:H7"/>
    <mergeCell ref="B1:H1"/>
    <mergeCell ref="B2:H2"/>
    <mergeCell ref="B3:H3"/>
    <mergeCell ref="B4:H4"/>
    <mergeCell ref="B5:H5"/>
    <mergeCell ref="B176:G176"/>
    <mergeCell ref="B173:G173"/>
    <mergeCell ref="B174:G174"/>
    <mergeCell ref="B175:G175"/>
    <mergeCell ref="B6:B7"/>
    <mergeCell ref="C6:G6"/>
  </mergeCells>
  <printOptions horizontalCentered="1"/>
  <pageMargins left="0.39370078740157483" right="0.39370078740157483" top="0.95" bottom="0.62" header="0.31496062992125984" footer="0.31496062992125984"/>
  <pageSetup scale="61" fitToHeight="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6b</vt:lpstr>
      <vt:lpstr>'Formato 6b'!Área_de_impresión</vt:lpstr>
      <vt:lpstr>'Formato 6b'!Títulos_a_imprimir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Judith</cp:lastModifiedBy>
  <cp:lastPrinted>2020-04-09T19:40:24Z</cp:lastPrinted>
  <dcterms:created xsi:type="dcterms:W3CDTF">2017-01-26T16:14:35Z</dcterms:created>
  <dcterms:modified xsi:type="dcterms:W3CDTF">2020-11-11T08:20:00Z</dcterms:modified>
</cp:coreProperties>
</file>