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dith\Downloads\CLASIFICACIONES LDF\1ER TRIMESTRE\"/>
    </mc:Choice>
  </mc:AlternateContent>
  <bookViews>
    <workbookView xWindow="0" yWindow="0" windowWidth="23040" windowHeight="9192"/>
  </bookViews>
  <sheets>
    <sheet name="Formato 6a" sheetId="1" r:id="rId1"/>
  </sheets>
  <definedNames>
    <definedName name="_xlnm.Print_Area" localSheetId="0">'Formato 6a'!$A$1:$H$108</definedName>
    <definedName name="_xlnm.Print_Titles" localSheetId="0">'Formato 6a'!$1:$7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0" i="1" l="1"/>
  <c r="G100" i="1"/>
  <c r="H100" i="1"/>
  <c r="G101" i="1"/>
  <c r="H101" i="1"/>
  <c r="E55" i="1" l="1"/>
  <c r="F55" i="1"/>
  <c r="C57" i="1" l="1"/>
  <c r="F57" i="1"/>
  <c r="E57" i="1"/>
  <c r="G58" i="1"/>
  <c r="H58" i="1"/>
  <c r="D58" i="1"/>
  <c r="C52" i="1" l="1"/>
  <c r="F10" i="1"/>
  <c r="E10" i="1"/>
  <c r="C10" i="1"/>
  <c r="F79" i="1"/>
  <c r="E79" i="1"/>
  <c r="D40" i="1"/>
  <c r="G40" i="1"/>
  <c r="H40" i="1"/>
  <c r="G57" i="1"/>
  <c r="D60" i="1"/>
  <c r="G60" i="1"/>
  <c r="H60" i="1"/>
  <c r="D62" i="1"/>
  <c r="G62" i="1"/>
  <c r="H62" i="1"/>
  <c r="D66" i="1"/>
  <c r="G66" i="1"/>
  <c r="H66" i="1"/>
  <c r="D77" i="1"/>
  <c r="G77" i="1"/>
  <c r="H77" i="1"/>
  <c r="D86" i="1"/>
  <c r="G86" i="1"/>
  <c r="H86" i="1"/>
  <c r="D91" i="1"/>
  <c r="G91" i="1"/>
  <c r="H91" i="1"/>
  <c r="E89" i="1"/>
  <c r="F89" i="1"/>
  <c r="D11" i="1"/>
  <c r="D12" i="1"/>
  <c r="D13" i="1"/>
  <c r="D14" i="1"/>
  <c r="D15" i="1"/>
  <c r="D16" i="1"/>
  <c r="D17" i="1"/>
  <c r="D57" i="1" l="1"/>
  <c r="H57" i="1"/>
  <c r="D68" i="1"/>
  <c r="H11" i="1" l="1"/>
  <c r="H12" i="1"/>
  <c r="H13" i="1"/>
  <c r="H14" i="1"/>
  <c r="H15" i="1"/>
  <c r="H16" i="1"/>
  <c r="H17" i="1"/>
  <c r="H19" i="1"/>
  <c r="H20" i="1"/>
  <c r="H21" i="1"/>
  <c r="H22" i="1"/>
  <c r="H23" i="1"/>
  <c r="H24" i="1"/>
  <c r="H25" i="1"/>
  <c r="H26" i="1"/>
  <c r="H27" i="1"/>
  <c r="H29" i="1"/>
  <c r="H30" i="1"/>
  <c r="H31" i="1"/>
  <c r="H32" i="1"/>
  <c r="H33" i="1"/>
  <c r="H34" i="1"/>
  <c r="H35" i="1"/>
  <c r="H36" i="1"/>
  <c r="H37" i="1"/>
  <c r="H39" i="1"/>
  <c r="H41" i="1"/>
  <c r="H43" i="1"/>
  <c r="H44" i="1"/>
  <c r="H45" i="1"/>
  <c r="H46" i="1"/>
  <c r="H47" i="1"/>
  <c r="H48" i="1"/>
  <c r="H49" i="1"/>
  <c r="H50" i="1"/>
  <c r="H51" i="1"/>
  <c r="H53" i="1"/>
  <c r="H54" i="1"/>
  <c r="H56" i="1"/>
  <c r="H61" i="1"/>
  <c r="H63" i="1"/>
  <c r="H67" i="1"/>
  <c r="H68" i="1"/>
  <c r="H70" i="1"/>
  <c r="H71" i="1"/>
  <c r="H72" i="1"/>
  <c r="H73" i="1"/>
  <c r="H74" i="1"/>
  <c r="H75" i="1"/>
  <c r="H76" i="1"/>
  <c r="H78" i="1"/>
  <c r="H80" i="1"/>
  <c r="H81" i="1"/>
  <c r="H82" i="1"/>
  <c r="H83" i="1"/>
  <c r="H84" i="1"/>
  <c r="H85" i="1"/>
  <c r="H87" i="1"/>
  <c r="H88" i="1"/>
  <c r="H90" i="1"/>
  <c r="H93" i="1"/>
  <c r="H94" i="1"/>
  <c r="H95" i="1"/>
  <c r="H96" i="1"/>
  <c r="H97" i="1"/>
  <c r="H98" i="1"/>
  <c r="D94" i="1" l="1"/>
  <c r="D95" i="1"/>
  <c r="D96" i="1"/>
  <c r="D97" i="1"/>
  <c r="D98" i="1"/>
  <c r="D81" i="1"/>
  <c r="D82" i="1"/>
  <c r="D84" i="1"/>
  <c r="D85" i="1"/>
  <c r="D87" i="1"/>
  <c r="D88" i="1"/>
  <c r="D71" i="1"/>
  <c r="D72" i="1"/>
  <c r="D73" i="1"/>
  <c r="D74" i="1"/>
  <c r="D75" i="1"/>
  <c r="D76" i="1"/>
  <c r="D78" i="1"/>
  <c r="D67" i="1"/>
  <c r="D61" i="1"/>
  <c r="D56" i="1"/>
  <c r="D55" i="1" s="1"/>
  <c r="D54" i="1"/>
  <c r="D44" i="1"/>
  <c r="D45" i="1"/>
  <c r="D46" i="1"/>
  <c r="D47" i="1"/>
  <c r="D48" i="1"/>
  <c r="D49" i="1"/>
  <c r="D50" i="1"/>
  <c r="D51" i="1"/>
  <c r="D41" i="1"/>
  <c r="D30" i="1"/>
  <c r="D31" i="1"/>
  <c r="D32" i="1"/>
  <c r="D33" i="1"/>
  <c r="D34" i="1"/>
  <c r="D35" i="1"/>
  <c r="D36" i="1"/>
  <c r="D37" i="1"/>
  <c r="D20" i="1"/>
  <c r="D21" i="1"/>
  <c r="D22" i="1"/>
  <c r="D23" i="1"/>
  <c r="D24" i="1"/>
  <c r="D25" i="1"/>
  <c r="D26" i="1"/>
  <c r="D27" i="1"/>
  <c r="F92" i="1" l="1"/>
  <c r="E92" i="1"/>
  <c r="F69" i="1"/>
  <c r="E69" i="1"/>
  <c r="F65" i="1"/>
  <c r="E65" i="1"/>
  <c r="F59" i="1"/>
  <c r="E59" i="1"/>
  <c r="F52" i="1"/>
  <c r="E52" i="1"/>
  <c r="F42" i="1"/>
  <c r="E42" i="1"/>
  <c r="F38" i="1"/>
  <c r="E38" i="1"/>
  <c r="F28" i="1"/>
  <c r="E28" i="1"/>
  <c r="F18" i="1"/>
  <c r="E18" i="1"/>
  <c r="G11" i="1"/>
  <c r="G12" i="1"/>
  <c r="G13" i="1"/>
  <c r="G14" i="1"/>
  <c r="G15" i="1"/>
  <c r="G16" i="1"/>
  <c r="G17" i="1"/>
  <c r="G19" i="1"/>
  <c r="G20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9" i="1"/>
  <c r="G41" i="1"/>
  <c r="G43" i="1"/>
  <c r="G44" i="1"/>
  <c r="G45" i="1"/>
  <c r="G46" i="1"/>
  <c r="G47" i="1"/>
  <c r="G48" i="1"/>
  <c r="G49" i="1"/>
  <c r="G50" i="1"/>
  <c r="G51" i="1"/>
  <c r="G53" i="1"/>
  <c r="G54" i="1"/>
  <c r="G56" i="1"/>
  <c r="G55" i="1" s="1"/>
  <c r="G61" i="1"/>
  <c r="G63" i="1"/>
  <c r="G67" i="1"/>
  <c r="G68" i="1"/>
  <c r="G70" i="1"/>
  <c r="G71" i="1"/>
  <c r="G72" i="1"/>
  <c r="G73" i="1"/>
  <c r="G74" i="1"/>
  <c r="G75" i="1"/>
  <c r="G76" i="1"/>
  <c r="G78" i="1"/>
  <c r="G80" i="1"/>
  <c r="G81" i="1"/>
  <c r="G82" i="1"/>
  <c r="G83" i="1"/>
  <c r="G84" i="1"/>
  <c r="G85" i="1"/>
  <c r="G87" i="1"/>
  <c r="G88" i="1"/>
  <c r="G90" i="1"/>
  <c r="G93" i="1"/>
  <c r="G94" i="1"/>
  <c r="G95" i="1"/>
  <c r="G96" i="1"/>
  <c r="G97" i="1"/>
  <c r="G98" i="1"/>
  <c r="H89" i="1" l="1"/>
  <c r="H59" i="1"/>
  <c r="H18" i="1"/>
  <c r="H10" i="1"/>
  <c r="H69" i="1"/>
  <c r="H28" i="1"/>
  <c r="H65" i="1"/>
  <c r="H42" i="1"/>
  <c r="H38" i="1"/>
  <c r="H52" i="1"/>
  <c r="H55" i="1"/>
  <c r="H92" i="1"/>
  <c r="H79" i="1"/>
  <c r="G52" i="1"/>
  <c r="G79" i="1"/>
  <c r="G10" i="1"/>
  <c r="G42" i="1"/>
  <c r="G69" i="1"/>
  <c r="G18" i="1"/>
  <c r="G38" i="1"/>
  <c r="G59" i="1"/>
  <c r="G65" i="1"/>
  <c r="G92" i="1"/>
  <c r="G28" i="1"/>
  <c r="G89" i="1"/>
  <c r="F99" i="1" l="1"/>
  <c r="F64" i="1" s="1"/>
  <c r="E99" i="1"/>
  <c r="E64" i="1" s="1"/>
  <c r="C99" i="1"/>
  <c r="C92" i="1"/>
  <c r="C89" i="1"/>
  <c r="C79" i="1"/>
  <c r="C69" i="1"/>
  <c r="C65" i="1"/>
  <c r="C59" i="1"/>
  <c r="C55" i="1"/>
  <c r="C42" i="1"/>
  <c r="C38" i="1"/>
  <c r="C28" i="1"/>
  <c r="C18" i="1"/>
  <c r="C64" i="1" l="1"/>
  <c r="H99" i="1"/>
  <c r="D10" i="1"/>
  <c r="F9" i="1"/>
  <c r="E9" i="1"/>
  <c r="G99" i="1"/>
  <c r="G64" i="1" s="1"/>
  <c r="C9" i="1"/>
  <c r="D19" i="1"/>
  <c r="D29" i="1"/>
  <c r="D39" i="1"/>
  <c r="D43" i="1"/>
  <c r="D53" i="1"/>
  <c r="D65" i="1"/>
  <c r="D69" i="1"/>
  <c r="D70" i="1"/>
  <c r="D79" i="1"/>
  <c r="D80" i="1"/>
  <c r="D89" i="1"/>
  <c r="D90" i="1"/>
  <c r="D92" i="1"/>
  <c r="D93" i="1"/>
  <c r="D99" i="1"/>
  <c r="H64" i="1" l="1"/>
  <c r="H9" i="1"/>
  <c r="G9" i="1"/>
  <c r="D64" i="1"/>
  <c r="C102" i="1"/>
  <c r="D59" i="1"/>
  <c r="D52" i="1"/>
  <c r="E102" i="1"/>
  <c r="F102" i="1"/>
  <c r="D9" i="1"/>
  <c r="D42" i="1"/>
  <c r="D28" i="1"/>
  <c r="D18" i="1"/>
  <c r="D38" i="1"/>
  <c r="H102" i="1" l="1"/>
  <c r="G102" i="1"/>
  <c r="D102" i="1"/>
</calcChain>
</file>

<file path=xl/sharedStrings.xml><?xml version="1.0" encoding="utf-8"?>
<sst xmlns="http://schemas.openxmlformats.org/spreadsheetml/2006/main" count="108" uniqueCount="74">
  <si>
    <t>III. Total de Egresos (III = I + II)</t>
  </si>
  <si>
    <t>Devengado</t>
  </si>
  <si>
    <t xml:space="preserve">Modificado </t>
  </si>
  <si>
    <t xml:space="preserve">Ampliaciones/
(Reducciones) </t>
  </si>
  <si>
    <t>Egresos</t>
  </si>
  <si>
    <t>(PESOS)</t>
  </si>
  <si>
    <t xml:space="preserve">Clasificación por Objeto del Gasto (Capítulo y Concepto) </t>
  </si>
  <si>
    <t>Estado Analítico del Ejercicio del Presupuesto de Egresos Detallado - LDF</t>
  </si>
  <si>
    <t>PODER EJECUTIVO DEL GOBIERNO DE LA CIUDAD DE MÉXICO</t>
  </si>
  <si>
    <t>Concepto</t>
  </si>
  <si>
    <t>Aprobado</t>
  </si>
  <si>
    <t>Subejercicio</t>
  </si>
  <si>
    <r>
      <rPr>
        <b/>
        <sz val="10"/>
        <color rgb="FF000000"/>
        <rFont val="Source Sans Pro"/>
        <family val="2"/>
      </rPr>
      <t xml:space="preserve">Las cifras </t>
    </r>
    <r>
      <rPr>
        <sz val="10"/>
        <color rgb="FF000000"/>
        <rFont val="Source Sans Pro"/>
        <family val="2"/>
      </rPr>
      <t>entre paréntesis indican variaciones negativas.</t>
    </r>
  </si>
  <si>
    <r>
      <t>Fuente:</t>
    </r>
    <r>
      <rPr>
        <sz val="10"/>
        <color indexed="8"/>
        <rFont val="Source Sans Pro"/>
        <family val="2"/>
      </rPr>
      <t xml:space="preserve"> Secretaría de Administraciíon y Finanzas</t>
    </r>
  </si>
  <si>
    <r>
      <t>*</t>
    </r>
    <r>
      <rPr>
        <b/>
        <sz val="10"/>
        <color theme="1"/>
        <rFont val="Source Sans Pro"/>
        <family val="2"/>
      </rPr>
      <t>El monto</t>
    </r>
    <r>
      <rPr>
        <sz val="10"/>
        <color theme="1"/>
        <rFont val="Source Sans Pro"/>
        <family val="2"/>
      </rPr>
      <t xml:space="preserve"> presupuestal incluye las transferencias realizadas a los Órganos de Gobierno y Autónomos, así como al Sector Paraestatal No Financiero.</t>
    </r>
  </si>
  <si>
    <t>Enero -Marzo 2020</t>
  </si>
  <si>
    <t>I. Gasto No Etiquetado</t>
  </si>
  <si>
    <t xml:space="preserve">A. 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</si>
  <si>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</si>
  <si>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</si>
  <si>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</si>
  <si>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</si>
  <si>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</si>
  <si>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</si>
  <si>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</si>
  <si>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B. 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</si>
  <si>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</si>
  <si>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</si>
  <si>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</si>
  <si>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</si>
  <si>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</si>
  <si>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</si>
  <si>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</si>
  <si>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</si>
  <si>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</si>
  <si>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</si>
  <si>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</si>
  <si>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</si>
  <si>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</si>
  <si>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mantenimiento, y conservación</t>
  </si>
  <si>
    <t>Servicios de comunicación social y publicidad</t>
  </si>
  <si>
    <t>Servicios de traslado y viáticos</t>
  </si>
  <si>
    <t>Servicios oficiales</t>
  </si>
  <si>
    <t>Otros servicios generales</t>
  </si>
  <si>
    <t>C. Servicios Generales</t>
  </si>
  <si>
    <t>D. Transferencias, Asignaciones, Subsidios y Otras Ayudas</t>
  </si>
  <si>
    <t>Transferencias internas y asignaciones al sector público</t>
  </si>
  <si>
    <t>Subsidios y subvenciones</t>
  </si>
  <si>
    <t>Ayudas sociales</t>
  </si>
  <si>
    <t>E. 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</si>
  <si>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</si>
  <si>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</si>
  <si>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</si>
  <si>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</si>
  <si>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</si>
  <si>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</si>
  <si>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</si>
  <si>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</si>
  <si>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</si>
  <si>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</si>
  <si>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Proyectos productivos y acciones de fomento</t>
  </si>
  <si>
    <t>F. Inversión Pública</t>
  </si>
  <si>
    <t>G. Inversiones Financieras y Otras Provisiones</t>
  </si>
  <si>
    <t>Otras inversiones financieras</t>
  </si>
  <si>
    <t>Otros Convenios</t>
  </si>
  <si>
    <t>H. Participaciones y Aportaciones</t>
  </si>
  <si>
    <t>I. Deuda Pública</t>
  </si>
  <si>
    <t>Amortización de la deuda pública</t>
  </si>
  <si>
    <t>Intereses de la deuda pública</t>
  </si>
  <si>
    <t>Adeudos de ejercicios fiscales anteriores (ADEFAS)</t>
  </si>
  <si>
    <t>II. Gasto Etiquetado</t>
  </si>
  <si>
    <t>A. Servicios Personales</t>
  </si>
  <si>
    <t xml:space="preserve">B. Materiales y Suministros </t>
  </si>
  <si>
    <t>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</si>
</sst>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ource Sans Pro"/>
      <family val="2"/>
    </font>
    <font>
      <b/>
      <sz val="10"/>
      <color theme="0"/>
      <name val="Source Sans Pro"/>
      <family val="2"/>
    </font>
    <font>
      <b/>
      <sz val="10"/>
      <color theme="1"/>
      <name val="Source Sans Pro"/>
      <family val="2"/>
    </font>
    <font>
      <sz val="10"/>
      <color rgb="FF000000"/>
      <name val="Source Sans Pro"/>
      <family val="2"/>
    </font>
    <font>
      <b/>
      <sz val="10"/>
      <color rgb="FF000000"/>
      <name val="Source Sans Pro"/>
      <family val="2"/>
    </font>
    <font>
      <sz val="10"/>
      <color indexed="8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4" fillId="0" borderId="3" xfId="0" applyFont="1" applyFill="1" applyBorder="1" applyAlignment="1">
      <alignment vertical="center"/>
    </xf>
    <xf numFmtId="0" fontId="4" fillId="0" borderId="0" xfId="0" applyFont="1" applyFill="1"/>
    <xf numFmtId="0" fontId="2" fillId="0" borderId="3" xfId="0" applyFont="1" applyFill="1" applyBorder="1" applyAlignment="1">
      <alignment horizontal="left" vertical="center" indent="2"/>
    </xf>
    <xf numFmtId="0" fontId="4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64" fontId="2" fillId="0" borderId="4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/>
    <xf numFmtId="165" fontId="4" fillId="0" borderId="3" xfId="1" applyNumberFormat="1" applyFont="1" applyFill="1" applyBorder="1" applyAlignment="1">
      <alignment horizontal="justify" vertical="center" wrapText="1"/>
    </xf>
    <xf numFmtId="165" fontId="2" fillId="0" borderId="3" xfId="1" applyNumberFormat="1" applyFont="1" applyFill="1" applyBorder="1" applyAlignment="1">
      <alignment horizontal="justify" vertical="center" wrapText="1"/>
    </xf>
    <xf numFmtId="165" fontId="2" fillId="0" borderId="3" xfId="1" applyNumberFormat="1" applyFont="1" applyFill="1" applyBorder="1" applyAlignment="1">
      <alignment horizontal="justify" vertical="center"/>
    </xf>
    <xf numFmtId="164" fontId="3" fillId="2" borderId="2" xfId="1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justify" vertical="center" wrapText="1"/>
    </xf>
    <xf numFmtId="164" fontId="3" fillId="2" borderId="1" xfId="1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AE42"/>
      <color rgb="FF1BB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6"/>
  <sheetViews>
    <sheetView showGridLines="0" tabSelected="1" topLeftCell="C1" zoomScale="130" zoomScaleNormal="130" zoomScaleSheetLayoutView="115" workbookViewId="0">
      <selection activeCell="F13" sqref="F13"/>
    </sheetView>
  </sheetViews>
  <sheetFormatPr baseColWidth="10" defaultColWidth="11.44140625" defaultRowHeight="13.8" x14ac:dyDescent="0.3"/>
  <cols>
    <col min="1" max="1" width="1.44140625" style="1" customWidth="1"/>
    <col min="2" max="2" width="63.44140625" style="1" customWidth="1"/>
    <col min="3" max="3" width="19.21875" style="11" customWidth="1"/>
    <col min="4" max="8" width="19.6640625" style="11" customWidth="1"/>
    <col min="9" max="16384" width="11.44140625" style="1"/>
  </cols>
  <sheetData>
    <row r="1" spans="2:8" ht="14.4" customHeight="1" x14ac:dyDescent="0.3">
      <c r="B1" s="25" t="s">
        <v>8</v>
      </c>
      <c r="C1" s="25"/>
      <c r="D1" s="25"/>
      <c r="E1" s="25"/>
      <c r="F1" s="25"/>
      <c r="G1" s="25"/>
      <c r="H1" s="25"/>
    </row>
    <row r="2" spans="2:8" x14ac:dyDescent="0.3">
      <c r="B2" s="26" t="s">
        <v>7</v>
      </c>
      <c r="C2" s="26"/>
      <c r="D2" s="26"/>
      <c r="E2" s="26"/>
      <c r="F2" s="26"/>
      <c r="G2" s="26"/>
      <c r="H2" s="26"/>
    </row>
    <row r="3" spans="2:8" x14ac:dyDescent="0.3">
      <c r="B3" s="26" t="s">
        <v>6</v>
      </c>
      <c r="C3" s="26"/>
      <c r="D3" s="26"/>
      <c r="E3" s="26"/>
      <c r="F3" s="26"/>
      <c r="G3" s="26"/>
      <c r="H3" s="26"/>
    </row>
    <row r="4" spans="2:8" x14ac:dyDescent="0.3">
      <c r="B4" s="26" t="s">
        <v>15</v>
      </c>
      <c r="C4" s="26"/>
      <c r="D4" s="26"/>
      <c r="E4" s="26"/>
      <c r="F4" s="26"/>
      <c r="G4" s="26"/>
      <c r="H4" s="26"/>
    </row>
    <row r="5" spans="2:8" ht="15" customHeight="1" x14ac:dyDescent="0.3">
      <c r="B5" s="26" t="s">
        <v>5</v>
      </c>
      <c r="C5" s="26"/>
      <c r="D5" s="26"/>
      <c r="E5" s="26"/>
      <c r="F5" s="26"/>
      <c r="G5" s="26"/>
      <c r="H5" s="26"/>
    </row>
    <row r="6" spans="2:8" ht="15" customHeight="1" x14ac:dyDescent="0.3">
      <c r="B6" s="27" t="s">
        <v>9</v>
      </c>
      <c r="C6" s="23" t="s">
        <v>4</v>
      </c>
      <c r="D6" s="23"/>
      <c r="E6" s="23"/>
      <c r="F6" s="23"/>
      <c r="G6" s="23"/>
      <c r="H6" s="23" t="s">
        <v>11</v>
      </c>
    </row>
    <row r="7" spans="2:8" ht="33.6" customHeight="1" x14ac:dyDescent="0.3">
      <c r="B7" s="25"/>
      <c r="C7" s="15" t="s">
        <v>10</v>
      </c>
      <c r="D7" s="16" t="s">
        <v>3</v>
      </c>
      <c r="E7" s="16" t="s">
        <v>2</v>
      </c>
      <c r="F7" s="15" t="s">
        <v>1</v>
      </c>
      <c r="G7" s="15" t="s">
        <v>73</v>
      </c>
      <c r="H7" s="24"/>
    </row>
    <row r="8" spans="2:8" s="2" customFormat="1" ht="6" customHeight="1" x14ac:dyDescent="0.3">
      <c r="B8" s="17"/>
      <c r="C8" s="18"/>
      <c r="D8" s="19"/>
      <c r="E8" s="19"/>
      <c r="F8" s="18"/>
      <c r="G8" s="18"/>
      <c r="H8" s="18"/>
    </row>
    <row r="9" spans="2:8" x14ac:dyDescent="0.3">
      <c r="B9" s="3" t="s">
        <v>16</v>
      </c>
      <c r="C9" s="12">
        <f>SUM(C10,C18,C28,C38,C42,C52,C55,C57,C59)</f>
        <v>207385208238</v>
      </c>
      <c r="D9" s="12">
        <f t="shared" ref="D9:D10" si="0">E9-C9</f>
        <v>-361448750.01000977</v>
      </c>
      <c r="E9" s="12">
        <f>SUM(E10,E18,E28,E38,E42,E52,E55,E57,E59)</f>
        <v>207023759487.98999</v>
      </c>
      <c r="F9" s="12">
        <f>SUM(F10,F18,F28,F38,F42,F52,F55,F57,F59)</f>
        <v>29473068069.109997</v>
      </c>
      <c r="G9" s="12">
        <f>SUM(G10,G18,G28,G38,G42,G52,G55,G57,G59)</f>
        <v>29473068069.109997</v>
      </c>
      <c r="H9" s="12">
        <f>E9-F9</f>
        <v>177550691418.88</v>
      </c>
    </row>
    <row r="10" spans="2:8" s="4" customFormat="1" x14ac:dyDescent="0.3">
      <c r="B10" s="3" t="s">
        <v>17</v>
      </c>
      <c r="C10" s="12">
        <f>SUM(C11:C17)</f>
        <v>78139263966</v>
      </c>
      <c r="D10" s="12">
        <f t="shared" si="0"/>
        <v>-6117568438.1699982</v>
      </c>
      <c r="E10" s="12">
        <f>SUM(E11:E17)</f>
        <v>72021695527.830002</v>
      </c>
      <c r="F10" s="12">
        <f>SUM(F11:F17)</f>
        <v>14338142178.009998</v>
      </c>
      <c r="G10" s="12">
        <f t="shared" ref="G10" si="1">SUM(G11:G17)</f>
        <v>14338142178.009998</v>
      </c>
      <c r="H10" s="12">
        <f t="shared" ref="H10:H57" si="2">E10-F10</f>
        <v>57683553349.820007</v>
      </c>
    </row>
    <row r="11" spans="2:8" x14ac:dyDescent="0.3">
      <c r="B11" s="5" t="s">
        <v>18</v>
      </c>
      <c r="C11" s="13">
        <v>21741546908</v>
      </c>
      <c r="D11" s="13">
        <f>E11-C11</f>
        <v>-1392866266.3900032</v>
      </c>
      <c r="E11" s="13">
        <v>20348680641.609997</v>
      </c>
      <c r="F11" s="13">
        <v>4990927016.7799988</v>
      </c>
      <c r="G11" s="13">
        <f t="shared" ref="G11:G57" si="3">F11</f>
        <v>4990927016.7799988</v>
      </c>
      <c r="H11" s="13">
        <f t="shared" si="2"/>
        <v>15357753624.829998</v>
      </c>
    </row>
    <row r="12" spans="2:8" x14ac:dyDescent="0.3">
      <c r="B12" s="5" t="s">
        <v>19</v>
      </c>
      <c r="C12" s="13">
        <v>8402326722</v>
      </c>
      <c r="D12" s="13">
        <f t="shared" ref="D12:D17" si="4">E12-C12</f>
        <v>-32010179.740000725</v>
      </c>
      <c r="E12" s="13">
        <v>8370316542.2599993</v>
      </c>
      <c r="F12" s="13">
        <v>2078598089.2200003</v>
      </c>
      <c r="G12" s="13">
        <f t="shared" si="3"/>
        <v>2078598089.2200003</v>
      </c>
      <c r="H12" s="13">
        <f t="shared" si="2"/>
        <v>6291718453.039999</v>
      </c>
    </row>
    <row r="13" spans="2:8" x14ac:dyDescent="0.3">
      <c r="B13" s="5" t="s">
        <v>20</v>
      </c>
      <c r="C13" s="13">
        <v>16675741136</v>
      </c>
      <c r="D13" s="13">
        <f t="shared" si="4"/>
        <v>-2511117574.3500004</v>
      </c>
      <c r="E13" s="13">
        <v>14164623561.65</v>
      </c>
      <c r="F13" s="13">
        <v>2788361232.0200014</v>
      </c>
      <c r="G13" s="13">
        <f t="shared" si="3"/>
        <v>2788361232.0200014</v>
      </c>
      <c r="H13" s="13">
        <f t="shared" si="2"/>
        <v>11376262329.629997</v>
      </c>
    </row>
    <row r="14" spans="2:8" x14ac:dyDescent="0.3">
      <c r="B14" s="5" t="s">
        <v>21</v>
      </c>
      <c r="C14" s="13">
        <v>8437799225</v>
      </c>
      <c r="D14" s="13">
        <f t="shared" si="4"/>
        <v>-679257564.73999977</v>
      </c>
      <c r="E14" s="13">
        <v>7758541660.2600002</v>
      </c>
      <c r="F14" s="13">
        <v>1460442963.779999</v>
      </c>
      <c r="G14" s="13">
        <f t="shared" si="3"/>
        <v>1460442963.779999</v>
      </c>
      <c r="H14" s="13">
        <f t="shared" si="2"/>
        <v>6298098696.4800014</v>
      </c>
    </row>
    <row r="15" spans="2:8" x14ac:dyDescent="0.3">
      <c r="B15" s="5" t="s">
        <v>22</v>
      </c>
      <c r="C15" s="13">
        <v>17074437223</v>
      </c>
      <c r="D15" s="13">
        <f t="shared" si="4"/>
        <v>-945110191.74999809</v>
      </c>
      <c r="E15" s="13">
        <v>16129327031.250002</v>
      </c>
      <c r="F15" s="13">
        <v>2826543251.9799991</v>
      </c>
      <c r="G15" s="13">
        <f t="shared" si="3"/>
        <v>2826543251.9799991</v>
      </c>
      <c r="H15" s="13">
        <f t="shared" si="2"/>
        <v>13302783779.270002</v>
      </c>
    </row>
    <row r="16" spans="2:8" x14ac:dyDescent="0.3">
      <c r="B16" s="5" t="s">
        <v>23</v>
      </c>
      <c r="C16" s="13">
        <v>4659782301</v>
      </c>
      <c r="D16" s="13">
        <f t="shared" si="4"/>
        <v>-513928088</v>
      </c>
      <c r="E16" s="13">
        <v>4145854213</v>
      </c>
      <c r="F16" s="13">
        <v>0</v>
      </c>
      <c r="G16" s="13">
        <f t="shared" si="3"/>
        <v>0</v>
      </c>
      <c r="H16" s="13">
        <f t="shared" si="2"/>
        <v>4145854213</v>
      </c>
    </row>
    <row r="17" spans="2:8" x14ac:dyDescent="0.3">
      <c r="B17" s="5" t="s">
        <v>24</v>
      </c>
      <c r="C17" s="13">
        <v>1147630451</v>
      </c>
      <c r="D17" s="13">
        <f t="shared" si="4"/>
        <v>-43278573.199999809</v>
      </c>
      <c r="E17" s="13">
        <v>1104351877.8000002</v>
      </c>
      <c r="F17" s="13">
        <v>193269624.23000005</v>
      </c>
      <c r="G17" s="13">
        <f t="shared" si="3"/>
        <v>193269624.23000005</v>
      </c>
      <c r="H17" s="13">
        <f t="shared" si="2"/>
        <v>911082253.57000017</v>
      </c>
    </row>
    <row r="18" spans="2:8" s="4" customFormat="1" x14ac:dyDescent="0.3">
      <c r="B18" s="3" t="s">
        <v>25</v>
      </c>
      <c r="C18" s="12">
        <f>SUM(C19:C27)</f>
        <v>7514856925</v>
      </c>
      <c r="D18" s="12">
        <f t="shared" ref="D18:G18" si="5">SUM(D19:D27)</f>
        <v>-81554282.430000126</v>
      </c>
      <c r="E18" s="12">
        <f t="shared" si="5"/>
        <v>7433302642.5699997</v>
      </c>
      <c r="F18" s="12">
        <f t="shared" si="5"/>
        <v>269662604.49000001</v>
      </c>
      <c r="G18" s="12">
        <f t="shared" si="5"/>
        <v>269662604.49000001</v>
      </c>
      <c r="H18" s="12">
        <f t="shared" si="2"/>
        <v>7163640038.0799999</v>
      </c>
    </row>
    <row r="19" spans="2:8" x14ac:dyDescent="0.3">
      <c r="B19" s="5" t="s">
        <v>26</v>
      </c>
      <c r="C19" s="13">
        <v>675524387</v>
      </c>
      <c r="D19" s="13">
        <f t="shared" ref="D19:D58" si="6">E19-C19</f>
        <v>-45226910.110000014</v>
      </c>
      <c r="E19" s="13">
        <v>630297476.88999999</v>
      </c>
      <c r="F19" s="13">
        <v>7917355.9499999993</v>
      </c>
      <c r="G19" s="13">
        <f t="shared" si="3"/>
        <v>7917355.9499999993</v>
      </c>
      <c r="H19" s="13">
        <f t="shared" si="2"/>
        <v>622380120.93999994</v>
      </c>
    </row>
    <row r="20" spans="2:8" x14ac:dyDescent="0.3">
      <c r="B20" s="5" t="s">
        <v>27</v>
      </c>
      <c r="C20" s="13">
        <v>1168392853</v>
      </c>
      <c r="D20" s="13">
        <f t="shared" si="6"/>
        <v>19491532.840000153</v>
      </c>
      <c r="E20" s="13">
        <v>1187884385.8400002</v>
      </c>
      <c r="F20" s="13">
        <v>86198572.589999959</v>
      </c>
      <c r="G20" s="13">
        <f t="shared" si="3"/>
        <v>86198572.589999959</v>
      </c>
      <c r="H20" s="13">
        <f t="shared" si="2"/>
        <v>1101685813.2500002</v>
      </c>
    </row>
    <row r="21" spans="2:8" x14ac:dyDescent="0.3">
      <c r="B21" s="5" t="s">
        <v>28</v>
      </c>
      <c r="C21" s="13">
        <v>950431340</v>
      </c>
      <c r="D21" s="13">
        <f t="shared" si="6"/>
        <v>1788922.2100000381</v>
      </c>
      <c r="E21" s="13">
        <v>952220262.21000004</v>
      </c>
      <c r="F21" s="13">
        <v>31557955.48</v>
      </c>
      <c r="G21" s="13">
        <f t="shared" si="3"/>
        <v>31557955.48</v>
      </c>
      <c r="H21" s="13">
        <f t="shared" si="2"/>
        <v>920662306.73000002</v>
      </c>
    </row>
    <row r="22" spans="2:8" x14ac:dyDescent="0.3">
      <c r="B22" s="5" t="s">
        <v>29</v>
      </c>
      <c r="C22" s="13">
        <v>1375863945</v>
      </c>
      <c r="D22" s="13">
        <f t="shared" si="6"/>
        <v>1564959.8799996376</v>
      </c>
      <c r="E22" s="13">
        <v>1377428904.8799996</v>
      </c>
      <c r="F22" s="13">
        <v>40488881.740000032</v>
      </c>
      <c r="G22" s="13">
        <f t="shared" si="3"/>
        <v>40488881.740000032</v>
      </c>
      <c r="H22" s="13">
        <f t="shared" si="2"/>
        <v>1336940023.1399996</v>
      </c>
    </row>
    <row r="23" spans="2:8" x14ac:dyDescent="0.3">
      <c r="B23" s="5" t="s">
        <v>30</v>
      </c>
      <c r="C23" s="13">
        <v>640441545</v>
      </c>
      <c r="D23" s="13">
        <f t="shared" si="6"/>
        <v>-9147512.6099998951</v>
      </c>
      <c r="E23" s="13">
        <v>631294032.3900001</v>
      </c>
      <c r="F23" s="13">
        <v>10169658.569999993</v>
      </c>
      <c r="G23" s="13">
        <f t="shared" si="3"/>
        <v>10169658.569999993</v>
      </c>
      <c r="H23" s="13">
        <f t="shared" si="2"/>
        <v>621124373.82000017</v>
      </c>
    </row>
    <row r="24" spans="2:8" x14ac:dyDescent="0.3">
      <c r="B24" s="5" t="s">
        <v>31</v>
      </c>
      <c r="C24" s="13">
        <v>1609203299</v>
      </c>
      <c r="D24" s="13">
        <f t="shared" si="6"/>
        <v>-72454851.700000048</v>
      </c>
      <c r="E24" s="13">
        <v>1536748447.3</v>
      </c>
      <c r="F24" s="13">
        <v>91707386.540000007</v>
      </c>
      <c r="G24" s="13">
        <f t="shared" si="3"/>
        <v>91707386.540000007</v>
      </c>
      <c r="H24" s="13">
        <f t="shared" si="2"/>
        <v>1445041060.76</v>
      </c>
    </row>
    <row r="25" spans="2:8" x14ac:dyDescent="0.3">
      <c r="B25" s="5" t="s">
        <v>32</v>
      </c>
      <c r="C25" s="13">
        <v>669023714</v>
      </c>
      <c r="D25" s="13">
        <f t="shared" si="6"/>
        <v>15052671.080000043</v>
      </c>
      <c r="E25" s="13">
        <v>684076385.08000004</v>
      </c>
      <c r="F25" s="13">
        <v>506168.83</v>
      </c>
      <c r="G25" s="13">
        <f t="shared" si="3"/>
        <v>506168.83</v>
      </c>
      <c r="H25" s="13">
        <f t="shared" si="2"/>
        <v>683570216.25</v>
      </c>
    </row>
    <row r="26" spans="2:8" x14ac:dyDescent="0.3">
      <c r="B26" s="5" t="s">
        <v>33</v>
      </c>
      <c r="C26" s="13">
        <v>43517778</v>
      </c>
      <c r="D26" s="13">
        <f t="shared" si="6"/>
        <v>12644000</v>
      </c>
      <c r="E26" s="13">
        <v>56161778</v>
      </c>
      <c r="F26" s="13">
        <v>0</v>
      </c>
      <c r="G26" s="13">
        <f t="shared" si="3"/>
        <v>0</v>
      </c>
      <c r="H26" s="13">
        <f t="shared" si="2"/>
        <v>56161778</v>
      </c>
    </row>
    <row r="27" spans="2:8" x14ac:dyDescent="0.3">
      <c r="B27" s="5" t="s">
        <v>34</v>
      </c>
      <c r="C27" s="13">
        <v>382458064</v>
      </c>
      <c r="D27" s="13">
        <f t="shared" si="6"/>
        <v>-5267094.0200000405</v>
      </c>
      <c r="E27" s="13">
        <v>377190969.97999996</v>
      </c>
      <c r="F27" s="13">
        <v>1116624.7899999998</v>
      </c>
      <c r="G27" s="13">
        <f t="shared" si="3"/>
        <v>1116624.7899999998</v>
      </c>
      <c r="H27" s="13">
        <f t="shared" si="2"/>
        <v>376074345.18999994</v>
      </c>
    </row>
    <row r="28" spans="2:8" s="4" customFormat="1" x14ac:dyDescent="0.3">
      <c r="B28" s="3" t="s">
        <v>44</v>
      </c>
      <c r="C28" s="12">
        <f>SUM(C29:C37)</f>
        <v>28175632725</v>
      </c>
      <c r="D28" s="12">
        <f t="shared" ref="D28:G28" si="7">SUM(D29:D37)</f>
        <v>-677256441.74999928</v>
      </c>
      <c r="E28" s="12">
        <f t="shared" si="7"/>
        <v>27498376283.250004</v>
      </c>
      <c r="F28" s="12">
        <f t="shared" si="7"/>
        <v>1651003385.1900001</v>
      </c>
      <c r="G28" s="12">
        <f t="shared" si="7"/>
        <v>1651003385.1900001</v>
      </c>
      <c r="H28" s="12">
        <f t="shared" si="2"/>
        <v>25847372898.060005</v>
      </c>
    </row>
    <row r="29" spans="2:8" x14ac:dyDescent="0.3">
      <c r="B29" s="5" t="s">
        <v>35</v>
      </c>
      <c r="C29" s="13">
        <v>7760761274</v>
      </c>
      <c r="D29" s="13">
        <f t="shared" si="6"/>
        <v>-53308634.219999313</v>
      </c>
      <c r="E29" s="13">
        <v>7707452639.7800007</v>
      </c>
      <c r="F29" s="13">
        <v>566321531.08000016</v>
      </c>
      <c r="G29" s="13">
        <f t="shared" si="3"/>
        <v>566321531.08000016</v>
      </c>
      <c r="H29" s="13">
        <f t="shared" si="2"/>
        <v>7141131108.7000008</v>
      </c>
    </row>
    <row r="30" spans="2:8" x14ac:dyDescent="0.3">
      <c r="B30" s="5" t="s">
        <v>36</v>
      </c>
      <c r="C30" s="13">
        <v>2219692064</v>
      </c>
      <c r="D30" s="13">
        <f t="shared" si="6"/>
        <v>-124371370.28999996</v>
      </c>
      <c r="E30" s="13">
        <v>2095320693.71</v>
      </c>
      <c r="F30" s="13">
        <v>274567034.25000006</v>
      </c>
      <c r="G30" s="13">
        <f t="shared" si="3"/>
        <v>274567034.25000006</v>
      </c>
      <c r="H30" s="13">
        <f t="shared" si="2"/>
        <v>1820753659.46</v>
      </c>
    </row>
    <row r="31" spans="2:8" x14ac:dyDescent="0.3">
      <c r="B31" s="5" t="s">
        <v>37</v>
      </c>
      <c r="C31" s="13">
        <v>3802659435</v>
      </c>
      <c r="D31" s="13">
        <f t="shared" si="6"/>
        <v>-64899049.139999866</v>
      </c>
      <c r="E31" s="13">
        <v>3737760385.8600001</v>
      </c>
      <c r="F31" s="13">
        <v>173528172.33999994</v>
      </c>
      <c r="G31" s="13">
        <f t="shared" si="3"/>
        <v>173528172.33999994</v>
      </c>
      <c r="H31" s="13">
        <f t="shared" si="2"/>
        <v>3564232213.52</v>
      </c>
    </row>
    <row r="32" spans="2:8" x14ac:dyDescent="0.3">
      <c r="B32" s="5" t="s">
        <v>38</v>
      </c>
      <c r="C32" s="13">
        <v>1073596271</v>
      </c>
      <c r="D32" s="13">
        <f t="shared" si="6"/>
        <v>-53148323.930000067</v>
      </c>
      <c r="E32" s="13">
        <v>1020447947.0699999</v>
      </c>
      <c r="F32" s="13">
        <v>112095175.15999998</v>
      </c>
      <c r="G32" s="13">
        <f t="shared" si="3"/>
        <v>112095175.15999998</v>
      </c>
      <c r="H32" s="13">
        <f t="shared" si="2"/>
        <v>908352771.90999997</v>
      </c>
    </row>
    <row r="33" spans="2:8" x14ac:dyDescent="0.3">
      <c r="B33" s="5" t="s">
        <v>39</v>
      </c>
      <c r="C33" s="13">
        <v>3582858121</v>
      </c>
      <c r="D33" s="13">
        <f t="shared" si="6"/>
        <v>-111361450.00000048</v>
      </c>
      <c r="E33" s="13">
        <v>3471496670.9999995</v>
      </c>
      <c r="F33" s="13">
        <v>47269566.539999999</v>
      </c>
      <c r="G33" s="13">
        <f t="shared" si="3"/>
        <v>47269566.539999999</v>
      </c>
      <c r="H33" s="13">
        <f t="shared" si="2"/>
        <v>3424227104.4599996</v>
      </c>
    </row>
    <row r="34" spans="2:8" x14ac:dyDescent="0.3">
      <c r="B34" s="5" t="s">
        <v>40</v>
      </c>
      <c r="C34" s="13">
        <v>639198972</v>
      </c>
      <c r="D34" s="13">
        <f t="shared" si="6"/>
        <v>-16067968.850000024</v>
      </c>
      <c r="E34" s="13">
        <v>623131003.14999998</v>
      </c>
      <c r="F34" s="13">
        <v>1898364.7999999998</v>
      </c>
      <c r="G34" s="13">
        <f t="shared" si="3"/>
        <v>1898364.7999999998</v>
      </c>
      <c r="H34" s="13">
        <f t="shared" si="2"/>
        <v>621232638.35000002</v>
      </c>
    </row>
    <row r="35" spans="2:8" x14ac:dyDescent="0.3">
      <c r="B35" s="5" t="s">
        <v>41</v>
      </c>
      <c r="C35" s="13">
        <v>90652065</v>
      </c>
      <c r="D35" s="13">
        <f t="shared" si="6"/>
        <v>693141.34999999404</v>
      </c>
      <c r="E35" s="13">
        <v>91345206.349999994</v>
      </c>
      <c r="F35" s="13">
        <v>11348922.489999996</v>
      </c>
      <c r="G35" s="13">
        <f t="shared" si="3"/>
        <v>11348922.489999996</v>
      </c>
      <c r="H35" s="13">
        <f t="shared" si="2"/>
        <v>79996283.859999999</v>
      </c>
    </row>
    <row r="36" spans="2:8" x14ac:dyDescent="0.3">
      <c r="B36" s="5" t="s">
        <v>42</v>
      </c>
      <c r="C36" s="13">
        <v>906159804</v>
      </c>
      <c r="D36" s="13">
        <f t="shared" si="6"/>
        <v>-57289268.480000019</v>
      </c>
      <c r="E36" s="13">
        <v>848870535.51999998</v>
      </c>
      <c r="F36" s="13">
        <v>21103042.699999999</v>
      </c>
      <c r="G36" s="13">
        <f t="shared" si="3"/>
        <v>21103042.699999999</v>
      </c>
      <c r="H36" s="13">
        <f t="shared" si="2"/>
        <v>827767492.81999993</v>
      </c>
    </row>
    <row r="37" spans="2:8" x14ac:dyDescent="0.3">
      <c r="B37" s="5" t="s">
        <v>43</v>
      </c>
      <c r="C37" s="13">
        <v>8100054719</v>
      </c>
      <c r="D37" s="13">
        <f t="shared" si="6"/>
        <v>-197503518.18999958</v>
      </c>
      <c r="E37" s="13">
        <v>7902551200.8100004</v>
      </c>
      <c r="F37" s="13">
        <v>442871575.8299998</v>
      </c>
      <c r="G37" s="13">
        <f t="shared" si="3"/>
        <v>442871575.8299998</v>
      </c>
      <c r="H37" s="13">
        <f t="shared" si="2"/>
        <v>7459679624.9800005</v>
      </c>
    </row>
    <row r="38" spans="2:8" s="4" customFormat="1" x14ac:dyDescent="0.3">
      <c r="B38" s="6" t="s">
        <v>45</v>
      </c>
      <c r="C38" s="12">
        <f>SUM(C39:C41)</f>
        <v>54979539716</v>
      </c>
      <c r="D38" s="12">
        <f>SUM(D39:D41)</f>
        <v>6817812977.7700024</v>
      </c>
      <c r="E38" s="12">
        <f>SUM(E39:E41)</f>
        <v>61797352693.770004</v>
      </c>
      <c r="F38" s="12">
        <f>SUM(F39:F41)</f>
        <v>12913468165.539999</v>
      </c>
      <c r="G38" s="12">
        <f>SUM(G39:G41)</f>
        <v>12913468165.539999</v>
      </c>
      <c r="H38" s="12">
        <f t="shared" si="2"/>
        <v>48883884528.230003</v>
      </c>
    </row>
    <row r="39" spans="2:8" x14ac:dyDescent="0.3">
      <c r="B39" s="5" t="s">
        <v>46</v>
      </c>
      <c r="C39" s="13">
        <v>45268555649</v>
      </c>
      <c r="D39" s="13">
        <f t="shared" si="6"/>
        <v>6747192473.3300018</v>
      </c>
      <c r="E39" s="13">
        <v>52015748122.330002</v>
      </c>
      <c r="F39" s="13">
        <v>12517716710.639999</v>
      </c>
      <c r="G39" s="13">
        <f t="shared" si="3"/>
        <v>12517716710.639999</v>
      </c>
      <c r="H39" s="13">
        <f t="shared" si="2"/>
        <v>39498031411.690002</v>
      </c>
    </row>
    <row r="40" spans="2:8" x14ac:dyDescent="0.3">
      <c r="B40" s="5" t="s">
        <v>47</v>
      </c>
      <c r="C40" s="13">
        <v>3997000000</v>
      </c>
      <c r="D40" s="13">
        <f t="shared" si="6"/>
        <v>-1500000</v>
      </c>
      <c r="E40" s="13">
        <v>3995500000</v>
      </c>
      <c r="F40" s="13">
        <v>0</v>
      </c>
      <c r="G40" s="13">
        <f t="shared" si="3"/>
        <v>0</v>
      </c>
      <c r="H40" s="13">
        <f t="shared" si="2"/>
        <v>3995500000</v>
      </c>
    </row>
    <row r="41" spans="2:8" x14ac:dyDescent="0.3">
      <c r="B41" s="5" t="s">
        <v>48</v>
      </c>
      <c r="C41" s="13">
        <v>5713984067</v>
      </c>
      <c r="D41" s="13">
        <f t="shared" si="6"/>
        <v>72120504.440000534</v>
      </c>
      <c r="E41" s="13">
        <v>5786104571.4400005</v>
      </c>
      <c r="F41" s="13">
        <v>395751454.89999998</v>
      </c>
      <c r="G41" s="13">
        <f t="shared" si="3"/>
        <v>395751454.89999998</v>
      </c>
      <c r="H41" s="13">
        <f t="shared" si="2"/>
        <v>5390353116.5400009</v>
      </c>
    </row>
    <row r="42" spans="2:8" s="4" customFormat="1" x14ac:dyDescent="0.3">
      <c r="B42" s="3" t="s">
        <v>49</v>
      </c>
      <c r="C42" s="12">
        <f>SUM(C43:C51)</f>
        <v>2699894099</v>
      </c>
      <c r="D42" s="12">
        <f t="shared" ref="D42:G42" si="8">SUM(D43:D51)</f>
        <v>-2882565.4300000444</v>
      </c>
      <c r="E42" s="12">
        <f t="shared" si="8"/>
        <v>2697011533.5700002</v>
      </c>
      <c r="F42" s="12">
        <f t="shared" si="8"/>
        <v>2154254.1</v>
      </c>
      <c r="G42" s="12">
        <f t="shared" si="8"/>
        <v>2154254.1</v>
      </c>
      <c r="H42" s="12">
        <f t="shared" si="2"/>
        <v>2694857279.4700003</v>
      </c>
    </row>
    <row r="43" spans="2:8" x14ac:dyDescent="0.3">
      <c r="B43" s="5" t="s">
        <v>50</v>
      </c>
      <c r="C43" s="13">
        <v>399339860</v>
      </c>
      <c r="D43" s="13">
        <f t="shared" si="6"/>
        <v>-2208582.3700000048</v>
      </c>
      <c r="E43" s="13">
        <v>397131277.63</v>
      </c>
      <c r="F43" s="13">
        <v>0</v>
      </c>
      <c r="G43" s="13">
        <f t="shared" si="3"/>
        <v>0</v>
      </c>
      <c r="H43" s="13">
        <f t="shared" si="2"/>
        <v>397131277.63</v>
      </c>
    </row>
    <row r="44" spans="2:8" x14ac:dyDescent="0.3">
      <c r="B44" s="5" t="s">
        <v>51</v>
      </c>
      <c r="C44" s="13">
        <v>138210418</v>
      </c>
      <c r="D44" s="13">
        <f t="shared" si="6"/>
        <v>7000243.0600000024</v>
      </c>
      <c r="E44" s="13">
        <v>145210661.06</v>
      </c>
      <c r="F44" s="13">
        <v>0</v>
      </c>
      <c r="G44" s="13">
        <f t="shared" si="3"/>
        <v>0</v>
      </c>
      <c r="H44" s="13">
        <f t="shared" si="2"/>
        <v>145210661.06</v>
      </c>
    </row>
    <row r="45" spans="2:8" x14ac:dyDescent="0.3">
      <c r="B45" s="5" t="s">
        <v>52</v>
      </c>
      <c r="C45" s="13">
        <v>58117441</v>
      </c>
      <c r="D45" s="13">
        <f t="shared" si="6"/>
        <v>33189532.479999989</v>
      </c>
      <c r="E45" s="13">
        <v>91306973.479999989</v>
      </c>
      <c r="F45" s="13">
        <v>0</v>
      </c>
      <c r="G45" s="13">
        <f t="shared" si="3"/>
        <v>0</v>
      </c>
      <c r="H45" s="13">
        <f t="shared" si="2"/>
        <v>91306973.479999989</v>
      </c>
    </row>
    <row r="46" spans="2:8" x14ac:dyDescent="0.3">
      <c r="B46" s="5" t="s">
        <v>53</v>
      </c>
      <c r="C46" s="13">
        <v>453954441</v>
      </c>
      <c r="D46" s="13">
        <f t="shared" si="6"/>
        <v>-184387020.56</v>
      </c>
      <c r="E46" s="13">
        <v>269567420.44</v>
      </c>
      <c r="F46" s="13">
        <v>0</v>
      </c>
      <c r="G46" s="13">
        <f t="shared" si="3"/>
        <v>0</v>
      </c>
      <c r="H46" s="13">
        <f t="shared" si="2"/>
        <v>269567420.44</v>
      </c>
    </row>
    <row r="47" spans="2:8" x14ac:dyDescent="0.3">
      <c r="B47" s="5" t="s">
        <v>54</v>
      </c>
      <c r="C47" s="13">
        <v>447781829</v>
      </c>
      <c r="D47" s="13">
        <f t="shared" si="6"/>
        <v>0</v>
      </c>
      <c r="E47" s="13">
        <v>447781829</v>
      </c>
      <c r="F47" s="13">
        <v>0</v>
      </c>
      <c r="G47" s="13">
        <f t="shared" si="3"/>
        <v>0</v>
      </c>
      <c r="H47" s="13">
        <f t="shared" si="2"/>
        <v>447781829</v>
      </c>
    </row>
    <row r="48" spans="2:8" x14ac:dyDescent="0.3">
      <c r="B48" s="5" t="s">
        <v>55</v>
      </c>
      <c r="C48" s="13">
        <v>989849999</v>
      </c>
      <c r="D48" s="13">
        <f t="shared" si="6"/>
        <v>-101261262.47000003</v>
      </c>
      <c r="E48" s="13">
        <v>888588736.52999997</v>
      </c>
      <c r="F48" s="13">
        <v>2154254.1</v>
      </c>
      <c r="G48" s="13">
        <f t="shared" si="3"/>
        <v>2154254.1</v>
      </c>
      <c r="H48" s="13">
        <f t="shared" si="2"/>
        <v>886434482.42999995</v>
      </c>
    </row>
    <row r="49" spans="2:8" x14ac:dyDescent="0.3">
      <c r="B49" s="5" t="s">
        <v>56</v>
      </c>
      <c r="C49" s="13">
        <v>3095874</v>
      </c>
      <c r="D49" s="13">
        <f t="shared" si="6"/>
        <v>0</v>
      </c>
      <c r="E49" s="13">
        <v>3095874</v>
      </c>
      <c r="F49" s="13">
        <v>0</v>
      </c>
      <c r="G49" s="13">
        <f t="shared" si="3"/>
        <v>0</v>
      </c>
      <c r="H49" s="13">
        <f t="shared" si="2"/>
        <v>3095874</v>
      </c>
    </row>
    <row r="50" spans="2:8" x14ac:dyDescent="0.3">
      <c r="B50" s="5" t="s">
        <v>57</v>
      </c>
      <c r="C50" s="13">
        <v>119837854</v>
      </c>
      <c r="D50" s="13">
        <f t="shared" si="6"/>
        <v>295000000</v>
      </c>
      <c r="E50" s="13">
        <v>414837854</v>
      </c>
      <c r="F50" s="13">
        <v>0</v>
      </c>
      <c r="G50" s="13">
        <f t="shared" si="3"/>
        <v>0</v>
      </c>
      <c r="H50" s="13">
        <f t="shared" si="2"/>
        <v>414837854</v>
      </c>
    </row>
    <row r="51" spans="2:8" x14ac:dyDescent="0.3">
      <c r="B51" s="5" t="s">
        <v>58</v>
      </c>
      <c r="C51" s="13">
        <v>89706383</v>
      </c>
      <c r="D51" s="13">
        <f t="shared" si="6"/>
        <v>-50215475.57</v>
      </c>
      <c r="E51" s="13">
        <v>39490907.43</v>
      </c>
      <c r="F51" s="13">
        <v>0</v>
      </c>
      <c r="G51" s="13">
        <f t="shared" si="3"/>
        <v>0</v>
      </c>
      <c r="H51" s="13">
        <f t="shared" si="2"/>
        <v>39490907.43</v>
      </c>
    </row>
    <row r="52" spans="2:8" s="4" customFormat="1" x14ac:dyDescent="0.3">
      <c r="B52" s="3" t="s">
        <v>61</v>
      </c>
      <c r="C52" s="12">
        <f>SUM(C53:C54)</f>
        <v>23726752418</v>
      </c>
      <c r="D52" s="12">
        <f>SUM(D53:D54)</f>
        <v>-300000000</v>
      </c>
      <c r="E52" s="12">
        <f>SUM(E53:E54)</f>
        <v>23426752418</v>
      </c>
      <c r="F52" s="12">
        <f>SUM(F53:F54)</f>
        <v>180669014.72</v>
      </c>
      <c r="G52" s="12">
        <f>SUM(G53:G54)</f>
        <v>180669014.72</v>
      </c>
      <c r="H52" s="12">
        <f t="shared" si="2"/>
        <v>23246083403.279999</v>
      </c>
    </row>
    <row r="53" spans="2:8" x14ac:dyDescent="0.3">
      <c r="B53" s="5" t="s">
        <v>59</v>
      </c>
      <c r="C53" s="14">
        <v>21750162798</v>
      </c>
      <c r="D53" s="13">
        <f t="shared" si="6"/>
        <v>-300000000</v>
      </c>
      <c r="E53" s="14">
        <v>21450162798</v>
      </c>
      <c r="F53" s="14">
        <v>57605168.530000001</v>
      </c>
      <c r="G53" s="14">
        <f t="shared" si="3"/>
        <v>57605168.530000001</v>
      </c>
      <c r="H53" s="14">
        <f t="shared" si="2"/>
        <v>21392557629.470001</v>
      </c>
    </row>
    <row r="54" spans="2:8" x14ac:dyDescent="0.3">
      <c r="B54" s="5" t="s">
        <v>60</v>
      </c>
      <c r="C54" s="14">
        <v>1976589620</v>
      </c>
      <c r="D54" s="13">
        <f t="shared" si="6"/>
        <v>0</v>
      </c>
      <c r="E54" s="14">
        <v>1976589620</v>
      </c>
      <c r="F54" s="14">
        <v>123063846.19</v>
      </c>
      <c r="G54" s="14">
        <f t="shared" si="3"/>
        <v>123063846.19</v>
      </c>
      <c r="H54" s="14">
        <f t="shared" si="2"/>
        <v>1853525773.8099999</v>
      </c>
    </row>
    <row r="55" spans="2:8" s="4" customFormat="1" x14ac:dyDescent="0.3">
      <c r="B55" s="3" t="s">
        <v>62</v>
      </c>
      <c r="C55" s="12">
        <f>SUM(C56:C56)</f>
        <v>73000000</v>
      </c>
      <c r="D55" s="12">
        <f>SUM(D56:D56)</f>
        <v>0</v>
      </c>
      <c r="E55" s="12">
        <f>SUM(E56:E56)</f>
        <v>73000000</v>
      </c>
      <c r="F55" s="12">
        <f>SUM(F56:F56)</f>
        <v>0</v>
      </c>
      <c r="G55" s="12">
        <f>SUM(G56:G56)</f>
        <v>0</v>
      </c>
      <c r="H55" s="12">
        <f t="shared" si="2"/>
        <v>73000000</v>
      </c>
    </row>
    <row r="56" spans="2:8" x14ac:dyDescent="0.3">
      <c r="B56" s="5" t="s">
        <v>63</v>
      </c>
      <c r="C56" s="13">
        <v>73000000</v>
      </c>
      <c r="D56" s="13">
        <f t="shared" si="6"/>
        <v>0</v>
      </c>
      <c r="E56" s="13">
        <v>73000000</v>
      </c>
      <c r="F56" s="13">
        <v>0</v>
      </c>
      <c r="G56" s="13">
        <f t="shared" si="3"/>
        <v>0</v>
      </c>
      <c r="H56" s="13">
        <f t="shared" si="2"/>
        <v>73000000</v>
      </c>
    </row>
    <row r="57" spans="2:8" s="4" customFormat="1" x14ac:dyDescent="0.3">
      <c r="B57" s="3" t="s">
        <v>65</v>
      </c>
      <c r="C57" s="12">
        <f>SUM(C58:C58)</f>
        <v>150000000</v>
      </c>
      <c r="D57" s="12">
        <f t="shared" si="6"/>
        <v>0</v>
      </c>
      <c r="E57" s="12">
        <f>SUM(E58:E58)</f>
        <v>150000000</v>
      </c>
      <c r="F57" s="12">
        <f>SUM(F58:F58)</f>
        <v>0</v>
      </c>
      <c r="G57" s="12">
        <f t="shared" si="3"/>
        <v>0</v>
      </c>
      <c r="H57" s="12">
        <f t="shared" si="2"/>
        <v>150000000</v>
      </c>
    </row>
    <row r="58" spans="2:8" x14ac:dyDescent="0.3">
      <c r="B58" s="5" t="s">
        <v>64</v>
      </c>
      <c r="C58" s="13">
        <v>150000000</v>
      </c>
      <c r="D58" s="13">
        <f t="shared" si="6"/>
        <v>0</v>
      </c>
      <c r="E58" s="13">
        <v>150000000</v>
      </c>
      <c r="F58" s="13">
        <v>0</v>
      </c>
      <c r="G58" s="13">
        <f t="shared" ref="G58" si="9">F58</f>
        <v>0</v>
      </c>
      <c r="H58" s="13">
        <f t="shared" ref="H58" si="10">E58-F58</f>
        <v>150000000</v>
      </c>
    </row>
    <row r="59" spans="2:8" s="4" customFormat="1" x14ac:dyDescent="0.3">
      <c r="B59" s="3" t="s">
        <v>66</v>
      </c>
      <c r="C59" s="12">
        <f>SUM(C60:C62)</f>
        <v>11926268389</v>
      </c>
      <c r="D59" s="12">
        <f>SUM(D60:D62)</f>
        <v>0</v>
      </c>
      <c r="E59" s="12">
        <f>SUM(E60:E62)</f>
        <v>11926268389</v>
      </c>
      <c r="F59" s="12">
        <f>SUM(F60:F62)</f>
        <v>117968467.06</v>
      </c>
      <c r="G59" s="12">
        <f>SUM(G60:G62)</f>
        <v>117968467.06</v>
      </c>
      <c r="H59" s="12">
        <f t="shared" ref="H59:H100" si="11">E59-F59</f>
        <v>11808299921.940001</v>
      </c>
    </row>
    <row r="60" spans="2:8" x14ac:dyDescent="0.3">
      <c r="B60" s="5" t="s">
        <v>67</v>
      </c>
      <c r="C60" s="13">
        <v>5900195803</v>
      </c>
      <c r="D60" s="13">
        <f t="shared" ref="D60:D100" si="12">E60-C60</f>
        <v>0</v>
      </c>
      <c r="E60" s="13">
        <v>5900195803</v>
      </c>
      <c r="F60" s="13">
        <v>0</v>
      </c>
      <c r="G60" s="13">
        <f t="shared" ref="G60:G100" si="13">F60</f>
        <v>0</v>
      </c>
      <c r="H60" s="13">
        <f t="shared" si="11"/>
        <v>5900195803</v>
      </c>
    </row>
    <row r="61" spans="2:8" x14ac:dyDescent="0.3">
      <c r="B61" s="5" t="s">
        <v>68</v>
      </c>
      <c r="C61" s="13">
        <v>5826072586</v>
      </c>
      <c r="D61" s="13">
        <f t="shared" si="12"/>
        <v>0</v>
      </c>
      <c r="E61" s="13">
        <v>5826072586</v>
      </c>
      <c r="F61" s="13">
        <v>70977140.939999998</v>
      </c>
      <c r="G61" s="13">
        <f t="shared" si="13"/>
        <v>70977140.939999998</v>
      </c>
      <c r="H61" s="13">
        <f t="shared" si="11"/>
        <v>5755095445.0600004</v>
      </c>
    </row>
    <row r="62" spans="2:8" x14ac:dyDescent="0.3">
      <c r="B62" s="5" t="s">
        <v>69</v>
      </c>
      <c r="C62" s="13">
        <v>200000000</v>
      </c>
      <c r="D62" s="13">
        <f t="shared" si="12"/>
        <v>0</v>
      </c>
      <c r="E62" s="13">
        <v>200000000</v>
      </c>
      <c r="F62" s="13">
        <v>46991326.119999997</v>
      </c>
      <c r="G62" s="13">
        <f t="shared" si="13"/>
        <v>46991326.119999997</v>
      </c>
      <c r="H62" s="13">
        <f t="shared" si="11"/>
        <v>153008673.88</v>
      </c>
    </row>
    <row r="63" spans="2:8" x14ac:dyDescent="0.3">
      <c r="B63" s="7"/>
      <c r="C63" s="13"/>
      <c r="D63" s="13"/>
      <c r="E63" s="13"/>
      <c r="F63" s="13"/>
      <c r="G63" s="13">
        <f t="shared" si="13"/>
        <v>0</v>
      </c>
      <c r="H63" s="13">
        <f t="shared" si="11"/>
        <v>0</v>
      </c>
    </row>
    <row r="64" spans="2:8" x14ac:dyDescent="0.3">
      <c r="B64" s="8" t="s">
        <v>70</v>
      </c>
      <c r="C64" s="12">
        <f>SUM(C65,C69,C79,C89,C92,C99)</f>
        <v>20558613178</v>
      </c>
      <c r="D64" s="12">
        <f t="shared" si="12"/>
        <v>339515616.83999634</v>
      </c>
      <c r="E64" s="12">
        <f>SUM(E65,E69,E79,E89,E92,E99)</f>
        <v>20898128794.839996</v>
      </c>
      <c r="F64" s="12">
        <f>SUM(F65,F69,F79,F89,F92,F99)</f>
        <v>2395747634.5799999</v>
      </c>
      <c r="G64" s="12">
        <f>SUM(G65,G69,G79,G89,G92,G99)</f>
        <v>2395747634.5799999</v>
      </c>
      <c r="H64" s="12">
        <f t="shared" si="11"/>
        <v>18502381160.259995</v>
      </c>
    </row>
    <row r="65" spans="2:8" s="4" customFormat="1" x14ac:dyDescent="0.3">
      <c r="B65" s="3" t="s">
        <v>71</v>
      </c>
      <c r="C65" s="12">
        <f>SUM(C66:C68)</f>
        <v>744456597</v>
      </c>
      <c r="D65" s="12">
        <f t="shared" si="12"/>
        <v>-10000000</v>
      </c>
      <c r="E65" s="12">
        <f>SUM(E66:E68)</f>
        <v>734456597</v>
      </c>
      <c r="F65" s="12">
        <f>SUM(F66:F68)</f>
        <v>47608133.619999997</v>
      </c>
      <c r="G65" s="12">
        <f>SUM(G66:G68)</f>
        <v>47608133.619999997</v>
      </c>
      <c r="H65" s="12">
        <f t="shared" si="11"/>
        <v>686848463.38</v>
      </c>
    </row>
    <row r="66" spans="2:8" x14ac:dyDescent="0.3">
      <c r="B66" s="5" t="s">
        <v>19</v>
      </c>
      <c r="C66" s="14">
        <v>688753403</v>
      </c>
      <c r="D66" s="13">
        <f t="shared" si="12"/>
        <v>0</v>
      </c>
      <c r="E66" s="14">
        <v>688753403</v>
      </c>
      <c r="F66" s="14">
        <v>47519170.159999996</v>
      </c>
      <c r="G66" s="14">
        <f t="shared" si="13"/>
        <v>47519170.159999996</v>
      </c>
      <c r="H66" s="14">
        <f t="shared" si="11"/>
        <v>641234232.84000003</v>
      </c>
    </row>
    <row r="67" spans="2:8" x14ac:dyDescent="0.3">
      <c r="B67" s="5" t="s">
        <v>20</v>
      </c>
      <c r="C67" s="13">
        <v>45703194</v>
      </c>
      <c r="D67" s="13">
        <f t="shared" si="12"/>
        <v>-500000</v>
      </c>
      <c r="E67" s="13">
        <v>45203194</v>
      </c>
      <c r="F67" s="13">
        <v>0</v>
      </c>
      <c r="G67" s="13">
        <f t="shared" si="13"/>
        <v>0</v>
      </c>
      <c r="H67" s="13">
        <f t="shared" si="11"/>
        <v>45203194</v>
      </c>
    </row>
    <row r="68" spans="2:8" x14ac:dyDescent="0.3">
      <c r="B68" s="5" t="s">
        <v>22</v>
      </c>
      <c r="C68" s="13">
        <v>10000000</v>
      </c>
      <c r="D68" s="13">
        <f t="shared" si="12"/>
        <v>-9500000</v>
      </c>
      <c r="E68" s="13">
        <v>500000</v>
      </c>
      <c r="F68" s="13">
        <v>88963.46</v>
      </c>
      <c r="G68" s="13">
        <f t="shared" si="13"/>
        <v>88963.46</v>
      </c>
      <c r="H68" s="13">
        <f t="shared" si="11"/>
        <v>411036.54</v>
      </c>
    </row>
    <row r="69" spans="2:8" s="4" customFormat="1" x14ac:dyDescent="0.3">
      <c r="B69" s="3" t="s">
        <v>72</v>
      </c>
      <c r="C69" s="12">
        <f>SUM(C70:C78)</f>
        <v>3336519063</v>
      </c>
      <c r="D69" s="12">
        <f t="shared" si="12"/>
        <v>-374051250.44999981</v>
      </c>
      <c r="E69" s="12">
        <f>SUM(E70:E78)</f>
        <v>2962467812.5500002</v>
      </c>
      <c r="F69" s="12">
        <f>SUM(F70:F78)</f>
        <v>98730410.85999997</v>
      </c>
      <c r="G69" s="12">
        <f>SUM(G70:G78)</f>
        <v>98730410.85999997</v>
      </c>
      <c r="H69" s="12">
        <f t="shared" si="11"/>
        <v>2863737401.6900001</v>
      </c>
    </row>
    <row r="70" spans="2:8" x14ac:dyDescent="0.3">
      <c r="B70" s="5" t="s">
        <v>26</v>
      </c>
      <c r="C70" s="13">
        <v>87351918</v>
      </c>
      <c r="D70" s="13">
        <f t="shared" si="12"/>
        <v>0</v>
      </c>
      <c r="E70" s="13">
        <v>87351918</v>
      </c>
      <c r="F70" s="13">
        <v>0</v>
      </c>
      <c r="G70" s="13">
        <f t="shared" si="13"/>
        <v>0</v>
      </c>
      <c r="H70" s="13">
        <f t="shared" si="11"/>
        <v>87351918</v>
      </c>
    </row>
    <row r="71" spans="2:8" x14ac:dyDescent="0.3">
      <c r="B71" s="5" t="s">
        <v>27</v>
      </c>
      <c r="C71" s="13">
        <v>152717314</v>
      </c>
      <c r="D71" s="13">
        <f t="shared" si="12"/>
        <v>-57000000</v>
      </c>
      <c r="E71" s="13">
        <v>95717314</v>
      </c>
      <c r="F71" s="13">
        <v>250000</v>
      </c>
      <c r="G71" s="13">
        <f t="shared" si="13"/>
        <v>250000</v>
      </c>
      <c r="H71" s="13">
        <f t="shared" si="11"/>
        <v>95467314</v>
      </c>
    </row>
    <row r="72" spans="2:8" x14ac:dyDescent="0.3">
      <c r="B72" s="5" t="s">
        <v>28</v>
      </c>
      <c r="C72" s="13">
        <v>9874743</v>
      </c>
      <c r="D72" s="13">
        <f t="shared" si="12"/>
        <v>0</v>
      </c>
      <c r="E72" s="13">
        <v>9874743</v>
      </c>
      <c r="F72" s="13">
        <v>0</v>
      </c>
      <c r="G72" s="13">
        <f t="shared" si="13"/>
        <v>0</v>
      </c>
      <c r="H72" s="13">
        <f t="shared" si="11"/>
        <v>9874743</v>
      </c>
    </row>
    <row r="73" spans="2:8" x14ac:dyDescent="0.3">
      <c r="B73" s="5" t="s">
        <v>29</v>
      </c>
      <c r="C73" s="13">
        <v>419639045</v>
      </c>
      <c r="D73" s="13">
        <f t="shared" si="12"/>
        <v>0</v>
      </c>
      <c r="E73" s="13">
        <v>419639045</v>
      </c>
      <c r="F73" s="13">
        <v>6546644.21</v>
      </c>
      <c r="G73" s="13">
        <f t="shared" si="13"/>
        <v>6546644.21</v>
      </c>
      <c r="H73" s="13">
        <f t="shared" si="11"/>
        <v>413092400.79000002</v>
      </c>
    </row>
    <row r="74" spans="2:8" x14ac:dyDescent="0.3">
      <c r="B74" s="5" t="s">
        <v>30</v>
      </c>
      <c r="C74" s="13">
        <v>1331065972</v>
      </c>
      <c r="D74" s="13">
        <f t="shared" si="12"/>
        <v>-271000000</v>
      </c>
      <c r="E74" s="13">
        <v>1060065972</v>
      </c>
      <c r="F74" s="13">
        <v>0</v>
      </c>
      <c r="G74" s="13">
        <f t="shared" si="13"/>
        <v>0</v>
      </c>
      <c r="H74" s="13">
        <f t="shared" si="11"/>
        <v>1060065972</v>
      </c>
    </row>
    <row r="75" spans="2:8" x14ac:dyDescent="0.3">
      <c r="B75" s="5" t="s">
        <v>31</v>
      </c>
      <c r="C75" s="13">
        <v>970373774</v>
      </c>
      <c r="D75" s="13">
        <f t="shared" si="12"/>
        <v>0</v>
      </c>
      <c r="E75" s="13">
        <v>970373774</v>
      </c>
      <c r="F75" s="13">
        <v>91627453.689999983</v>
      </c>
      <c r="G75" s="13">
        <f t="shared" si="13"/>
        <v>91627453.689999983</v>
      </c>
      <c r="H75" s="13">
        <f t="shared" si="11"/>
        <v>878746320.31000006</v>
      </c>
    </row>
    <row r="76" spans="2:8" x14ac:dyDescent="0.3">
      <c r="B76" s="5" t="s">
        <v>32</v>
      </c>
      <c r="C76" s="13">
        <v>296839294</v>
      </c>
      <c r="D76" s="13">
        <f t="shared" si="12"/>
        <v>-46051250.449999988</v>
      </c>
      <c r="E76" s="13">
        <v>250788043.55000001</v>
      </c>
      <c r="F76" s="13">
        <v>0</v>
      </c>
      <c r="G76" s="13">
        <f t="shared" si="13"/>
        <v>0</v>
      </c>
      <c r="H76" s="13">
        <f t="shared" si="11"/>
        <v>250788043.55000001</v>
      </c>
    </row>
    <row r="77" spans="2:8" x14ac:dyDescent="0.3">
      <c r="B77" s="5" t="s">
        <v>33</v>
      </c>
      <c r="C77" s="13">
        <v>6023373</v>
      </c>
      <c r="D77" s="13">
        <f t="shared" si="12"/>
        <v>0</v>
      </c>
      <c r="E77" s="13">
        <v>6023373</v>
      </c>
      <c r="F77" s="13">
        <v>0</v>
      </c>
      <c r="G77" s="13">
        <f t="shared" si="13"/>
        <v>0</v>
      </c>
      <c r="H77" s="13">
        <f t="shared" si="11"/>
        <v>6023373</v>
      </c>
    </row>
    <row r="78" spans="2:8" x14ac:dyDescent="0.3">
      <c r="B78" s="5" t="s">
        <v>34</v>
      </c>
      <c r="C78" s="13">
        <v>62633630</v>
      </c>
      <c r="D78" s="13">
        <f t="shared" si="12"/>
        <v>0</v>
      </c>
      <c r="E78" s="13">
        <v>62633630</v>
      </c>
      <c r="F78" s="13">
        <v>306312.96000000002</v>
      </c>
      <c r="G78" s="13">
        <f t="shared" si="13"/>
        <v>306312.96000000002</v>
      </c>
      <c r="H78" s="13">
        <f t="shared" si="11"/>
        <v>62327317.039999999</v>
      </c>
    </row>
    <row r="79" spans="2:8" s="4" customFormat="1" x14ac:dyDescent="0.3">
      <c r="B79" s="3" t="s">
        <v>44</v>
      </c>
      <c r="C79" s="12">
        <f>SUM(C80:C88)</f>
        <v>5987446293</v>
      </c>
      <c r="D79" s="12">
        <f t="shared" si="12"/>
        <v>57852871.909999847</v>
      </c>
      <c r="E79" s="12">
        <f>SUM(E80:E88)</f>
        <v>6045299164.9099998</v>
      </c>
      <c r="F79" s="12">
        <f>SUM(F80:F88)</f>
        <v>725566570.78000009</v>
      </c>
      <c r="G79" s="12">
        <f t="shared" ref="G79" si="14">SUM(G80:G88)</f>
        <v>725566570.78000009</v>
      </c>
      <c r="H79" s="12">
        <f t="shared" si="11"/>
        <v>5319732594.1300001</v>
      </c>
    </row>
    <row r="80" spans="2:8" x14ac:dyDescent="0.3">
      <c r="B80" s="5" t="s">
        <v>35</v>
      </c>
      <c r="C80" s="13">
        <v>2442257428</v>
      </c>
      <c r="D80" s="13">
        <f t="shared" si="12"/>
        <v>183219880.46000004</v>
      </c>
      <c r="E80" s="13">
        <v>2625477308.46</v>
      </c>
      <c r="F80" s="13">
        <v>529532767.88</v>
      </c>
      <c r="G80" s="13">
        <f t="shared" si="13"/>
        <v>529532767.88</v>
      </c>
      <c r="H80" s="13">
        <f t="shared" si="11"/>
        <v>2095944540.5799999</v>
      </c>
    </row>
    <row r="81" spans="2:8" x14ac:dyDescent="0.3">
      <c r="B81" s="5" t="s">
        <v>36</v>
      </c>
      <c r="C81" s="13">
        <v>323127765</v>
      </c>
      <c r="D81" s="13">
        <f t="shared" si="12"/>
        <v>-9000000</v>
      </c>
      <c r="E81" s="13">
        <v>314127765</v>
      </c>
      <c r="F81" s="13">
        <v>47394480.740000002</v>
      </c>
      <c r="G81" s="13">
        <f t="shared" si="13"/>
        <v>47394480.740000002</v>
      </c>
      <c r="H81" s="13">
        <f t="shared" si="11"/>
        <v>266733284.25999999</v>
      </c>
    </row>
    <row r="82" spans="2:8" x14ac:dyDescent="0.3">
      <c r="B82" s="5" t="s">
        <v>37</v>
      </c>
      <c r="C82" s="13">
        <v>1906212117</v>
      </c>
      <c r="D82" s="13">
        <f t="shared" si="12"/>
        <v>-18400500</v>
      </c>
      <c r="E82" s="13">
        <v>1887811617</v>
      </c>
      <c r="F82" s="13">
        <v>144208454.31</v>
      </c>
      <c r="G82" s="13">
        <f t="shared" si="13"/>
        <v>144208454.31</v>
      </c>
      <c r="H82" s="13">
        <f t="shared" si="11"/>
        <v>1743603162.6900001</v>
      </c>
    </row>
    <row r="83" spans="2:8" x14ac:dyDescent="0.3">
      <c r="B83" s="5" t="s">
        <v>38</v>
      </c>
      <c r="C83" s="13">
        <v>136428166</v>
      </c>
      <c r="D83" s="13"/>
      <c r="E83" s="13">
        <v>136428166</v>
      </c>
      <c r="F83" s="13">
        <v>0</v>
      </c>
      <c r="G83" s="13">
        <f t="shared" si="13"/>
        <v>0</v>
      </c>
      <c r="H83" s="13">
        <f t="shared" si="11"/>
        <v>136428166</v>
      </c>
    </row>
    <row r="84" spans="2:8" x14ac:dyDescent="0.3">
      <c r="B84" s="5" t="s">
        <v>39</v>
      </c>
      <c r="C84" s="13">
        <v>670348211</v>
      </c>
      <c r="D84" s="13">
        <f t="shared" si="12"/>
        <v>-97966508.549999952</v>
      </c>
      <c r="E84" s="13">
        <v>572381702.45000005</v>
      </c>
      <c r="F84" s="13">
        <v>1632679.33</v>
      </c>
      <c r="G84" s="13">
        <f t="shared" si="13"/>
        <v>1632679.33</v>
      </c>
      <c r="H84" s="13">
        <f t="shared" si="11"/>
        <v>570749023.12</v>
      </c>
    </row>
    <row r="85" spans="2:8" x14ac:dyDescent="0.3">
      <c r="B85" s="5" t="s">
        <v>40</v>
      </c>
      <c r="C85" s="13">
        <v>4446494</v>
      </c>
      <c r="D85" s="13">
        <f t="shared" si="12"/>
        <v>0</v>
      </c>
      <c r="E85" s="13">
        <v>4446494</v>
      </c>
      <c r="F85" s="13">
        <v>78300</v>
      </c>
      <c r="G85" s="13">
        <f t="shared" si="13"/>
        <v>78300</v>
      </c>
      <c r="H85" s="13">
        <f t="shared" si="11"/>
        <v>4368194</v>
      </c>
    </row>
    <row r="86" spans="2:8" x14ac:dyDescent="0.3">
      <c r="B86" s="5" t="s">
        <v>41</v>
      </c>
      <c r="C86" s="13">
        <v>9958790</v>
      </c>
      <c r="D86" s="13">
        <f t="shared" si="12"/>
        <v>0</v>
      </c>
      <c r="E86" s="13">
        <v>9958790</v>
      </c>
      <c r="F86" s="13">
        <v>2474697</v>
      </c>
      <c r="G86" s="13">
        <f t="shared" si="13"/>
        <v>2474697</v>
      </c>
      <c r="H86" s="13">
        <f t="shared" si="11"/>
        <v>7484093</v>
      </c>
    </row>
    <row r="87" spans="2:8" x14ac:dyDescent="0.3">
      <c r="B87" s="5" t="s">
        <v>42</v>
      </c>
      <c r="C87" s="13">
        <v>41249849</v>
      </c>
      <c r="D87" s="13">
        <f t="shared" si="12"/>
        <v>0</v>
      </c>
      <c r="E87" s="13">
        <v>41249849</v>
      </c>
      <c r="F87" s="13">
        <v>245191.52</v>
      </c>
      <c r="G87" s="13">
        <f t="shared" si="13"/>
        <v>245191.52</v>
      </c>
      <c r="H87" s="13">
        <f t="shared" si="11"/>
        <v>41004657.479999997</v>
      </c>
    </row>
    <row r="88" spans="2:8" x14ac:dyDescent="0.3">
      <c r="B88" s="5" t="s">
        <v>43</v>
      </c>
      <c r="C88" s="13">
        <v>453417473</v>
      </c>
      <c r="D88" s="13">
        <f t="shared" si="12"/>
        <v>0</v>
      </c>
      <c r="E88" s="13">
        <v>453417473</v>
      </c>
      <c r="F88" s="13">
        <v>0</v>
      </c>
      <c r="G88" s="13">
        <f t="shared" si="13"/>
        <v>0</v>
      </c>
      <c r="H88" s="13">
        <f t="shared" si="11"/>
        <v>453417473</v>
      </c>
    </row>
    <row r="89" spans="2:8" s="4" customFormat="1" x14ac:dyDescent="0.3">
      <c r="B89" s="6" t="s">
        <v>45</v>
      </c>
      <c r="C89" s="12">
        <f>SUM(C90:C91)</f>
        <v>6319666968</v>
      </c>
      <c r="D89" s="12">
        <f t="shared" si="12"/>
        <v>178418259</v>
      </c>
      <c r="E89" s="12">
        <f>SUM(E90:E91)</f>
        <v>6498085227</v>
      </c>
      <c r="F89" s="12">
        <f>SUM(F90:F91)</f>
        <v>1367115340.9000001</v>
      </c>
      <c r="G89" s="12">
        <f>SUM(G90:G91)</f>
        <v>1367115340.9000001</v>
      </c>
      <c r="H89" s="12">
        <f t="shared" si="11"/>
        <v>5130969886.1000004</v>
      </c>
    </row>
    <row r="90" spans="2:8" x14ac:dyDescent="0.3">
      <c r="B90" s="5" t="s">
        <v>46</v>
      </c>
      <c r="C90" s="13">
        <v>6072378117</v>
      </c>
      <c r="D90" s="13">
        <f t="shared" si="12"/>
        <v>184418259</v>
      </c>
      <c r="E90" s="13">
        <v>6256796376</v>
      </c>
      <c r="F90" s="13">
        <v>1367115340.9000001</v>
      </c>
      <c r="G90" s="13">
        <f t="shared" si="13"/>
        <v>1367115340.9000001</v>
      </c>
      <c r="H90" s="13">
        <f t="shared" si="11"/>
        <v>4889681035.1000004</v>
      </c>
    </row>
    <row r="91" spans="2:8" x14ac:dyDescent="0.3">
      <c r="B91" s="5" t="s">
        <v>48</v>
      </c>
      <c r="C91" s="13">
        <v>247288851</v>
      </c>
      <c r="D91" s="13">
        <f t="shared" si="12"/>
        <v>-6000000</v>
      </c>
      <c r="E91" s="13">
        <v>241288851</v>
      </c>
      <c r="F91" s="13">
        <v>0</v>
      </c>
      <c r="G91" s="13">
        <f t="shared" si="13"/>
        <v>0</v>
      </c>
      <c r="H91" s="13">
        <f t="shared" si="11"/>
        <v>241288851</v>
      </c>
    </row>
    <row r="92" spans="2:8" s="4" customFormat="1" x14ac:dyDescent="0.3">
      <c r="B92" s="3" t="s">
        <v>49</v>
      </c>
      <c r="C92" s="12">
        <f>SUM(C93:C98)</f>
        <v>79630967</v>
      </c>
      <c r="D92" s="12">
        <f t="shared" si="12"/>
        <v>487295736.38</v>
      </c>
      <c r="E92" s="12">
        <f>SUM(E93:E98)</f>
        <v>566926703.38</v>
      </c>
      <c r="F92" s="12">
        <f>SUM(F93:F98)</f>
        <v>156295736.09</v>
      </c>
      <c r="G92" s="12">
        <f>SUM(G93:G98)</f>
        <v>156295736.09</v>
      </c>
      <c r="H92" s="12">
        <f t="shared" si="11"/>
        <v>410630967.28999996</v>
      </c>
    </row>
    <row r="93" spans="2:8" x14ac:dyDescent="0.3">
      <c r="B93" s="5" t="s">
        <v>50</v>
      </c>
      <c r="C93" s="13">
        <v>10405144</v>
      </c>
      <c r="D93" s="13">
        <f t="shared" si="12"/>
        <v>0</v>
      </c>
      <c r="E93" s="13">
        <v>10405144</v>
      </c>
      <c r="F93" s="13">
        <v>0</v>
      </c>
      <c r="G93" s="13">
        <f t="shared" si="13"/>
        <v>0</v>
      </c>
      <c r="H93" s="13">
        <f t="shared" si="11"/>
        <v>10405144</v>
      </c>
    </row>
    <row r="94" spans="2:8" x14ac:dyDescent="0.3">
      <c r="B94" s="5" t="s">
        <v>51</v>
      </c>
      <c r="C94" s="13">
        <v>396006</v>
      </c>
      <c r="D94" s="13">
        <f t="shared" si="12"/>
        <v>0</v>
      </c>
      <c r="E94" s="13">
        <v>396006</v>
      </c>
      <c r="F94" s="13">
        <v>0</v>
      </c>
      <c r="G94" s="13">
        <f t="shared" si="13"/>
        <v>0</v>
      </c>
      <c r="H94" s="13">
        <f t="shared" si="11"/>
        <v>396006</v>
      </c>
    </row>
    <row r="95" spans="2:8" x14ac:dyDescent="0.3">
      <c r="B95" s="5" t="s">
        <v>52</v>
      </c>
      <c r="C95" s="13">
        <v>442344</v>
      </c>
      <c r="D95" s="13">
        <f t="shared" si="12"/>
        <v>331000000</v>
      </c>
      <c r="E95" s="13">
        <v>331442344</v>
      </c>
      <c r="F95" s="13">
        <v>0</v>
      </c>
      <c r="G95" s="13">
        <f t="shared" si="13"/>
        <v>0</v>
      </c>
      <c r="H95" s="13">
        <f t="shared" si="11"/>
        <v>331442344</v>
      </c>
    </row>
    <row r="96" spans="2:8" x14ac:dyDescent="0.3">
      <c r="B96" s="5" t="s">
        <v>53</v>
      </c>
      <c r="C96" s="13">
        <v>34538869</v>
      </c>
      <c r="D96" s="13">
        <f t="shared" si="12"/>
        <v>0</v>
      </c>
      <c r="E96" s="13">
        <v>34538869</v>
      </c>
      <c r="F96" s="13">
        <v>0</v>
      </c>
      <c r="G96" s="13">
        <f t="shared" si="13"/>
        <v>0</v>
      </c>
      <c r="H96" s="13">
        <f t="shared" si="11"/>
        <v>34538869</v>
      </c>
    </row>
    <row r="97" spans="2:8" x14ac:dyDescent="0.3">
      <c r="B97" s="5" t="s">
        <v>55</v>
      </c>
      <c r="C97" s="13">
        <v>31137743</v>
      </c>
      <c r="D97" s="13">
        <f t="shared" si="12"/>
        <v>76609591.579999998</v>
      </c>
      <c r="E97" s="13">
        <v>107747334.58</v>
      </c>
      <c r="F97" s="13">
        <v>76609591.290000007</v>
      </c>
      <c r="G97" s="13">
        <f t="shared" si="13"/>
        <v>76609591.290000007</v>
      </c>
      <c r="H97" s="13">
        <f t="shared" si="11"/>
        <v>31137743.289999992</v>
      </c>
    </row>
    <row r="98" spans="2:8" x14ac:dyDescent="0.3">
      <c r="B98" s="5" t="s">
        <v>58</v>
      </c>
      <c r="C98" s="13">
        <v>2710861</v>
      </c>
      <c r="D98" s="13">
        <f t="shared" si="12"/>
        <v>79686144.799999997</v>
      </c>
      <c r="E98" s="13">
        <v>82397005.799999997</v>
      </c>
      <c r="F98" s="13">
        <v>79686144.799999997</v>
      </c>
      <c r="G98" s="13">
        <f t="shared" si="13"/>
        <v>79686144.799999997</v>
      </c>
      <c r="H98" s="13">
        <f t="shared" si="11"/>
        <v>2710861</v>
      </c>
    </row>
    <row r="99" spans="2:8" s="4" customFormat="1" x14ac:dyDescent="0.3">
      <c r="B99" s="3" t="s">
        <v>61</v>
      </c>
      <c r="C99" s="12">
        <f>SUM(C100:C100)</f>
        <v>4090893290</v>
      </c>
      <c r="D99" s="12">
        <f t="shared" si="12"/>
        <v>0</v>
      </c>
      <c r="E99" s="12">
        <f>SUM(E100:E100)</f>
        <v>4090893290</v>
      </c>
      <c r="F99" s="12">
        <f>SUM(F100:F100)</f>
        <v>431442.33</v>
      </c>
      <c r="G99" s="12">
        <f t="shared" si="13"/>
        <v>431442.33</v>
      </c>
      <c r="H99" s="12">
        <f t="shared" si="11"/>
        <v>4090461847.6700001</v>
      </c>
    </row>
    <row r="100" spans="2:8" x14ac:dyDescent="0.3">
      <c r="B100" s="5" t="s">
        <v>59</v>
      </c>
      <c r="C100" s="14">
        <v>4090893290</v>
      </c>
      <c r="D100" s="13">
        <f t="shared" si="12"/>
        <v>0</v>
      </c>
      <c r="E100" s="14">
        <v>4090893290</v>
      </c>
      <c r="F100" s="14">
        <v>431442.33</v>
      </c>
      <c r="G100" s="14">
        <f t="shared" si="13"/>
        <v>431442.33</v>
      </c>
      <c r="H100" s="14">
        <f t="shared" si="11"/>
        <v>4090461847.6700001</v>
      </c>
    </row>
    <row r="101" spans="2:8" x14ac:dyDescent="0.3">
      <c r="B101" s="7"/>
      <c r="C101" s="13"/>
      <c r="D101" s="13"/>
      <c r="E101" s="13"/>
      <c r="F101" s="13"/>
      <c r="G101" s="13">
        <f t="shared" ref="G101:G102" si="15">F101</f>
        <v>0</v>
      </c>
      <c r="H101" s="13">
        <f t="shared" ref="H101:H102" si="16">E101-F101</f>
        <v>0</v>
      </c>
    </row>
    <row r="102" spans="2:8" x14ac:dyDescent="0.3">
      <c r="B102" s="3" t="s">
        <v>0</v>
      </c>
      <c r="C102" s="12">
        <f>SUM(C9,C64)</f>
        <v>227943821416</v>
      </c>
      <c r="D102" s="12">
        <f t="shared" ref="D102" si="17">E102-C102</f>
        <v>-21933133.170013428</v>
      </c>
      <c r="E102" s="12">
        <f>SUM(E9,E64)</f>
        <v>227921888282.82999</v>
      </c>
      <c r="F102" s="12">
        <f>SUM(F9,F64)</f>
        <v>31868815703.689995</v>
      </c>
      <c r="G102" s="12">
        <f t="shared" si="15"/>
        <v>31868815703.689995</v>
      </c>
      <c r="H102" s="12">
        <f t="shared" si="16"/>
        <v>196053072579.13998</v>
      </c>
    </row>
    <row r="103" spans="2:8" x14ac:dyDescent="0.3">
      <c r="B103" s="9"/>
      <c r="C103" s="10"/>
      <c r="D103" s="10"/>
      <c r="E103" s="10"/>
      <c r="F103" s="10"/>
      <c r="G103" s="10"/>
      <c r="H103" s="10"/>
    </row>
    <row r="104" spans="2:8" x14ac:dyDescent="0.3">
      <c r="B104" s="20" t="s">
        <v>12</v>
      </c>
      <c r="C104" s="20"/>
      <c r="D104" s="20"/>
      <c r="E104" s="20"/>
      <c r="F104" s="20"/>
      <c r="G104" s="20"/>
    </row>
    <row r="105" spans="2:8" x14ac:dyDescent="0.3">
      <c r="B105" s="21" t="s">
        <v>13</v>
      </c>
      <c r="C105" s="21"/>
      <c r="D105" s="21"/>
      <c r="E105" s="21"/>
      <c r="F105" s="22"/>
      <c r="G105" s="22"/>
    </row>
    <row r="106" spans="2:8" x14ac:dyDescent="0.3">
      <c r="B106" s="22" t="s">
        <v>14</v>
      </c>
      <c r="C106" s="22"/>
      <c r="D106" s="22"/>
      <c r="E106" s="22"/>
      <c r="F106" s="22"/>
      <c r="G106" s="22"/>
    </row>
  </sheetData>
  <mergeCells count="11">
    <mergeCell ref="B104:G104"/>
    <mergeCell ref="B105:G105"/>
    <mergeCell ref="B106:G106"/>
    <mergeCell ref="H6:H7"/>
    <mergeCell ref="B1:H1"/>
    <mergeCell ref="B2:H2"/>
    <mergeCell ref="B3:H3"/>
    <mergeCell ref="B4:H4"/>
    <mergeCell ref="B5:H5"/>
    <mergeCell ref="B6:B7"/>
    <mergeCell ref="C6:G6"/>
  </mergeCells>
  <printOptions horizontalCentered="1"/>
  <pageMargins left="0.39370078740157483" right="0.39370078740157483" top="1.0236220472440944" bottom="0.51181102362204722" header="0.35433070866141736" footer="0.31496062992125984"/>
  <pageSetup scale="50" orientation="portrait" r:id="rId1"/>
  <headerFooter>
    <oddHeader>&amp;L&amp;G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6a</vt:lpstr>
      <vt:lpstr>'Formato 6a'!Área_de_impresión</vt:lpstr>
      <vt:lpstr>'Formato 6a'!Títulos_a_imprimir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Finanzas-CDMX</dc:creator>
  <cp:lastModifiedBy>Judith</cp:lastModifiedBy>
  <cp:lastPrinted>2020-11-11T08:28:54Z</cp:lastPrinted>
  <dcterms:created xsi:type="dcterms:W3CDTF">2017-01-26T16:14:09Z</dcterms:created>
  <dcterms:modified xsi:type="dcterms:W3CDTF">2020-11-11T08:35:33Z</dcterms:modified>
</cp:coreProperties>
</file>