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G:\EJERCICIO 2020\2 Enero - Junio\4 LDF\Clasificaciones\"/>
    </mc:Choice>
  </mc:AlternateContent>
  <xr:revisionPtr revIDLastSave="0" documentId="13_ncr:1_{357C8317-81A6-4307-89E4-8269C37936B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Formato 6b" sheetId="1" r:id="rId1"/>
  </sheets>
  <definedNames>
    <definedName name="_xlnm._FilterDatabase" localSheetId="0" hidden="1">'Formato 6b'!$A$105:$H$143</definedName>
    <definedName name="_xlnm.Print_Area" localSheetId="0">'Formato 6b'!$A$1:$H$224</definedName>
    <definedName name="_xlnm.Print_Titles" localSheetId="0">'Formato 6b'!$1:$7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54" i="1" l="1"/>
  <c r="E154" i="1"/>
  <c r="F154" i="1"/>
  <c r="G154" i="1"/>
  <c r="H154" i="1"/>
  <c r="C154" i="1"/>
  <c r="D9" i="1"/>
  <c r="E9" i="1"/>
  <c r="F9" i="1"/>
  <c r="G9" i="1"/>
  <c r="H9" i="1"/>
  <c r="C9" i="1"/>
  <c r="D209" i="1"/>
  <c r="E209" i="1"/>
  <c r="F209" i="1"/>
  <c r="G209" i="1"/>
  <c r="H209" i="1"/>
  <c r="C209" i="1"/>
  <c r="G108" i="1" l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F150" i="1" l="1"/>
  <c r="E150" i="1"/>
  <c r="C150" i="1"/>
  <c r="F204" i="1"/>
  <c r="E204" i="1"/>
  <c r="C204" i="1"/>
  <c r="H206" i="1"/>
  <c r="G206" i="1"/>
  <c r="D206" i="1"/>
  <c r="D98" i="1" l="1"/>
  <c r="G98" i="1"/>
  <c r="H98" i="1"/>
  <c r="D44" i="1"/>
  <c r="G44" i="1"/>
  <c r="H44" i="1"/>
  <c r="G217" i="1" l="1"/>
  <c r="H217" i="1"/>
  <c r="D217" i="1"/>
  <c r="G179" i="1"/>
  <c r="H179" i="1"/>
  <c r="D179" i="1"/>
  <c r="D136" i="1"/>
  <c r="H79" i="1"/>
  <c r="G79" i="1"/>
  <c r="D79" i="1"/>
  <c r="F39" i="1"/>
  <c r="E39" i="1"/>
  <c r="C39" i="1"/>
  <c r="G214" i="1" l="1"/>
  <c r="H214" i="1"/>
  <c r="G215" i="1"/>
  <c r="H215" i="1"/>
  <c r="D214" i="1"/>
  <c r="D215" i="1"/>
  <c r="H207" i="1"/>
  <c r="G207" i="1"/>
  <c r="G204" i="1" s="1"/>
  <c r="D207" i="1"/>
  <c r="C211" i="1"/>
  <c r="E211" i="1"/>
  <c r="F211" i="1"/>
  <c r="G211" i="1" s="1"/>
  <c r="D163" i="1"/>
  <c r="D164" i="1"/>
  <c r="D165" i="1"/>
  <c r="D166" i="1"/>
  <c r="D108" i="1"/>
  <c r="G48" i="1"/>
  <c r="H48" i="1"/>
  <c r="D48" i="1"/>
  <c r="H204" i="1" l="1"/>
  <c r="D211" i="1"/>
  <c r="D204" i="1"/>
  <c r="H211" i="1"/>
  <c r="F176" i="1" l="1"/>
  <c r="E176" i="1"/>
  <c r="C176" i="1"/>
  <c r="D178" i="1"/>
  <c r="D27" i="1"/>
  <c r="G27" i="1"/>
  <c r="H27" i="1"/>
  <c r="D28" i="1"/>
  <c r="G28" i="1"/>
  <c r="H28" i="1"/>
  <c r="D29" i="1"/>
  <c r="G29" i="1"/>
  <c r="H29" i="1"/>
  <c r="D30" i="1"/>
  <c r="G30" i="1"/>
  <c r="H30" i="1"/>
  <c r="D31" i="1"/>
  <c r="G31" i="1"/>
  <c r="H31" i="1"/>
  <c r="D32" i="1"/>
  <c r="G32" i="1"/>
  <c r="H32" i="1"/>
  <c r="D33" i="1"/>
  <c r="G33" i="1"/>
  <c r="H33" i="1"/>
  <c r="D34" i="1"/>
  <c r="G34" i="1"/>
  <c r="H34" i="1"/>
  <c r="D35" i="1"/>
  <c r="G35" i="1"/>
  <c r="H35" i="1"/>
  <c r="D36" i="1"/>
  <c r="G36" i="1"/>
  <c r="H36" i="1"/>
  <c r="D37" i="1"/>
  <c r="G37" i="1"/>
  <c r="H37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202" i="1"/>
  <c r="G213" i="1"/>
  <c r="G178" i="1"/>
  <c r="G80" i="1"/>
  <c r="G84" i="1"/>
  <c r="G85" i="1"/>
  <c r="G89" i="1"/>
  <c r="G90" i="1"/>
  <c r="G94" i="1"/>
  <c r="G95" i="1"/>
  <c r="G96" i="1"/>
  <c r="G97" i="1"/>
  <c r="G99" i="1"/>
  <c r="G100" i="1"/>
  <c r="G101" i="1"/>
  <c r="G107" i="1"/>
  <c r="G147" i="1"/>
  <c r="G148" i="1"/>
  <c r="G152" i="1"/>
  <c r="G153" i="1"/>
  <c r="G162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60" i="1"/>
  <c r="G41" i="1"/>
  <c r="G42" i="1"/>
  <c r="G43" i="1"/>
  <c r="G45" i="1"/>
  <c r="G46" i="1"/>
  <c r="G47" i="1"/>
  <c r="G49" i="1"/>
  <c r="G50" i="1"/>
  <c r="G51" i="1"/>
  <c r="G52" i="1"/>
  <c r="G53" i="1"/>
  <c r="G54" i="1"/>
  <c r="G55" i="1"/>
  <c r="G56" i="1"/>
  <c r="G17" i="1"/>
  <c r="G18" i="1"/>
  <c r="G19" i="1"/>
  <c r="G20" i="1"/>
  <c r="G21" i="1"/>
  <c r="G22" i="1"/>
  <c r="G23" i="1"/>
  <c r="G24" i="1"/>
  <c r="G25" i="1"/>
  <c r="G26" i="1"/>
  <c r="D56" i="1"/>
  <c r="H56" i="1"/>
  <c r="E200" i="1"/>
  <c r="F200" i="1"/>
  <c r="G200" i="1" s="1"/>
  <c r="D111" i="1" l="1"/>
  <c r="D95" i="1" l="1"/>
  <c r="D96" i="1"/>
  <c r="D97" i="1"/>
  <c r="D99" i="1"/>
  <c r="D100" i="1"/>
  <c r="D101" i="1"/>
  <c r="D60" i="1"/>
  <c r="F77" i="1" l="1"/>
  <c r="G77" i="1" s="1"/>
  <c r="E77" i="1" l="1"/>
  <c r="C77" i="1"/>
  <c r="H17" i="1" l="1"/>
  <c r="H18" i="1"/>
  <c r="H19" i="1"/>
  <c r="H20" i="1"/>
  <c r="H21" i="1"/>
  <c r="H22" i="1"/>
  <c r="H23" i="1"/>
  <c r="H24" i="1"/>
  <c r="H25" i="1"/>
  <c r="H26" i="1"/>
  <c r="H41" i="1"/>
  <c r="H42" i="1"/>
  <c r="H43" i="1"/>
  <c r="H45" i="1"/>
  <c r="H46" i="1"/>
  <c r="H47" i="1"/>
  <c r="H49" i="1"/>
  <c r="H50" i="1"/>
  <c r="H51" i="1"/>
  <c r="H52" i="1"/>
  <c r="H53" i="1"/>
  <c r="H54" i="1"/>
  <c r="H55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80" i="1"/>
  <c r="H84" i="1"/>
  <c r="H85" i="1"/>
  <c r="H89" i="1"/>
  <c r="H90" i="1"/>
  <c r="H94" i="1"/>
  <c r="H95" i="1"/>
  <c r="H96" i="1"/>
  <c r="H97" i="1"/>
  <c r="H99" i="1"/>
  <c r="H100" i="1"/>
  <c r="H101" i="1"/>
  <c r="H107" i="1"/>
  <c r="H147" i="1"/>
  <c r="H148" i="1"/>
  <c r="H152" i="1"/>
  <c r="H162" i="1"/>
  <c r="H178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202" i="1"/>
  <c r="H213" i="1"/>
  <c r="D54" i="1" l="1"/>
  <c r="D50" i="1"/>
  <c r="D51" i="1"/>
  <c r="D134" i="1" l="1"/>
  <c r="D148" i="1"/>
  <c r="D109" i="1"/>
  <c r="D110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5" i="1"/>
  <c r="D137" i="1"/>
  <c r="D138" i="1"/>
  <c r="D139" i="1"/>
  <c r="D140" i="1"/>
  <c r="D142" i="1"/>
  <c r="D143" i="1"/>
  <c r="D42" i="1"/>
  <c r="D43" i="1"/>
  <c r="D45" i="1"/>
  <c r="D46" i="1"/>
  <c r="D47" i="1"/>
  <c r="D49" i="1"/>
  <c r="D52" i="1"/>
  <c r="D53" i="1"/>
  <c r="D55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17" i="1"/>
  <c r="D20" i="1"/>
  <c r="D24" i="1"/>
  <c r="D19" i="1"/>
  <c r="D25" i="1"/>
  <c r="D18" i="1"/>
  <c r="D22" i="1"/>
  <c r="D26" i="1"/>
  <c r="D23" i="1"/>
  <c r="D21" i="1"/>
  <c r="D162" i="1" l="1"/>
  <c r="C200" i="1" l="1"/>
  <c r="D213" i="1"/>
  <c r="D202" i="1"/>
  <c r="D198" i="1"/>
  <c r="D197" i="1"/>
  <c r="D196" i="1"/>
  <c r="D195" i="1"/>
  <c r="D194" i="1"/>
  <c r="D193" i="1"/>
  <c r="D192" i="1"/>
  <c r="D191" i="1"/>
  <c r="D190" i="1"/>
  <c r="D189" i="1"/>
  <c r="D188" i="1"/>
  <c r="D187" i="1"/>
  <c r="D186" i="1"/>
  <c r="D185" i="1"/>
  <c r="D184" i="1"/>
  <c r="D183" i="1"/>
  <c r="G176" i="1"/>
  <c r="F181" i="1"/>
  <c r="G181" i="1" s="1"/>
  <c r="E181" i="1"/>
  <c r="C181" i="1"/>
  <c r="F160" i="1"/>
  <c r="F158" i="1" s="1"/>
  <c r="F156" i="1" s="1"/>
  <c r="E160" i="1"/>
  <c r="C160" i="1"/>
  <c r="D174" i="1"/>
  <c r="D173" i="1"/>
  <c r="D172" i="1"/>
  <c r="D171" i="1"/>
  <c r="E158" i="1" l="1"/>
  <c r="E156" i="1" s="1"/>
  <c r="C158" i="1"/>
  <c r="C156" i="1" s="1"/>
  <c r="G160" i="1"/>
  <c r="H181" i="1"/>
  <c r="H200" i="1"/>
  <c r="H176" i="1"/>
  <c r="H160" i="1"/>
  <c r="D176" i="1"/>
  <c r="D181" i="1"/>
  <c r="D200" i="1"/>
  <c r="D160" i="1"/>
  <c r="F15" i="1"/>
  <c r="E15" i="1"/>
  <c r="C15" i="1"/>
  <c r="G39" i="1"/>
  <c r="F58" i="1"/>
  <c r="G58" i="1" s="1"/>
  <c r="E58" i="1"/>
  <c r="C58" i="1"/>
  <c r="H77" i="1"/>
  <c r="F82" i="1"/>
  <c r="G82" i="1" s="1"/>
  <c r="E82" i="1"/>
  <c r="C82" i="1"/>
  <c r="F87" i="1"/>
  <c r="G87" i="1" s="1"/>
  <c r="E87" i="1"/>
  <c r="C87" i="1"/>
  <c r="F92" i="1"/>
  <c r="G92" i="1" s="1"/>
  <c r="E92" i="1"/>
  <c r="C92" i="1"/>
  <c r="F105" i="1"/>
  <c r="E105" i="1"/>
  <c r="E103" i="1" s="1"/>
  <c r="C105" i="1"/>
  <c r="D152" i="1"/>
  <c r="D147" i="1"/>
  <c r="F145" i="1"/>
  <c r="G145" i="1" s="1"/>
  <c r="E145" i="1"/>
  <c r="C145" i="1"/>
  <c r="G150" i="1"/>
  <c r="D107" i="1"/>
  <c r="D94" i="1"/>
  <c r="D90" i="1"/>
  <c r="D89" i="1"/>
  <c r="D85" i="1"/>
  <c r="D84" i="1"/>
  <c r="D80" i="1"/>
  <c r="D41" i="1"/>
  <c r="G105" i="1" l="1"/>
  <c r="G103" i="1" s="1"/>
  <c r="F103" i="1"/>
  <c r="C103" i="1"/>
  <c r="C13" i="1"/>
  <c r="C11" i="1" s="1"/>
  <c r="E13" i="1"/>
  <c r="E11" i="1" s="1"/>
  <c r="G15" i="1"/>
  <c r="G13" i="1" s="1"/>
  <c r="G11" i="1" s="1"/>
  <c r="F13" i="1"/>
  <c r="F11" i="1" s="1"/>
  <c r="D158" i="1"/>
  <c r="D156" i="1" s="1"/>
  <c r="H158" i="1"/>
  <c r="H156" i="1" s="1"/>
  <c r="G158" i="1"/>
  <c r="G156" i="1" s="1"/>
  <c r="C219" i="1"/>
  <c r="E219" i="1"/>
  <c r="H150" i="1"/>
  <c r="H87" i="1"/>
  <c r="H82" i="1"/>
  <c r="H39" i="1"/>
  <c r="H15" i="1"/>
  <c r="H58" i="1"/>
  <c r="H92" i="1"/>
  <c r="H145" i="1"/>
  <c r="H105" i="1"/>
  <c r="H103" i="1" s="1"/>
  <c r="D87" i="1"/>
  <c r="D39" i="1"/>
  <c r="D58" i="1"/>
  <c r="D145" i="1"/>
  <c r="D92" i="1"/>
  <c r="D15" i="1"/>
  <c r="D150" i="1"/>
  <c r="D105" i="1"/>
  <c r="D103" i="1" s="1"/>
  <c r="D82" i="1"/>
  <c r="D77" i="1"/>
  <c r="D13" i="1" l="1"/>
  <c r="D11" i="1" s="1"/>
  <c r="H13" i="1"/>
  <c r="H11" i="1" s="1"/>
  <c r="F219" i="1"/>
  <c r="G219" i="1" s="1"/>
  <c r="H219" i="1" l="1"/>
  <c r="D219" i="1"/>
</calcChain>
</file>

<file path=xl/sharedStrings.xml><?xml version="1.0" encoding="utf-8"?>
<sst xmlns="http://schemas.openxmlformats.org/spreadsheetml/2006/main" count="188" uniqueCount="141">
  <si>
    <t>III. Total de Egresos (III = I + II)</t>
  </si>
  <si>
    <t>II. Gasto Etiquetado</t>
  </si>
  <si>
    <t>I. Gasto No Etiquetado</t>
  </si>
  <si>
    <t>Devengado</t>
  </si>
  <si>
    <t>Modificado</t>
  </si>
  <si>
    <t>Ampliaciones/
 (Reducciones)</t>
  </si>
  <si>
    <t>Egresos</t>
  </si>
  <si>
    <t>(PESOS)</t>
  </si>
  <si>
    <t>Estado Analítico del Ejercicio del Presupuesto de Egresos Detallado - LDF</t>
  </si>
  <si>
    <t>PODER EJECUTIVO DEL GOBIERNO DE LA CIUDAD DE MÉXICO</t>
  </si>
  <si>
    <t>Concepto</t>
  </si>
  <si>
    <t>Subejercicio</t>
  </si>
  <si>
    <t>Dependencias</t>
  </si>
  <si>
    <t>Secretaría de Gobierno</t>
  </si>
  <si>
    <t>Secretaría de Desarrollo Urbano y Vivienda</t>
  </si>
  <si>
    <t>Secretaría de Desarrollo Económico</t>
  </si>
  <si>
    <t>Secretaría de Turismo</t>
  </si>
  <si>
    <t>Secretaría de Obras y Servicios</t>
  </si>
  <si>
    <t>Secretaría de Movilidad</t>
  </si>
  <si>
    <t>Secretaría de Salud</t>
  </si>
  <si>
    <t>Secretaría de Cultura</t>
  </si>
  <si>
    <t>Procuraduría General de Justicia</t>
  </si>
  <si>
    <t>Consejería Jurídica y de Servicios Legales</t>
  </si>
  <si>
    <t>Órganos Desconcentrados</t>
  </si>
  <si>
    <t>Autoridad del Centro Histórico</t>
  </si>
  <si>
    <t>Sistema de Aguas de la Ciudad de México</t>
  </si>
  <si>
    <t>Policía Auxiliar</t>
  </si>
  <si>
    <t>Policía Bancaria e Industrial</t>
  </si>
  <si>
    <t>Instituto de Formación Profesional</t>
  </si>
  <si>
    <t>Agencia de Protección Sanitaria</t>
  </si>
  <si>
    <t>Delegaciones</t>
  </si>
  <si>
    <t>Otras</t>
  </si>
  <si>
    <t>Poder Legislativo*</t>
  </si>
  <si>
    <t>Poder Judicial*</t>
  </si>
  <si>
    <t>Órganos Autónomos*</t>
  </si>
  <si>
    <t>Junta Local de Conciliación y Arbitraje</t>
  </si>
  <si>
    <t>Comisión de Derechos Humanos</t>
  </si>
  <si>
    <t>Instituto Electoral</t>
  </si>
  <si>
    <t>Tribunal Electoral</t>
  </si>
  <si>
    <t>Universidad Autónoma de la Ciudad de México</t>
  </si>
  <si>
    <t>Entidades y Fideicomisos Públicos No Empresariales y No Financieros*</t>
  </si>
  <si>
    <t>Sistema para el Desarrollo Integral de la Familia</t>
  </si>
  <si>
    <t>Instituto de Vivienda</t>
  </si>
  <si>
    <t>Fondo Mixto de Promoción Turística</t>
  </si>
  <si>
    <t>Fondo Ambiental Público</t>
  </si>
  <si>
    <t>Instituto para la Seguridad de las Construcciones</t>
  </si>
  <si>
    <t>Instituto de la Juventud</t>
  </si>
  <si>
    <t>Procuraduría Social</t>
  </si>
  <si>
    <t>Fondo Público de Atención al Ciclista y al Peatón</t>
  </si>
  <si>
    <t>Fideicomiso para el Fondo de Promoción para el Financiamiento del Transporte Público</t>
  </si>
  <si>
    <t>Metrobús</t>
  </si>
  <si>
    <t>Servicio de Transportes Eléctricos</t>
  </si>
  <si>
    <t>Escuela de Administración Pública</t>
  </si>
  <si>
    <t>Instituto de Verificación Administrativa</t>
  </si>
  <si>
    <t>Régimen de Protección Social en Salud</t>
  </si>
  <si>
    <t>Servicios de Salud Pública</t>
  </si>
  <si>
    <t>Procuraduría Ambiental y del Ordenamiento Territorial</t>
  </si>
  <si>
    <t>Fideicomiso Museo de Arte Popular Mexicano</t>
  </si>
  <si>
    <t>Fideicomiso Museo del Estanquillo</t>
  </si>
  <si>
    <t>Heroico Cuerpo de Bomberos</t>
  </si>
  <si>
    <t>Instituto del Deporte</t>
  </si>
  <si>
    <t>Instituto de Educación Media Superior</t>
  </si>
  <si>
    <t>Instituto Local de la Infraestructura Física Educativa</t>
  </si>
  <si>
    <t>Fideicomiso Educación Garantizada</t>
  </si>
  <si>
    <t>Instituciones Públicas de Seguridad Social*</t>
  </si>
  <si>
    <t>Caja de Previsión para Trabajadores a Lista de Raya</t>
  </si>
  <si>
    <t>Caja de Previsión de la Policía Preventiva</t>
  </si>
  <si>
    <t>Entidades Paraestatales Empresariales No Financieras con Participación Estatal Mayoritaria*</t>
  </si>
  <si>
    <t>Aprobado</t>
  </si>
  <si>
    <t>Tesorería</t>
  </si>
  <si>
    <t>Deuda Pública</t>
  </si>
  <si>
    <t>Fideicomiso de Recuperación Crediticia</t>
  </si>
  <si>
    <t>Jefatura de Gobierno</t>
  </si>
  <si>
    <t>Secretaría del Medio Ambiente</t>
  </si>
  <si>
    <t>Secretaría de Inclusión y Bienestar Social</t>
  </si>
  <si>
    <t>Secretaría de Administración y Finanzas</t>
  </si>
  <si>
    <t>Secretaría de Seguridad Ciudadana</t>
  </si>
  <si>
    <t>Secretaría de la Contraloría General</t>
  </si>
  <si>
    <t>Secretaría de Trabajo y Fomento Al Empleo</t>
  </si>
  <si>
    <t>Secretaría de Gestión Integral de Riesgos y Protección Civil</t>
  </si>
  <si>
    <t>Secretaría de Pueblos y Barrios Originarios y Comunidades Indígenas Residentes</t>
  </si>
  <si>
    <t>Centro de Comando, Control, Cómputo, Comunicaciones y Contacto Ciudadano</t>
  </si>
  <si>
    <t>Agencia Digital de Innovación Pública</t>
  </si>
  <si>
    <t>Agencia de Atención Animal</t>
  </si>
  <si>
    <t>Órgano Regulador de Transporte</t>
  </si>
  <si>
    <t>Universidad de la Policía</t>
  </si>
  <si>
    <t>Mecanismo para la Protección Integral de Personas Defensoras de Derechos Humanos y Periodistas</t>
  </si>
  <si>
    <t>Fondo para el Desarrollo Social</t>
  </si>
  <si>
    <t>Fideicomiso del Centro Histórico</t>
  </si>
  <si>
    <t>Instituto de las Personas con Discapacidad</t>
  </si>
  <si>
    <t>Sistema de Transporte Colectivo Metro</t>
  </si>
  <si>
    <t>Red de Transporte de Pasajeros (RTP)</t>
  </si>
  <si>
    <t>Instituto para la Atención y Prevención de las Adicciones</t>
  </si>
  <si>
    <t>Instituto de Capacitación para el Trabajo</t>
  </si>
  <si>
    <t>Alcaldías</t>
  </si>
  <si>
    <t>Congreso de la Ciudad de México</t>
  </si>
  <si>
    <t>Planta Productora de Mezclas Asfalticas</t>
  </si>
  <si>
    <t>Alcaldía Álvaro Obregón</t>
  </si>
  <si>
    <t>Alcaldía Azcapotzalco</t>
  </si>
  <si>
    <t>Alcaldía Benito Juárez</t>
  </si>
  <si>
    <t>Alcaldía Coyoacán</t>
  </si>
  <si>
    <t>Alcaldía Cuajimalpa de Morelos</t>
  </si>
  <si>
    <t>Alcaldía Cuauhtémoc</t>
  </si>
  <si>
    <t>Alcaldía Gustavo A. Madero</t>
  </si>
  <si>
    <t>Alcaldía Iztacalco</t>
  </si>
  <si>
    <t>Alcaldía Iztapalapa</t>
  </si>
  <si>
    <t>Alcaldía La Magdalena Contreras</t>
  </si>
  <si>
    <t>Alcaldía Miguel Hidalgo</t>
  </si>
  <si>
    <t>Alcaldía Milpa Alta</t>
  </si>
  <si>
    <t>Alcaldía Tláhuac</t>
  </si>
  <si>
    <t>Alcaldía Tlalpan</t>
  </si>
  <si>
    <t>Alcaldía Venustiano Carranza</t>
  </si>
  <si>
    <t>Alcaldía Xochimilco</t>
  </si>
  <si>
    <t>Auditoría Superior de la Ciudad de México</t>
  </si>
  <si>
    <t>Tribunal Superior de Justicia</t>
  </si>
  <si>
    <t>Consejo de la Judicatura</t>
  </si>
  <si>
    <t>Tribunal de Justicia Administrativa</t>
  </si>
  <si>
    <t>Instituto de Transparencia, Acceso a la Información Pública, Protección de Datos Personales y Rendición de Cuentas</t>
  </si>
  <si>
    <t>Consejo de Evaluación del Desarrollo Social</t>
  </si>
  <si>
    <t>PROCDMX, S.A. de C.V.</t>
  </si>
  <si>
    <r>
      <t xml:space="preserve">Clasificación Administrativa </t>
    </r>
    <r>
      <rPr>
        <b/>
        <vertAlign val="superscript"/>
        <sz val="10"/>
        <color theme="0"/>
        <rFont val="Source Sans Pro"/>
        <family val="2"/>
      </rPr>
      <t>1/</t>
    </r>
  </si>
  <si>
    <r>
      <rPr>
        <b/>
        <vertAlign val="superscript"/>
        <sz val="10"/>
        <rFont val="Source Sans Pro"/>
        <family val="2"/>
      </rPr>
      <t>1/</t>
    </r>
    <r>
      <rPr>
        <b/>
        <sz val="10"/>
        <rFont val="Source Sans Pro"/>
        <family val="2"/>
      </rPr>
      <t xml:space="preserve"> Gasto Neto.</t>
    </r>
  </si>
  <si>
    <r>
      <rPr>
        <b/>
        <sz val="10"/>
        <color rgb="FF000000"/>
        <rFont val="Source Sans Pro"/>
        <family val="2"/>
      </rPr>
      <t xml:space="preserve">Las cifras </t>
    </r>
    <r>
      <rPr>
        <sz val="10"/>
        <color rgb="FF000000"/>
        <rFont val="Source Sans Pro"/>
        <family val="2"/>
      </rPr>
      <t>entre paréntesis indican variaciones negativas.</t>
    </r>
  </si>
  <si>
    <r>
      <rPr>
        <b/>
        <sz val="10"/>
        <color theme="1"/>
        <rFont val="Source Sans Pro"/>
        <family val="2"/>
      </rPr>
      <t>Fuente:</t>
    </r>
    <r>
      <rPr>
        <b/>
        <sz val="10"/>
        <color indexed="8"/>
        <rFont val="Source Sans Pro"/>
        <family val="2"/>
      </rPr>
      <t xml:space="preserve"> </t>
    </r>
    <r>
      <rPr>
        <sz val="10"/>
        <color indexed="8"/>
        <rFont val="Source Sans Pro"/>
        <family val="2"/>
      </rPr>
      <t>Secretaría de Adminsitración y Finanzas de la Ciudad de México.</t>
    </r>
  </si>
  <si>
    <r>
      <rPr>
        <b/>
        <sz val="10"/>
        <color theme="1"/>
        <rFont val="Source Sans Pro"/>
        <family val="2"/>
      </rPr>
      <t>* En este caso el monto presupuestal</t>
    </r>
    <r>
      <rPr>
        <sz val="10"/>
        <color theme="1"/>
        <rFont val="Source Sans Pro"/>
        <family val="2"/>
      </rPr>
      <t xml:space="preserve"> se refiere a las transferencias realizadas a los Órganos de Gobierno y Autónomos, así como al Sector Paraestatal No Financiero.</t>
    </r>
  </si>
  <si>
    <t>Secretaría de Educación, Ciencia, Tecnología e Innovación</t>
  </si>
  <si>
    <t>Comisión de Atención a Victímas de la Ciudad de México</t>
  </si>
  <si>
    <t>Consejo para Prevenir y Eliminar la Discriminación</t>
  </si>
  <si>
    <t>Instituto de Estudios Superiores de la Ciudad de México "Rosario Castellanos"</t>
  </si>
  <si>
    <t>Secretaría de las Mujeres</t>
  </si>
  <si>
    <t>Comisión de Búsqueda de Personas de la Ciudad de México</t>
  </si>
  <si>
    <t>Secretaría Ejecutiva del Mecanismo de Seguimiento y Evaluacion del Programa de Derechos Humanos de da CDMX</t>
  </si>
  <si>
    <t>Instancia Ejecutora del Sistema Integral de Derechos Humanos</t>
  </si>
  <si>
    <t>Sistema Público de Radiodifusión de la Ciudad de México</t>
  </si>
  <si>
    <t>Fiscalía General de Justicia</t>
  </si>
  <si>
    <t>Fondo para el Desarrollo Económico y Social</t>
  </si>
  <si>
    <t>Enero - Junio 2020</t>
  </si>
  <si>
    <t>Pagado</t>
  </si>
  <si>
    <t>Poder Ejecutivo</t>
  </si>
  <si>
    <t>Sector Gobierno</t>
  </si>
  <si>
    <t>Sector Paraestatal No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</si>
</sst>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(* #,##0.0_);_(* \(#,##0.0\);_(* &quot;-&quot;??_);_(@_)"/>
    <numFmt numFmtId="165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Source Sans Pro"/>
      <family val="2"/>
    </font>
    <font>
      <b/>
      <sz val="10"/>
      <color theme="0"/>
      <name val="Source Sans Pro"/>
      <family val="2"/>
    </font>
    <font>
      <b/>
      <vertAlign val="superscript"/>
      <sz val="10"/>
      <color theme="0"/>
      <name val="Source Sans Pro"/>
      <family val="2"/>
    </font>
    <font>
      <b/>
      <sz val="10"/>
      <color theme="1"/>
      <name val="Source Sans Pro"/>
      <family val="2"/>
    </font>
    <font>
      <b/>
      <sz val="10"/>
      <name val="Source Sans Pro"/>
      <family val="2"/>
    </font>
    <font>
      <b/>
      <vertAlign val="superscript"/>
      <sz val="10"/>
      <name val="Source Sans Pro"/>
      <family val="2"/>
    </font>
    <font>
      <sz val="10"/>
      <color rgb="FF000000"/>
      <name val="Source Sans Pro"/>
      <family val="2"/>
    </font>
    <font>
      <b/>
      <sz val="10"/>
      <color rgb="FF000000"/>
      <name val="Source Sans Pro"/>
      <family val="2"/>
    </font>
    <font>
      <b/>
      <sz val="10"/>
      <color indexed="8"/>
      <name val="Source Sans Pro"/>
      <family val="2"/>
    </font>
    <font>
      <sz val="10"/>
      <color indexed="8"/>
      <name val="Source Sans Pro"/>
      <family val="2"/>
    </font>
  </fonts>
  <fills count="3">
    <fill>
      <patternFill patternType="none"/>
    </fill>
    <fill>
      <patternFill patternType="gray125"/>
    </fill>
    <fill>
      <patternFill patternType="solid">
        <fgColor rgb="FF00AE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40">
    <xf numFmtId="0" fontId="0" fillId="0" borderId="0" xfId="0"/>
    <xf numFmtId="0" fontId="3" fillId="0" borderId="0" xfId="0" applyFont="1"/>
    <xf numFmtId="0" fontId="3" fillId="0" borderId="0" xfId="0" applyFont="1" applyFill="1"/>
    <xf numFmtId="0" fontId="3" fillId="0" borderId="0" xfId="0" applyFont="1" applyFill="1" applyAlignment="1">
      <alignment wrapText="1"/>
    </xf>
    <xf numFmtId="0" fontId="3" fillId="0" borderId="0" xfId="0" applyFont="1" applyAlignment="1">
      <alignment wrapText="1"/>
    </xf>
    <xf numFmtId="43" fontId="3" fillId="0" borderId="0" xfId="1" applyFont="1" applyFill="1"/>
    <xf numFmtId="0" fontId="6" fillId="0" borderId="12" xfId="0" applyFont="1" applyFill="1" applyBorder="1" applyAlignment="1">
      <alignment horizontal="justify" vertical="center" wrapText="1"/>
    </xf>
    <xf numFmtId="165" fontId="6" fillId="0" borderId="12" xfId="1" applyNumberFormat="1" applyFont="1" applyFill="1" applyBorder="1" applyAlignment="1">
      <alignment horizontal="center" vertical="center" wrapText="1"/>
    </xf>
    <xf numFmtId="164" fontId="6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justify" vertical="center" wrapText="1"/>
    </xf>
    <xf numFmtId="165" fontId="3" fillId="0" borderId="12" xfId="1" applyNumberFormat="1" applyFont="1" applyFill="1" applyBorder="1" applyAlignment="1">
      <alignment horizontal="center" vertical="center" wrapText="1"/>
    </xf>
    <xf numFmtId="165" fontId="3" fillId="0" borderId="12" xfId="0" applyNumberFormat="1" applyFont="1" applyFill="1" applyBorder="1" applyAlignment="1">
      <alignment horizontal="center" vertical="center" wrapText="1"/>
    </xf>
    <xf numFmtId="0" fontId="3" fillId="0" borderId="12" xfId="2" applyFont="1" applyFill="1" applyBorder="1" applyAlignment="1">
      <alignment horizontal="justify" vertical="center" wrapText="1"/>
    </xf>
    <xf numFmtId="165" fontId="3" fillId="0" borderId="12" xfId="1" applyNumberFormat="1" applyFont="1" applyFill="1" applyBorder="1" applyAlignment="1">
      <alignment vertical="center" wrapText="1"/>
    </xf>
    <xf numFmtId="165" fontId="6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justify" vertical="center" wrapText="1"/>
    </xf>
    <xf numFmtId="43" fontId="3" fillId="0" borderId="2" xfId="1" applyNumberFormat="1" applyFont="1" applyFill="1" applyBorder="1" applyAlignment="1">
      <alignment vertical="center" wrapText="1"/>
    </xf>
    <xf numFmtId="43" fontId="3" fillId="0" borderId="2" xfId="1" applyFont="1" applyFill="1" applyBorder="1" applyAlignment="1">
      <alignment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wrapText="1"/>
    </xf>
    <xf numFmtId="0" fontId="7" fillId="0" borderId="0" xfId="0" applyFont="1" applyFill="1" applyAlignment="1">
      <alignment horizontal="left" wrapText="1"/>
    </xf>
    <xf numFmtId="0" fontId="6" fillId="0" borderId="0" xfId="0" applyFont="1" applyFill="1" applyAlignment="1">
      <alignment horizontal="left" wrapText="1"/>
    </xf>
    <xf numFmtId="0" fontId="9" fillId="0" borderId="0" xfId="0" applyFont="1" applyFill="1" applyAlignment="1">
      <alignment horizontal="left" wrapText="1"/>
    </xf>
    <xf numFmtId="0" fontId="4" fillId="2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43" fontId="6" fillId="0" borderId="12" xfId="1" applyFont="1" applyFill="1" applyBorder="1" applyAlignment="1">
      <alignment horizontal="center" vertical="center" wrapText="1"/>
    </xf>
    <xf numFmtId="43" fontId="4" fillId="2" borderId="11" xfId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colors>
    <mruColors>
      <color rgb="FF00AE42"/>
      <color rgb="FF1BB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24"/>
  <sheetViews>
    <sheetView showGridLines="0" tabSelected="1" view="pageBreakPreview" topLeftCell="A140" zoomScale="115" zoomScaleNormal="115" zoomScaleSheetLayoutView="115" workbookViewId="0">
      <selection activeCell="E157" sqref="E157"/>
    </sheetView>
  </sheetViews>
  <sheetFormatPr baseColWidth="10" defaultRowHeight="13.5" x14ac:dyDescent="0.25"/>
  <cols>
    <col min="1" max="1" width="1.140625" style="1" customWidth="1"/>
    <col min="2" max="2" width="47.42578125" style="1" customWidth="1"/>
    <col min="3" max="3" width="20.28515625" style="2" bestFit="1" customWidth="1"/>
    <col min="4" max="4" width="20.5703125" style="5" bestFit="1" customWidth="1"/>
    <col min="5" max="5" width="17.85546875" style="2" bestFit="1" customWidth="1"/>
    <col min="6" max="6" width="18.42578125" style="2" bestFit="1" customWidth="1"/>
    <col min="7" max="7" width="18.5703125" style="2" bestFit="1" customWidth="1"/>
    <col min="8" max="8" width="18.28515625" style="2" bestFit="1" customWidth="1"/>
    <col min="9" max="16384" width="11.42578125" style="1"/>
  </cols>
  <sheetData>
    <row r="1" spans="1:8" ht="15" customHeight="1" x14ac:dyDescent="0.25">
      <c r="B1" s="22" t="s">
        <v>9</v>
      </c>
      <c r="C1" s="23"/>
      <c r="D1" s="23"/>
      <c r="E1" s="23"/>
      <c r="F1" s="23"/>
      <c r="G1" s="23"/>
      <c r="H1" s="24"/>
    </row>
    <row r="2" spans="1:8" ht="15" customHeight="1" x14ac:dyDescent="0.25">
      <c r="B2" s="25" t="s">
        <v>8</v>
      </c>
      <c r="C2" s="26"/>
      <c r="D2" s="26"/>
      <c r="E2" s="26"/>
      <c r="F2" s="26"/>
      <c r="G2" s="26"/>
      <c r="H2" s="27"/>
    </row>
    <row r="3" spans="1:8" ht="15" customHeight="1" x14ac:dyDescent="0.25">
      <c r="B3" s="25" t="s">
        <v>120</v>
      </c>
      <c r="C3" s="26"/>
      <c r="D3" s="26"/>
      <c r="E3" s="26"/>
      <c r="F3" s="26"/>
      <c r="G3" s="26"/>
      <c r="H3" s="27"/>
    </row>
    <row r="4" spans="1:8" ht="15" customHeight="1" x14ac:dyDescent="0.25">
      <c r="B4" s="25" t="s">
        <v>136</v>
      </c>
      <c r="C4" s="26"/>
      <c r="D4" s="26"/>
      <c r="E4" s="26"/>
      <c r="F4" s="26"/>
      <c r="G4" s="26"/>
      <c r="H4" s="27"/>
    </row>
    <row r="5" spans="1:8" ht="15" customHeight="1" x14ac:dyDescent="0.25">
      <c r="B5" s="28" t="s">
        <v>7</v>
      </c>
      <c r="C5" s="29"/>
      <c r="D5" s="29"/>
      <c r="E5" s="29"/>
      <c r="F5" s="29"/>
      <c r="G5" s="29"/>
      <c r="H5" s="30"/>
    </row>
    <row r="6" spans="1:8" ht="15" customHeight="1" x14ac:dyDescent="0.25">
      <c r="B6" s="35" t="s">
        <v>10</v>
      </c>
      <c r="C6" s="35" t="s">
        <v>6</v>
      </c>
      <c r="D6" s="35"/>
      <c r="E6" s="35"/>
      <c r="F6" s="35"/>
      <c r="G6" s="35"/>
      <c r="H6" s="21" t="s">
        <v>11</v>
      </c>
    </row>
    <row r="7" spans="1:8" ht="30" customHeight="1" x14ac:dyDescent="0.25">
      <c r="B7" s="35"/>
      <c r="C7" s="20" t="s">
        <v>68</v>
      </c>
      <c r="D7" s="38" t="s">
        <v>5</v>
      </c>
      <c r="E7" s="20" t="s">
        <v>4</v>
      </c>
      <c r="F7" s="20" t="s">
        <v>3</v>
      </c>
      <c r="G7" s="20" t="s">
        <v>137</v>
      </c>
      <c r="H7" s="39"/>
    </row>
    <row r="8" spans="1:8" s="2" customFormat="1" ht="8.1" customHeight="1" x14ac:dyDescent="0.25">
      <c r="B8" s="6"/>
      <c r="C8" s="36"/>
      <c r="D8" s="37"/>
      <c r="E8" s="36"/>
      <c r="F8" s="36"/>
      <c r="G8" s="36"/>
      <c r="H8" s="36"/>
    </row>
    <row r="9" spans="1:8" ht="20.100000000000001" customHeight="1" x14ac:dyDescent="0.25">
      <c r="A9" s="2"/>
      <c r="B9" s="6" t="s">
        <v>2</v>
      </c>
      <c r="C9" s="7">
        <f>C11+C103</f>
        <v>201485012435</v>
      </c>
      <c r="D9" s="7">
        <f t="shared" ref="D9:H9" si="0">D11+D103</f>
        <v>-8869373763.7099991</v>
      </c>
      <c r="E9" s="7">
        <f t="shared" si="0"/>
        <v>192615638671.29001</v>
      </c>
      <c r="F9" s="7">
        <f t="shared" si="0"/>
        <v>74053488454.880005</v>
      </c>
      <c r="G9" s="7">
        <f t="shared" si="0"/>
        <v>74053488454.880005</v>
      </c>
      <c r="H9" s="7">
        <f t="shared" si="0"/>
        <v>118562150216.40999</v>
      </c>
    </row>
    <row r="10" spans="1:8" ht="8.1" customHeight="1" x14ac:dyDescent="0.25">
      <c r="A10" s="2"/>
      <c r="B10" s="6"/>
      <c r="C10" s="7"/>
      <c r="D10" s="7"/>
      <c r="E10" s="7"/>
      <c r="F10" s="7"/>
      <c r="G10" s="7"/>
      <c r="H10" s="7"/>
    </row>
    <row r="11" spans="1:8" s="2" customFormat="1" x14ac:dyDescent="0.25">
      <c r="B11" s="6" t="s">
        <v>139</v>
      </c>
      <c r="C11" s="14">
        <f>C13+C82+C87+C92</f>
        <v>169444613373</v>
      </c>
      <c r="D11" s="14">
        <f t="shared" ref="D11:H11" si="1">D13+D82+D87+D92</f>
        <v>-7627131329.7099972</v>
      </c>
      <c r="E11" s="14">
        <f t="shared" si="1"/>
        <v>161817482043.29001</v>
      </c>
      <c r="F11" s="14">
        <f t="shared" si="1"/>
        <v>58809916270.880005</v>
      </c>
      <c r="G11" s="14">
        <f t="shared" si="1"/>
        <v>58809916270.880005</v>
      </c>
      <c r="H11" s="14">
        <f t="shared" si="1"/>
        <v>103007565772.40999</v>
      </c>
    </row>
    <row r="12" spans="1:8" s="2" customFormat="1" ht="8.1" customHeight="1" x14ac:dyDescent="0.25">
      <c r="B12" s="6"/>
      <c r="C12" s="36"/>
      <c r="D12" s="37"/>
      <c r="E12" s="36"/>
      <c r="F12" s="36"/>
      <c r="G12" s="36"/>
      <c r="H12" s="36"/>
    </row>
    <row r="13" spans="1:8" s="2" customFormat="1" x14ac:dyDescent="0.25">
      <c r="B13" s="6" t="s">
        <v>138</v>
      </c>
      <c r="C13" s="14">
        <f>C15+C39+C58+C77</f>
        <v>156216456786</v>
      </c>
      <c r="D13" s="14">
        <f t="shared" ref="D13:H13" si="2">D15+D39+D58+D77</f>
        <v>-14271741026.039997</v>
      </c>
      <c r="E13" s="14">
        <f t="shared" si="2"/>
        <v>141944715759.96002</v>
      </c>
      <c r="F13" s="14">
        <f t="shared" si="2"/>
        <v>49301975195.090004</v>
      </c>
      <c r="G13" s="14">
        <f t="shared" si="2"/>
        <v>49301975195.090004</v>
      </c>
      <c r="H13" s="14">
        <f t="shared" si="2"/>
        <v>92642740564.869995</v>
      </c>
    </row>
    <row r="14" spans="1:8" ht="8.1" customHeight="1" x14ac:dyDescent="0.25">
      <c r="A14" s="2"/>
      <c r="B14" s="8"/>
      <c r="C14" s="7"/>
      <c r="D14" s="7"/>
      <c r="E14" s="7"/>
      <c r="F14" s="7"/>
      <c r="G14" s="7"/>
      <c r="H14" s="7"/>
    </row>
    <row r="15" spans="1:8" x14ac:dyDescent="0.25">
      <c r="A15" s="2"/>
      <c r="B15" s="8" t="s">
        <v>12</v>
      </c>
      <c r="C15" s="7">
        <f>SUM(C17:C37)</f>
        <v>74045599806</v>
      </c>
      <c r="D15" s="7">
        <f t="shared" ref="D15" si="3">E15-C15</f>
        <v>-8736264261.2300034</v>
      </c>
      <c r="E15" s="7">
        <f>SUM(E17:E37)</f>
        <v>65309335544.769997</v>
      </c>
      <c r="F15" s="7">
        <f>SUM(F17:F37)</f>
        <v>22212464651.050003</v>
      </c>
      <c r="G15" s="7">
        <f>F15</f>
        <v>22212464651.050003</v>
      </c>
      <c r="H15" s="7">
        <f t="shared" ref="H15:H75" si="4">E15-F15</f>
        <v>43096870893.719994</v>
      </c>
    </row>
    <row r="16" spans="1:8" s="2" customFormat="1" ht="8.1" customHeight="1" x14ac:dyDescent="0.25">
      <c r="B16" s="36"/>
      <c r="C16" s="36"/>
      <c r="D16" s="37"/>
      <c r="E16" s="36"/>
      <c r="F16" s="36"/>
      <c r="G16" s="36"/>
      <c r="H16" s="36"/>
    </row>
    <row r="17" spans="1:8" s="4" customFormat="1" x14ac:dyDescent="0.25">
      <c r="A17" s="3"/>
      <c r="B17" s="9" t="s">
        <v>72</v>
      </c>
      <c r="C17" s="10">
        <v>236909968</v>
      </c>
      <c r="D17" s="11">
        <f t="shared" ref="D17:D37" si="5">E17-C17</f>
        <v>-11862851.99000001</v>
      </c>
      <c r="E17" s="10">
        <v>225047116.00999999</v>
      </c>
      <c r="F17" s="10">
        <v>95594640.450000003</v>
      </c>
      <c r="G17" s="10">
        <f t="shared" ref="G17:G85" si="6">F17</f>
        <v>95594640.450000003</v>
      </c>
      <c r="H17" s="11">
        <f t="shared" si="4"/>
        <v>129452475.55999999</v>
      </c>
    </row>
    <row r="18" spans="1:8" s="4" customFormat="1" x14ac:dyDescent="0.25">
      <c r="A18" s="3"/>
      <c r="B18" s="9" t="s">
        <v>13</v>
      </c>
      <c r="C18" s="10">
        <v>4938196870</v>
      </c>
      <c r="D18" s="11">
        <f t="shared" si="5"/>
        <v>-438871281.90999889</v>
      </c>
      <c r="E18" s="10">
        <v>4499325588.0900011</v>
      </c>
      <c r="F18" s="10">
        <v>1498029185.8599999</v>
      </c>
      <c r="G18" s="10">
        <f t="shared" si="6"/>
        <v>1498029185.8599999</v>
      </c>
      <c r="H18" s="11">
        <f t="shared" si="4"/>
        <v>3001296402.2300014</v>
      </c>
    </row>
    <row r="19" spans="1:8" s="4" customFormat="1" x14ac:dyDescent="0.25">
      <c r="A19" s="3"/>
      <c r="B19" s="9" t="s">
        <v>14</v>
      </c>
      <c r="C19" s="10">
        <v>288585386</v>
      </c>
      <c r="D19" s="11">
        <f t="shared" si="5"/>
        <v>-9838803.4499999881</v>
      </c>
      <c r="E19" s="10">
        <v>278746582.55000001</v>
      </c>
      <c r="F19" s="10">
        <v>108039981.54000001</v>
      </c>
      <c r="G19" s="10">
        <f t="shared" si="6"/>
        <v>108039981.54000001</v>
      </c>
      <c r="H19" s="11">
        <f t="shared" si="4"/>
        <v>170706601.00999999</v>
      </c>
    </row>
    <row r="20" spans="1:8" s="4" customFormat="1" x14ac:dyDescent="0.25">
      <c r="A20" s="3"/>
      <c r="B20" s="9" t="s">
        <v>15</v>
      </c>
      <c r="C20" s="10">
        <v>275441408</v>
      </c>
      <c r="D20" s="11">
        <f t="shared" si="5"/>
        <v>-12052539.830000013</v>
      </c>
      <c r="E20" s="10">
        <v>263388868.16999999</v>
      </c>
      <c r="F20" s="10">
        <v>67846046.269999996</v>
      </c>
      <c r="G20" s="10">
        <f t="shared" si="6"/>
        <v>67846046.269999996</v>
      </c>
      <c r="H20" s="11">
        <f t="shared" si="4"/>
        <v>195542821.89999998</v>
      </c>
    </row>
    <row r="21" spans="1:8" s="4" customFormat="1" x14ac:dyDescent="0.25">
      <c r="A21" s="3"/>
      <c r="B21" s="9" t="s">
        <v>16</v>
      </c>
      <c r="C21" s="10">
        <v>94004169</v>
      </c>
      <c r="D21" s="11">
        <f t="shared" si="5"/>
        <v>-7423405</v>
      </c>
      <c r="E21" s="10">
        <v>86580764</v>
      </c>
      <c r="F21" s="10">
        <v>29223404.809999999</v>
      </c>
      <c r="G21" s="10">
        <f t="shared" si="6"/>
        <v>29223404.809999999</v>
      </c>
      <c r="H21" s="11">
        <f t="shared" si="4"/>
        <v>57357359.189999998</v>
      </c>
    </row>
    <row r="22" spans="1:8" s="4" customFormat="1" x14ac:dyDescent="0.25">
      <c r="A22" s="3"/>
      <c r="B22" s="9" t="s">
        <v>73</v>
      </c>
      <c r="C22" s="10">
        <v>1243032934</v>
      </c>
      <c r="D22" s="11">
        <f t="shared" si="5"/>
        <v>-87673586</v>
      </c>
      <c r="E22" s="10">
        <v>1155359348</v>
      </c>
      <c r="F22" s="10">
        <v>475280603.06999993</v>
      </c>
      <c r="G22" s="10">
        <f t="shared" si="6"/>
        <v>475280603.06999993</v>
      </c>
      <c r="H22" s="11">
        <f t="shared" si="4"/>
        <v>680078744.93000007</v>
      </c>
    </row>
    <row r="23" spans="1:8" s="4" customFormat="1" x14ac:dyDescent="0.25">
      <c r="A23" s="3"/>
      <c r="B23" s="9" t="s">
        <v>17</v>
      </c>
      <c r="C23" s="10">
        <v>17645757419</v>
      </c>
      <c r="D23" s="11">
        <f t="shared" si="5"/>
        <v>8494377.7900009155</v>
      </c>
      <c r="E23" s="10">
        <v>17654251796.790001</v>
      </c>
      <c r="F23" s="10">
        <v>3243702679.6300001</v>
      </c>
      <c r="G23" s="10">
        <f t="shared" si="6"/>
        <v>3243702679.6300001</v>
      </c>
      <c r="H23" s="11">
        <f t="shared" si="4"/>
        <v>14410549117.16</v>
      </c>
    </row>
    <row r="24" spans="1:8" s="4" customFormat="1" x14ac:dyDescent="0.25">
      <c r="A24" s="3"/>
      <c r="B24" s="9" t="s">
        <v>74</v>
      </c>
      <c r="C24" s="10">
        <v>2418233185</v>
      </c>
      <c r="D24" s="11">
        <f t="shared" si="5"/>
        <v>-3991040.4100003242</v>
      </c>
      <c r="E24" s="10">
        <v>2414242144.5899997</v>
      </c>
      <c r="F24" s="10">
        <v>830996010.18999994</v>
      </c>
      <c r="G24" s="10">
        <f t="shared" si="6"/>
        <v>830996010.18999994</v>
      </c>
      <c r="H24" s="11">
        <f t="shared" si="4"/>
        <v>1583246134.3999996</v>
      </c>
    </row>
    <row r="25" spans="1:8" s="4" customFormat="1" x14ac:dyDescent="0.25">
      <c r="A25" s="3"/>
      <c r="B25" s="9" t="s">
        <v>75</v>
      </c>
      <c r="C25" s="10">
        <v>4146883247</v>
      </c>
      <c r="D25" s="11">
        <f t="shared" si="5"/>
        <v>-350687080.5899992</v>
      </c>
      <c r="E25" s="10">
        <v>3796196166.4100008</v>
      </c>
      <c r="F25" s="10">
        <v>1661246959.0199995</v>
      </c>
      <c r="G25" s="10">
        <f t="shared" si="6"/>
        <v>1661246959.0199995</v>
      </c>
      <c r="H25" s="11">
        <f t="shared" si="4"/>
        <v>2134949207.3900013</v>
      </c>
    </row>
    <row r="26" spans="1:8" s="4" customFormat="1" x14ac:dyDescent="0.25">
      <c r="A26" s="3"/>
      <c r="B26" s="9" t="s">
        <v>18</v>
      </c>
      <c r="C26" s="10">
        <v>2053371591</v>
      </c>
      <c r="D26" s="11">
        <f t="shared" si="5"/>
        <v>-284734675</v>
      </c>
      <c r="E26" s="10">
        <v>1768636916</v>
      </c>
      <c r="F26" s="10">
        <v>621098115.85000038</v>
      </c>
      <c r="G26" s="10">
        <f t="shared" si="6"/>
        <v>621098115.85000038</v>
      </c>
      <c r="H26" s="11">
        <f t="shared" si="4"/>
        <v>1147538800.1499996</v>
      </c>
    </row>
    <row r="27" spans="1:8" s="4" customFormat="1" x14ac:dyDescent="0.25">
      <c r="A27" s="3"/>
      <c r="B27" s="9" t="s">
        <v>76</v>
      </c>
      <c r="C27" s="10">
        <v>18014530355</v>
      </c>
      <c r="D27" s="11">
        <f t="shared" si="5"/>
        <v>-68167852.36000061</v>
      </c>
      <c r="E27" s="10">
        <v>17946362502.639999</v>
      </c>
      <c r="F27" s="10">
        <v>7470027966.5200014</v>
      </c>
      <c r="G27" s="10">
        <f t="shared" si="6"/>
        <v>7470027966.5200014</v>
      </c>
      <c r="H27" s="11">
        <f t="shared" si="4"/>
        <v>10476334536.119999</v>
      </c>
    </row>
    <row r="28" spans="1:8" s="4" customFormat="1" x14ac:dyDescent="0.25">
      <c r="A28" s="3"/>
      <c r="B28" s="9" t="s">
        <v>77</v>
      </c>
      <c r="C28" s="10">
        <v>389310164</v>
      </c>
      <c r="D28" s="11">
        <f t="shared" si="5"/>
        <v>-6022349.9300000072</v>
      </c>
      <c r="E28" s="10">
        <v>383287814.06999999</v>
      </c>
      <c r="F28" s="10">
        <v>145515310.21000007</v>
      </c>
      <c r="G28" s="10">
        <f t="shared" si="6"/>
        <v>145515310.21000007</v>
      </c>
      <c r="H28" s="11">
        <f t="shared" si="4"/>
        <v>237772503.85999992</v>
      </c>
    </row>
    <row r="29" spans="1:8" s="4" customFormat="1" x14ac:dyDescent="0.25">
      <c r="A29" s="3"/>
      <c r="B29" s="9" t="s">
        <v>21</v>
      </c>
      <c r="C29" s="10">
        <v>6878322568</v>
      </c>
      <c r="D29" s="11">
        <f t="shared" si="5"/>
        <v>-6709559438.6599998</v>
      </c>
      <c r="E29" s="10">
        <v>168763129.34000003</v>
      </c>
      <c r="F29" s="10">
        <v>163624141.66</v>
      </c>
      <c r="G29" s="10">
        <f t="shared" si="6"/>
        <v>163624141.66</v>
      </c>
      <c r="H29" s="11">
        <f t="shared" si="4"/>
        <v>5138987.680000037</v>
      </c>
    </row>
    <row r="30" spans="1:8" s="4" customFormat="1" x14ac:dyDescent="0.25">
      <c r="A30" s="3"/>
      <c r="B30" s="9" t="s">
        <v>22</v>
      </c>
      <c r="C30" s="10">
        <v>1587866299</v>
      </c>
      <c r="D30" s="11">
        <f t="shared" si="5"/>
        <v>-68684775.860000372</v>
      </c>
      <c r="E30" s="10">
        <v>1519181523.1399996</v>
      </c>
      <c r="F30" s="10">
        <v>596889432.7700001</v>
      </c>
      <c r="G30" s="10">
        <f t="shared" si="6"/>
        <v>596889432.7700001</v>
      </c>
      <c r="H30" s="11">
        <f t="shared" si="4"/>
        <v>922292090.36999953</v>
      </c>
    </row>
    <row r="31" spans="1:8" s="4" customFormat="1" x14ac:dyDescent="0.25">
      <c r="A31" s="3"/>
      <c r="B31" s="9" t="s">
        <v>19</v>
      </c>
      <c r="C31" s="10">
        <v>8580029658</v>
      </c>
      <c r="D31" s="11">
        <f t="shared" si="5"/>
        <v>-10228743.069999695</v>
      </c>
      <c r="E31" s="10">
        <v>8569800914.9300003</v>
      </c>
      <c r="F31" s="10">
        <v>3700515018.2599998</v>
      </c>
      <c r="G31" s="10">
        <f t="shared" si="6"/>
        <v>3700515018.2599998</v>
      </c>
      <c r="H31" s="11">
        <f t="shared" si="4"/>
        <v>4869285896.6700001</v>
      </c>
    </row>
    <row r="32" spans="1:8" s="4" customFormat="1" x14ac:dyDescent="0.25">
      <c r="A32" s="3"/>
      <c r="B32" s="9" t="s">
        <v>20</v>
      </c>
      <c r="C32" s="10">
        <v>1437240551</v>
      </c>
      <c r="D32" s="11">
        <f t="shared" si="5"/>
        <v>-299220328.88999987</v>
      </c>
      <c r="E32" s="10">
        <v>1138020222.1100001</v>
      </c>
      <c r="F32" s="10">
        <v>432487337.11000001</v>
      </c>
      <c r="G32" s="10">
        <f t="shared" si="6"/>
        <v>432487337.11000001</v>
      </c>
      <c r="H32" s="11">
        <f t="shared" si="4"/>
        <v>705532885.00000012</v>
      </c>
    </row>
    <row r="33" spans="1:8" s="4" customFormat="1" x14ac:dyDescent="0.25">
      <c r="A33" s="3"/>
      <c r="B33" s="9" t="s">
        <v>78</v>
      </c>
      <c r="C33" s="10">
        <v>1009742052</v>
      </c>
      <c r="D33" s="11">
        <f t="shared" si="5"/>
        <v>-8308115.9800000191</v>
      </c>
      <c r="E33" s="10">
        <v>1001433936.02</v>
      </c>
      <c r="F33" s="10">
        <v>500262219.11000001</v>
      </c>
      <c r="G33" s="10">
        <f t="shared" si="6"/>
        <v>500262219.11000001</v>
      </c>
      <c r="H33" s="11">
        <f t="shared" si="4"/>
        <v>501171716.90999997</v>
      </c>
    </row>
    <row r="34" spans="1:8" s="4" customFormat="1" x14ac:dyDescent="0.25">
      <c r="A34" s="3"/>
      <c r="B34" s="12" t="s">
        <v>79</v>
      </c>
      <c r="C34" s="10">
        <v>145044587</v>
      </c>
      <c r="D34" s="11">
        <f t="shared" si="5"/>
        <v>-6577940.6399999559</v>
      </c>
      <c r="E34" s="10">
        <v>138466646.36000004</v>
      </c>
      <c r="F34" s="10">
        <v>44412413.979999997</v>
      </c>
      <c r="G34" s="10">
        <f t="shared" si="6"/>
        <v>44412413.979999997</v>
      </c>
      <c r="H34" s="11">
        <f t="shared" si="4"/>
        <v>94054232.380000055</v>
      </c>
    </row>
    <row r="35" spans="1:8" s="4" customFormat="1" ht="27" x14ac:dyDescent="0.25">
      <c r="A35" s="3"/>
      <c r="B35" s="9" t="s">
        <v>80</v>
      </c>
      <c r="C35" s="10">
        <v>142496081</v>
      </c>
      <c r="D35" s="11">
        <f t="shared" si="5"/>
        <v>-5350032.4600000083</v>
      </c>
      <c r="E35" s="10">
        <v>137146048.53999999</v>
      </c>
      <c r="F35" s="10">
        <v>46923312.999999993</v>
      </c>
      <c r="G35" s="10">
        <f t="shared" si="6"/>
        <v>46923312.999999993</v>
      </c>
      <c r="H35" s="11">
        <f t="shared" si="4"/>
        <v>90222735.539999992</v>
      </c>
    </row>
    <row r="36" spans="1:8" s="4" customFormat="1" x14ac:dyDescent="0.25">
      <c r="A36" s="3"/>
      <c r="B36" s="9" t="s">
        <v>125</v>
      </c>
      <c r="C36" s="10">
        <v>2293843422</v>
      </c>
      <c r="D36" s="11">
        <f t="shared" si="5"/>
        <v>-348653877</v>
      </c>
      <c r="E36" s="10">
        <v>1945189545</v>
      </c>
      <c r="F36" s="10">
        <v>387649374.00000012</v>
      </c>
      <c r="G36" s="10">
        <f t="shared" si="6"/>
        <v>387649374.00000012</v>
      </c>
      <c r="H36" s="11">
        <f t="shared" si="4"/>
        <v>1557540171</v>
      </c>
    </row>
    <row r="37" spans="1:8" s="4" customFormat="1" x14ac:dyDescent="0.25">
      <c r="A37" s="3"/>
      <c r="B37" s="9" t="s">
        <v>129</v>
      </c>
      <c r="C37" s="10">
        <v>226757892</v>
      </c>
      <c r="D37" s="11">
        <f t="shared" si="5"/>
        <v>-6849919.9899999797</v>
      </c>
      <c r="E37" s="10">
        <v>219907972.01000002</v>
      </c>
      <c r="F37" s="10">
        <v>93100497.74000001</v>
      </c>
      <c r="G37" s="10">
        <f t="shared" si="6"/>
        <v>93100497.74000001</v>
      </c>
      <c r="H37" s="11">
        <f t="shared" si="4"/>
        <v>126807474.27000001</v>
      </c>
    </row>
    <row r="38" spans="1:8" s="4" customFormat="1" ht="8.1" customHeight="1" x14ac:dyDescent="0.25">
      <c r="A38" s="3"/>
      <c r="B38" s="9"/>
      <c r="C38" s="10"/>
      <c r="D38" s="11"/>
      <c r="E38" s="10"/>
      <c r="F38" s="10"/>
      <c r="G38" s="10"/>
      <c r="H38" s="11"/>
    </row>
    <row r="39" spans="1:8" s="4" customFormat="1" x14ac:dyDescent="0.25">
      <c r="A39" s="3"/>
      <c r="B39" s="8" t="s">
        <v>23</v>
      </c>
      <c r="C39" s="7">
        <f>SUM(C41:C56)</f>
        <v>36619302934</v>
      </c>
      <c r="D39" s="7">
        <f t="shared" ref="D39" si="7">E39-C39</f>
        <v>-4319314430.7499962</v>
      </c>
      <c r="E39" s="7">
        <f>SUM(E41:E56)</f>
        <v>32299988503.250004</v>
      </c>
      <c r="F39" s="7">
        <f>SUM(F41:F56)</f>
        <v>11323879529.719999</v>
      </c>
      <c r="G39" s="7">
        <f t="shared" si="6"/>
        <v>11323879529.719999</v>
      </c>
      <c r="H39" s="7">
        <f t="shared" si="4"/>
        <v>20976108973.530006</v>
      </c>
    </row>
    <row r="40" spans="1:8" s="4" customFormat="1" ht="8.1" customHeight="1" x14ac:dyDescent="0.25">
      <c r="A40" s="3"/>
      <c r="B40" s="8"/>
      <c r="C40" s="7"/>
      <c r="D40" s="7"/>
      <c r="E40" s="7"/>
      <c r="F40" s="7"/>
      <c r="G40" s="7"/>
      <c r="H40" s="7"/>
    </row>
    <row r="41" spans="1:8" s="4" customFormat="1" ht="27" x14ac:dyDescent="0.25">
      <c r="A41" s="3"/>
      <c r="B41" s="9" t="s">
        <v>81</v>
      </c>
      <c r="C41" s="10">
        <v>1938335559</v>
      </c>
      <c r="D41" s="11">
        <f>E41-C41</f>
        <v>-290000000</v>
      </c>
      <c r="E41" s="10">
        <v>1648335559</v>
      </c>
      <c r="F41" s="10">
        <v>487758551.93000013</v>
      </c>
      <c r="G41" s="10">
        <f>F41</f>
        <v>487758551.93000013</v>
      </c>
      <c r="H41" s="11">
        <f t="shared" si="4"/>
        <v>1160577007.0699999</v>
      </c>
    </row>
    <row r="42" spans="1:8" s="4" customFormat="1" x14ac:dyDescent="0.25">
      <c r="A42" s="3"/>
      <c r="B42" s="9" t="s">
        <v>82</v>
      </c>
      <c r="C42" s="10">
        <v>176461128</v>
      </c>
      <c r="D42" s="11">
        <f t="shared" ref="D42:D56" si="8">E42-C42</f>
        <v>-2077161.3300000131</v>
      </c>
      <c r="E42" s="10">
        <v>174383966.66999999</v>
      </c>
      <c r="F42" s="10">
        <v>94552716.519999996</v>
      </c>
      <c r="G42" s="10">
        <f t="shared" si="6"/>
        <v>94552716.519999996</v>
      </c>
      <c r="H42" s="11">
        <f t="shared" si="4"/>
        <v>79831250.149999991</v>
      </c>
    </row>
    <row r="43" spans="1:8" s="4" customFormat="1" x14ac:dyDescent="0.25">
      <c r="A43" s="3"/>
      <c r="B43" s="9" t="s">
        <v>130</v>
      </c>
      <c r="C43" s="10">
        <v>17172476</v>
      </c>
      <c r="D43" s="11">
        <f t="shared" si="8"/>
        <v>-2072223</v>
      </c>
      <c r="E43" s="10">
        <v>15100253</v>
      </c>
      <c r="F43" s="10">
        <v>3311239.61</v>
      </c>
      <c r="G43" s="10">
        <f t="shared" si="6"/>
        <v>3311239.61</v>
      </c>
      <c r="H43" s="11">
        <f t="shared" si="4"/>
        <v>11789013.390000001</v>
      </c>
    </row>
    <row r="44" spans="1:8" s="4" customFormat="1" x14ac:dyDescent="0.25">
      <c r="A44" s="3"/>
      <c r="B44" s="9" t="s">
        <v>24</v>
      </c>
      <c r="C44" s="10">
        <v>135574970</v>
      </c>
      <c r="D44" s="11">
        <f t="shared" ref="D44" si="9">E44-C44</f>
        <v>-62284376.660000011</v>
      </c>
      <c r="E44" s="10">
        <v>73290593.339999989</v>
      </c>
      <c r="F44" s="10">
        <v>32890734.259999998</v>
      </c>
      <c r="G44" s="10">
        <f t="shared" ref="G44" si="10">F44</f>
        <v>32890734.259999998</v>
      </c>
      <c r="H44" s="11">
        <f t="shared" ref="H44" si="11">E44-F44</f>
        <v>40399859.079999991</v>
      </c>
    </row>
    <row r="45" spans="1:8" s="4" customFormat="1" ht="40.5" x14ac:dyDescent="0.25">
      <c r="A45" s="3"/>
      <c r="B45" s="9" t="s">
        <v>131</v>
      </c>
      <c r="C45" s="10">
        <v>11992884</v>
      </c>
      <c r="D45" s="11">
        <f t="shared" si="8"/>
        <v>-11807193.859999999</v>
      </c>
      <c r="E45" s="10">
        <v>185690.14</v>
      </c>
      <c r="F45" s="10">
        <v>185690.14</v>
      </c>
      <c r="G45" s="10">
        <f t="shared" si="6"/>
        <v>185690.14</v>
      </c>
      <c r="H45" s="11">
        <f t="shared" si="4"/>
        <v>0</v>
      </c>
    </row>
    <row r="46" spans="1:8" s="4" customFormat="1" ht="27" x14ac:dyDescent="0.25">
      <c r="A46" s="3"/>
      <c r="B46" s="9" t="s">
        <v>132</v>
      </c>
      <c r="C46" s="10">
        <v>0</v>
      </c>
      <c r="D46" s="11">
        <f t="shared" si="8"/>
        <v>11340193.859999999</v>
      </c>
      <c r="E46" s="10">
        <v>11340193.859999999</v>
      </c>
      <c r="F46" s="10">
        <v>4270929.29</v>
      </c>
      <c r="G46" s="10">
        <f t="shared" si="6"/>
        <v>4270929.29</v>
      </c>
      <c r="H46" s="11">
        <f t="shared" si="4"/>
        <v>7069264.5699999994</v>
      </c>
    </row>
    <row r="47" spans="1:8" s="4" customFormat="1" x14ac:dyDescent="0.25">
      <c r="A47" s="3"/>
      <c r="B47" s="9" t="s">
        <v>25</v>
      </c>
      <c r="C47" s="10">
        <v>14746960665</v>
      </c>
      <c r="D47" s="11">
        <f t="shared" si="8"/>
        <v>-924522133.58999825</v>
      </c>
      <c r="E47" s="10">
        <v>13822438531.410002</v>
      </c>
      <c r="F47" s="10">
        <v>4314519008.9399996</v>
      </c>
      <c r="G47" s="10">
        <f t="shared" si="6"/>
        <v>4314519008.9399996</v>
      </c>
      <c r="H47" s="11">
        <f t="shared" si="4"/>
        <v>9507919522.4700012</v>
      </c>
    </row>
    <row r="48" spans="1:8" s="4" customFormat="1" x14ac:dyDescent="0.25">
      <c r="A48" s="3"/>
      <c r="B48" s="9" t="s">
        <v>83</v>
      </c>
      <c r="C48" s="10">
        <v>6969641</v>
      </c>
      <c r="D48" s="11">
        <f t="shared" si="8"/>
        <v>-1195830</v>
      </c>
      <c r="E48" s="10">
        <v>5773811</v>
      </c>
      <c r="F48" s="10">
        <v>2200108.9900000002</v>
      </c>
      <c r="G48" s="10">
        <f t="shared" ref="G48" si="12">F48</f>
        <v>2200108.9900000002</v>
      </c>
      <c r="H48" s="11">
        <f t="shared" ref="H48" si="13">E48-F48</f>
        <v>3573702.01</v>
      </c>
    </row>
    <row r="49" spans="1:8" s="4" customFormat="1" x14ac:dyDescent="0.25">
      <c r="A49" s="3"/>
      <c r="B49" s="9" t="s">
        <v>96</v>
      </c>
      <c r="C49" s="10">
        <v>1058072492</v>
      </c>
      <c r="D49" s="11">
        <f t="shared" si="8"/>
        <v>0</v>
      </c>
      <c r="E49" s="10">
        <v>1058072491.9999999</v>
      </c>
      <c r="F49" s="10">
        <v>512500813.59000003</v>
      </c>
      <c r="G49" s="10">
        <f t="shared" si="6"/>
        <v>512500813.59000003</v>
      </c>
      <c r="H49" s="11">
        <f t="shared" si="4"/>
        <v>545571678.40999985</v>
      </c>
    </row>
    <row r="50" spans="1:8" s="4" customFormat="1" x14ac:dyDescent="0.25">
      <c r="A50" s="3"/>
      <c r="B50" s="9" t="s">
        <v>84</v>
      </c>
      <c r="C50" s="10">
        <v>3392465477</v>
      </c>
      <c r="D50" s="11">
        <f t="shared" si="8"/>
        <v>-2921930685.27</v>
      </c>
      <c r="E50" s="10">
        <v>470534791.73000002</v>
      </c>
      <c r="F50" s="10">
        <v>180538876.32999998</v>
      </c>
      <c r="G50" s="10">
        <f t="shared" si="6"/>
        <v>180538876.32999998</v>
      </c>
      <c r="H50" s="11">
        <f t="shared" si="4"/>
        <v>289995915.40000004</v>
      </c>
    </row>
    <row r="51" spans="1:8" s="4" customFormat="1" x14ac:dyDescent="0.25">
      <c r="A51" s="3"/>
      <c r="B51" s="9" t="s">
        <v>85</v>
      </c>
      <c r="C51" s="10">
        <v>113327044</v>
      </c>
      <c r="D51" s="11">
        <f t="shared" si="8"/>
        <v>4690773.8900000453</v>
      </c>
      <c r="E51" s="10">
        <v>118017817.89000005</v>
      </c>
      <c r="F51" s="10">
        <v>52937851.839999989</v>
      </c>
      <c r="G51" s="10">
        <f t="shared" si="6"/>
        <v>52937851.839999989</v>
      </c>
      <c r="H51" s="11">
        <f t="shared" si="4"/>
        <v>65079966.050000057</v>
      </c>
    </row>
    <row r="52" spans="1:8" s="4" customFormat="1" x14ac:dyDescent="0.25">
      <c r="A52" s="3"/>
      <c r="B52" s="9" t="s">
        <v>26</v>
      </c>
      <c r="C52" s="10">
        <v>9288621590</v>
      </c>
      <c r="D52" s="11">
        <f t="shared" si="8"/>
        <v>-34641724.140001297</v>
      </c>
      <c r="E52" s="10">
        <v>9253979865.8599987</v>
      </c>
      <c r="F52" s="10">
        <v>3560128216.1600003</v>
      </c>
      <c r="G52" s="10">
        <f t="shared" si="6"/>
        <v>3560128216.1600003</v>
      </c>
      <c r="H52" s="11">
        <f t="shared" si="4"/>
        <v>5693851649.6999989</v>
      </c>
    </row>
    <row r="53" spans="1:8" s="4" customFormat="1" x14ac:dyDescent="0.25">
      <c r="A53" s="3"/>
      <c r="B53" s="9" t="s">
        <v>27</v>
      </c>
      <c r="C53" s="10">
        <v>5455003394</v>
      </c>
      <c r="D53" s="11">
        <f t="shared" si="8"/>
        <v>-33271046.13999939</v>
      </c>
      <c r="E53" s="10">
        <v>5421732347.8600006</v>
      </c>
      <c r="F53" s="10">
        <v>2004428519.74</v>
      </c>
      <c r="G53" s="10">
        <f t="shared" si="6"/>
        <v>2004428519.74</v>
      </c>
      <c r="H53" s="11">
        <f t="shared" si="4"/>
        <v>3417303828.1200008</v>
      </c>
    </row>
    <row r="54" spans="1:8" s="4" customFormat="1" x14ac:dyDescent="0.25">
      <c r="A54" s="3"/>
      <c r="B54" s="9" t="s">
        <v>28</v>
      </c>
      <c r="C54" s="10">
        <v>47816696</v>
      </c>
      <c r="D54" s="11">
        <f t="shared" si="8"/>
        <v>-46382119.670000002</v>
      </c>
      <c r="E54" s="10">
        <v>1434576.33</v>
      </c>
      <c r="F54" s="10">
        <v>828112.14999999991</v>
      </c>
      <c r="G54" s="10">
        <f t="shared" si="6"/>
        <v>828112.14999999991</v>
      </c>
      <c r="H54" s="11">
        <f t="shared" si="4"/>
        <v>606464.18000000017</v>
      </c>
    </row>
    <row r="55" spans="1:8" s="4" customFormat="1" x14ac:dyDescent="0.25">
      <c r="A55" s="3"/>
      <c r="B55" s="9" t="s">
        <v>29</v>
      </c>
      <c r="C55" s="10">
        <v>15528918</v>
      </c>
      <c r="D55" s="11">
        <f t="shared" si="8"/>
        <v>0</v>
      </c>
      <c r="E55" s="10">
        <v>15528918</v>
      </c>
      <c r="F55" s="10">
        <v>12008404.769999996</v>
      </c>
      <c r="G55" s="10">
        <f t="shared" si="6"/>
        <v>12008404.769999996</v>
      </c>
      <c r="H55" s="11">
        <f t="shared" si="4"/>
        <v>3520513.2300000042</v>
      </c>
    </row>
    <row r="56" spans="1:8" s="4" customFormat="1" ht="27" x14ac:dyDescent="0.25">
      <c r="A56" s="3"/>
      <c r="B56" s="9" t="s">
        <v>128</v>
      </c>
      <c r="C56" s="10">
        <v>215000000</v>
      </c>
      <c r="D56" s="11">
        <f t="shared" si="8"/>
        <v>-5160904.8400000036</v>
      </c>
      <c r="E56" s="10">
        <v>209839095.16</v>
      </c>
      <c r="F56" s="10">
        <v>60819755.460000008</v>
      </c>
      <c r="G56" s="10">
        <f t="shared" si="6"/>
        <v>60819755.460000008</v>
      </c>
      <c r="H56" s="11">
        <f t="shared" si="4"/>
        <v>149019339.69999999</v>
      </c>
    </row>
    <row r="57" spans="1:8" s="4" customFormat="1" ht="8.1" customHeight="1" x14ac:dyDescent="0.25">
      <c r="A57" s="3"/>
      <c r="B57" s="9"/>
      <c r="C57" s="10"/>
      <c r="D57" s="11"/>
      <c r="E57" s="10"/>
      <c r="F57" s="10"/>
      <c r="G57" s="10"/>
      <c r="H57" s="11"/>
    </row>
    <row r="58" spans="1:8" s="4" customFormat="1" x14ac:dyDescent="0.25">
      <c r="A58" s="3"/>
      <c r="B58" s="8" t="s">
        <v>94</v>
      </c>
      <c r="C58" s="7">
        <f>SUM(C60:C75)</f>
        <v>35460481460</v>
      </c>
      <c r="D58" s="7">
        <f t="shared" ref="D58:D75" si="14">E58-C58</f>
        <v>-1216162334.0599976</v>
      </c>
      <c r="E58" s="7">
        <f t="shared" ref="E58:F58" si="15">SUM(E60:E75)</f>
        <v>34244319125.940002</v>
      </c>
      <c r="F58" s="7">
        <f t="shared" si="15"/>
        <v>11632428784.889997</v>
      </c>
      <c r="G58" s="7">
        <f t="shared" si="6"/>
        <v>11632428784.889997</v>
      </c>
      <c r="H58" s="7">
        <f t="shared" si="4"/>
        <v>22611890341.050003</v>
      </c>
    </row>
    <row r="59" spans="1:8" s="4" customFormat="1" ht="8.1" customHeight="1" x14ac:dyDescent="0.25">
      <c r="A59" s="3"/>
      <c r="B59" s="8"/>
      <c r="C59" s="7"/>
      <c r="D59" s="7"/>
      <c r="E59" s="7"/>
      <c r="F59" s="7"/>
      <c r="G59" s="7"/>
      <c r="H59" s="7"/>
    </row>
    <row r="60" spans="1:8" s="4" customFormat="1" x14ac:dyDescent="0.25">
      <c r="A60" s="3"/>
      <c r="B60" s="9" t="s">
        <v>97</v>
      </c>
      <c r="C60" s="10">
        <v>2591834492</v>
      </c>
      <c r="D60" s="11">
        <f t="shared" si="14"/>
        <v>-155439060.83999968</v>
      </c>
      <c r="E60" s="10">
        <v>2436395431.1600003</v>
      </c>
      <c r="F60" s="10">
        <v>733222822.08000028</v>
      </c>
      <c r="G60" s="10">
        <f t="shared" si="6"/>
        <v>733222822.08000028</v>
      </c>
      <c r="H60" s="11">
        <f t="shared" si="4"/>
        <v>1703172609.0799999</v>
      </c>
    </row>
    <row r="61" spans="1:8" s="4" customFormat="1" x14ac:dyDescent="0.25">
      <c r="A61" s="3"/>
      <c r="B61" s="9" t="s">
        <v>98</v>
      </c>
      <c r="C61" s="10">
        <v>1614627014</v>
      </c>
      <c r="D61" s="11">
        <f t="shared" si="14"/>
        <v>-93313370.079999685</v>
      </c>
      <c r="E61" s="10">
        <v>1521313643.9200003</v>
      </c>
      <c r="F61" s="10">
        <v>503399122.36000001</v>
      </c>
      <c r="G61" s="10">
        <f>F61</f>
        <v>503399122.36000001</v>
      </c>
      <c r="H61" s="11">
        <f t="shared" si="4"/>
        <v>1017914521.5600003</v>
      </c>
    </row>
    <row r="62" spans="1:8" s="4" customFormat="1" x14ac:dyDescent="0.25">
      <c r="A62" s="3"/>
      <c r="B62" s="9" t="s">
        <v>99</v>
      </c>
      <c r="C62" s="10">
        <v>1946962439</v>
      </c>
      <c r="D62" s="11">
        <f t="shared" si="14"/>
        <v>-55420435.399999857</v>
      </c>
      <c r="E62" s="10">
        <v>1891542003.6000001</v>
      </c>
      <c r="F62" s="10">
        <v>687111113.13</v>
      </c>
      <c r="G62" s="10">
        <f t="shared" si="6"/>
        <v>687111113.13</v>
      </c>
      <c r="H62" s="11">
        <f t="shared" si="4"/>
        <v>1204430890.4700003</v>
      </c>
    </row>
    <row r="63" spans="1:8" s="4" customFormat="1" x14ac:dyDescent="0.25">
      <c r="A63" s="3"/>
      <c r="B63" s="9" t="s">
        <v>100</v>
      </c>
      <c r="C63" s="10">
        <v>2357852010</v>
      </c>
      <c r="D63" s="11">
        <f t="shared" si="14"/>
        <v>-138809873.44000006</v>
      </c>
      <c r="E63" s="10">
        <v>2219042136.5599999</v>
      </c>
      <c r="F63" s="10">
        <v>666986423.30000019</v>
      </c>
      <c r="G63" s="10">
        <f t="shared" si="6"/>
        <v>666986423.30000019</v>
      </c>
      <c r="H63" s="11">
        <f t="shared" si="4"/>
        <v>1552055713.2599998</v>
      </c>
    </row>
    <row r="64" spans="1:8" s="4" customFormat="1" x14ac:dyDescent="0.25">
      <c r="A64" s="3"/>
      <c r="B64" s="9" t="s">
        <v>101</v>
      </c>
      <c r="C64" s="10">
        <v>1566571570</v>
      </c>
      <c r="D64" s="11">
        <f t="shared" si="14"/>
        <v>0</v>
      </c>
      <c r="E64" s="10">
        <v>1566571570</v>
      </c>
      <c r="F64" s="10">
        <v>609725628.19000006</v>
      </c>
      <c r="G64" s="10">
        <f t="shared" si="6"/>
        <v>609725628.19000006</v>
      </c>
      <c r="H64" s="11">
        <f t="shared" si="4"/>
        <v>956845941.80999994</v>
      </c>
    </row>
    <row r="65" spans="1:8" s="4" customFormat="1" x14ac:dyDescent="0.25">
      <c r="A65" s="3"/>
      <c r="B65" s="9" t="s">
        <v>102</v>
      </c>
      <c r="C65" s="10">
        <v>2934323530</v>
      </c>
      <c r="D65" s="11">
        <f t="shared" si="14"/>
        <v>-65875756.399999619</v>
      </c>
      <c r="E65" s="10">
        <v>2868447773.6000004</v>
      </c>
      <c r="F65" s="10">
        <v>1098902788.1899998</v>
      </c>
      <c r="G65" s="10">
        <f t="shared" si="6"/>
        <v>1098902788.1899998</v>
      </c>
      <c r="H65" s="11">
        <f t="shared" si="4"/>
        <v>1769544985.4100006</v>
      </c>
    </row>
    <row r="66" spans="1:8" s="4" customFormat="1" x14ac:dyDescent="0.25">
      <c r="A66" s="3"/>
      <c r="B66" s="9" t="s">
        <v>103</v>
      </c>
      <c r="C66" s="10">
        <v>3817168491</v>
      </c>
      <c r="D66" s="11">
        <f t="shared" si="14"/>
        <v>-236095640.73000002</v>
      </c>
      <c r="E66" s="10">
        <v>3581072850.27</v>
      </c>
      <c r="F66" s="10">
        <v>1323410537.1500001</v>
      </c>
      <c r="G66" s="10">
        <f t="shared" si="6"/>
        <v>1323410537.1500001</v>
      </c>
      <c r="H66" s="11">
        <f t="shared" si="4"/>
        <v>2257662313.1199999</v>
      </c>
    </row>
    <row r="67" spans="1:8" s="4" customFormat="1" x14ac:dyDescent="0.25">
      <c r="A67" s="3"/>
      <c r="B67" s="9" t="s">
        <v>104</v>
      </c>
      <c r="C67" s="10">
        <v>1730992003</v>
      </c>
      <c r="D67" s="11">
        <f t="shared" si="14"/>
        <v>12514.480000019073</v>
      </c>
      <c r="E67" s="10">
        <v>1731004517.48</v>
      </c>
      <c r="F67" s="10">
        <v>573205201.25999975</v>
      </c>
      <c r="G67" s="10">
        <f t="shared" si="6"/>
        <v>573205201.25999975</v>
      </c>
      <c r="H67" s="11">
        <f t="shared" si="4"/>
        <v>1157799316.2200003</v>
      </c>
    </row>
    <row r="68" spans="1:8" s="4" customFormat="1" x14ac:dyDescent="0.25">
      <c r="A68" s="3"/>
      <c r="B68" s="9" t="s">
        <v>105</v>
      </c>
      <c r="C68" s="10">
        <v>4272388773</v>
      </c>
      <c r="D68" s="11">
        <f t="shared" si="14"/>
        <v>-111758878.9000001</v>
      </c>
      <c r="E68" s="10">
        <v>4160629894.0999999</v>
      </c>
      <c r="F68" s="10">
        <v>1172396226.48</v>
      </c>
      <c r="G68" s="10">
        <f t="shared" si="6"/>
        <v>1172396226.48</v>
      </c>
      <c r="H68" s="11">
        <f t="shared" si="4"/>
        <v>2988233667.6199999</v>
      </c>
    </row>
    <row r="69" spans="1:8" s="4" customFormat="1" x14ac:dyDescent="0.25">
      <c r="A69" s="3"/>
      <c r="B69" s="9" t="s">
        <v>106</v>
      </c>
      <c r="C69" s="10">
        <v>1495195284</v>
      </c>
      <c r="D69" s="11">
        <f t="shared" si="14"/>
        <v>-46560346.119999886</v>
      </c>
      <c r="E69" s="10">
        <v>1448634937.8800001</v>
      </c>
      <c r="F69" s="10">
        <v>360501610.06000006</v>
      </c>
      <c r="G69" s="10">
        <f t="shared" si="6"/>
        <v>360501610.06000006</v>
      </c>
      <c r="H69" s="11">
        <f t="shared" si="4"/>
        <v>1088133327.8200002</v>
      </c>
    </row>
    <row r="70" spans="1:8" s="4" customFormat="1" x14ac:dyDescent="0.25">
      <c r="A70" s="3"/>
      <c r="B70" s="9" t="s">
        <v>107</v>
      </c>
      <c r="C70" s="10">
        <v>2158481056</v>
      </c>
      <c r="D70" s="11">
        <f t="shared" si="14"/>
        <v>-17550305</v>
      </c>
      <c r="E70" s="10">
        <v>2140930751</v>
      </c>
      <c r="F70" s="10">
        <v>681143878.75000012</v>
      </c>
      <c r="G70" s="10">
        <f t="shared" si="6"/>
        <v>681143878.75000012</v>
      </c>
      <c r="H70" s="11">
        <f t="shared" si="4"/>
        <v>1459786872.25</v>
      </c>
    </row>
    <row r="71" spans="1:8" s="4" customFormat="1" x14ac:dyDescent="0.25">
      <c r="A71" s="3"/>
      <c r="B71" s="9" t="s">
        <v>108</v>
      </c>
      <c r="C71" s="10">
        <v>1313513863</v>
      </c>
      <c r="D71" s="11">
        <f t="shared" si="14"/>
        <v>-1186616</v>
      </c>
      <c r="E71" s="10">
        <v>1312327247</v>
      </c>
      <c r="F71" s="10">
        <v>392493369.85000008</v>
      </c>
      <c r="G71" s="10">
        <f t="shared" si="6"/>
        <v>392493369.85000008</v>
      </c>
      <c r="H71" s="11">
        <f t="shared" si="4"/>
        <v>919833877.14999986</v>
      </c>
    </row>
    <row r="72" spans="1:8" s="4" customFormat="1" x14ac:dyDescent="0.25">
      <c r="A72" s="3"/>
      <c r="B72" s="9" t="s">
        <v>109</v>
      </c>
      <c r="C72" s="10">
        <v>1403856033</v>
      </c>
      <c r="D72" s="11">
        <f t="shared" si="14"/>
        <v>-83326766.999999762</v>
      </c>
      <c r="E72" s="10">
        <v>1320529266.0000002</v>
      </c>
      <c r="F72" s="10">
        <v>505191842.31</v>
      </c>
      <c r="G72" s="10">
        <f t="shared" si="6"/>
        <v>505191842.31</v>
      </c>
      <c r="H72" s="11">
        <f t="shared" si="4"/>
        <v>815337423.6900003</v>
      </c>
    </row>
    <row r="73" spans="1:8" s="4" customFormat="1" x14ac:dyDescent="0.25">
      <c r="A73" s="3"/>
      <c r="B73" s="9" t="s">
        <v>110</v>
      </c>
      <c r="C73" s="10">
        <v>2131287873</v>
      </c>
      <c r="D73" s="11">
        <f t="shared" si="14"/>
        <v>-8600000</v>
      </c>
      <c r="E73" s="10">
        <v>2122687873</v>
      </c>
      <c r="F73" s="10">
        <v>702866372.46999979</v>
      </c>
      <c r="G73" s="10">
        <f t="shared" si="6"/>
        <v>702866372.46999979</v>
      </c>
      <c r="H73" s="11">
        <f t="shared" si="4"/>
        <v>1419821500.5300002</v>
      </c>
    </row>
    <row r="74" spans="1:8" s="4" customFormat="1" x14ac:dyDescent="0.25">
      <c r="A74" s="3"/>
      <c r="B74" s="9" t="s">
        <v>111</v>
      </c>
      <c r="C74" s="10">
        <v>2440380575</v>
      </c>
      <c r="D74" s="11">
        <f t="shared" si="14"/>
        <v>-134625038.52000046</v>
      </c>
      <c r="E74" s="10">
        <v>2305755536.4799995</v>
      </c>
      <c r="F74" s="10">
        <v>1023070448.83</v>
      </c>
      <c r="G74" s="10">
        <f t="shared" si="6"/>
        <v>1023070448.83</v>
      </c>
      <c r="H74" s="11">
        <f t="shared" si="4"/>
        <v>1282685087.6499996</v>
      </c>
    </row>
    <row r="75" spans="1:8" s="4" customFormat="1" x14ac:dyDescent="0.25">
      <c r="A75" s="3"/>
      <c r="B75" s="9" t="s">
        <v>112</v>
      </c>
      <c r="C75" s="10">
        <v>1685046454</v>
      </c>
      <c r="D75" s="11">
        <f t="shared" si="14"/>
        <v>-67612760.109999657</v>
      </c>
      <c r="E75" s="10">
        <v>1617433693.8900003</v>
      </c>
      <c r="F75" s="10">
        <v>598801400.48000002</v>
      </c>
      <c r="G75" s="10">
        <f t="shared" si="6"/>
        <v>598801400.48000002</v>
      </c>
      <c r="H75" s="11">
        <f t="shared" si="4"/>
        <v>1018632293.4100003</v>
      </c>
    </row>
    <row r="76" spans="1:8" s="4" customFormat="1" ht="8.1" customHeight="1" x14ac:dyDescent="0.25">
      <c r="A76" s="3"/>
      <c r="B76" s="9"/>
      <c r="C76" s="10"/>
      <c r="D76" s="11"/>
      <c r="E76" s="10"/>
      <c r="F76" s="10"/>
      <c r="G76" s="10"/>
      <c r="H76" s="11"/>
    </row>
    <row r="77" spans="1:8" s="4" customFormat="1" x14ac:dyDescent="0.25">
      <c r="A77" s="3"/>
      <c r="B77" s="8" t="s">
        <v>31</v>
      </c>
      <c r="C77" s="7">
        <f>SUM(C79:C80)</f>
        <v>10091072586</v>
      </c>
      <c r="D77" s="14">
        <f t="shared" ref="D77:D80" si="16">E77-C77</f>
        <v>0</v>
      </c>
      <c r="E77" s="7">
        <f>SUM(E79:E80)</f>
        <v>10091072586</v>
      </c>
      <c r="F77" s="7">
        <f>SUM(F79:F80)</f>
        <v>4133202229.4299998</v>
      </c>
      <c r="G77" s="7">
        <f t="shared" si="6"/>
        <v>4133202229.4299998</v>
      </c>
      <c r="H77" s="7">
        <f t="shared" ref="H77:H145" si="17">E77-F77</f>
        <v>5957870356.5699997</v>
      </c>
    </row>
    <row r="78" spans="1:8" s="4" customFormat="1" ht="8.1" customHeight="1" x14ac:dyDescent="0.25">
      <c r="A78" s="3"/>
      <c r="B78" s="8"/>
      <c r="C78" s="7"/>
      <c r="D78" s="14"/>
      <c r="E78" s="7"/>
      <c r="F78" s="7"/>
      <c r="G78" s="7"/>
      <c r="H78" s="7"/>
    </row>
    <row r="79" spans="1:8" s="4" customFormat="1" x14ac:dyDescent="0.25">
      <c r="A79" s="3"/>
      <c r="B79" s="9" t="s">
        <v>69</v>
      </c>
      <c r="C79" s="10">
        <v>3992000000</v>
      </c>
      <c r="D79" s="11">
        <f t="shared" ref="D79" si="18">E79-C79</f>
        <v>0</v>
      </c>
      <c r="E79" s="10">
        <v>3992000000</v>
      </c>
      <c r="F79" s="10">
        <v>793833063.38</v>
      </c>
      <c r="G79" s="10">
        <f t="shared" ref="G79" si="19">F79</f>
        <v>793833063.38</v>
      </c>
      <c r="H79" s="11">
        <f t="shared" ref="H79" si="20">E79-F79</f>
        <v>3198166936.6199999</v>
      </c>
    </row>
    <row r="80" spans="1:8" s="4" customFormat="1" x14ac:dyDescent="0.25">
      <c r="A80" s="3"/>
      <c r="B80" s="9" t="s">
        <v>70</v>
      </c>
      <c r="C80" s="10">
        <v>6099072586</v>
      </c>
      <c r="D80" s="11">
        <f t="shared" si="16"/>
        <v>0</v>
      </c>
      <c r="E80" s="10">
        <v>6099072586</v>
      </c>
      <c r="F80" s="10">
        <v>3339369166.0499997</v>
      </c>
      <c r="G80" s="10">
        <f t="shared" si="6"/>
        <v>3339369166.0499997</v>
      </c>
      <c r="H80" s="11">
        <f t="shared" si="17"/>
        <v>2759703419.9500003</v>
      </c>
    </row>
    <row r="81" spans="1:8" s="4" customFormat="1" ht="8.1" customHeight="1" x14ac:dyDescent="0.25">
      <c r="A81" s="3"/>
      <c r="B81" s="9"/>
      <c r="C81" s="10"/>
      <c r="D81" s="11"/>
      <c r="E81" s="10"/>
      <c r="F81" s="10"/>
      <c r="G81" s="10"/>
      <c r="H81" s="11"/>
    </row>
    <row r="82" spans="1:8" s="4" customFormat="1" x14ac:dyDescent="0.25">
      <c r="A82" s="3"/>
      <c r="B82" s="8" t="s">
        <v>32</v>
      </c>
      <c r="C82" s="7">
        <f>SUM(C84:C85)</f>
        <v>2284149065</v>
      </c>
      <c r="D82" s="7">
        <f t="shared" ref="D82:D85" si="21">E82-C82</f>
        <v>-12000000</v>
      </c>
      <c r="E82" s="7">
        <f t="shared" ref="E82:F82" si="22">SUM(E84:E85)</f>
        <v>2272149065</v>
      </c>
      <c r="F82" s="7">
        <f t="shared" si="22"/>
        <v>1110923862</v>
      </c>
      <c r="G82" s="7">
        <f t="shared" si="6"/>
        <v>1110923862</v>
      </c>
      <c r="H82" s="7">
        <f t="shared" si="17"/>
        <v>1161225203</v>
      </c>
    </row>
    <row r="83" spans="1:8" s="4" customFormat="1" ht="8.1" customHeight="1" x14ac:dyDescent="0.25">
      <c r="A83" s="3"/>
      <c r="B83" s="8"/>
      <c r="C83" s="7"/>
      <c r="D83" s="7"/>
      <c r="E83" s="7"/>
      <c r="F83" s="7"/>
      <c r="G83" s="7"/>
      <c r="H83" s="7"/>
    </row>
    <row r="84" spans="1:8" s="4" customFormat="1" x14ac:dyDescent="0.25">
      <c r="A84" s="3"/>
      <c r="B84" s="9" t="s">
        <v>95</v>
      </c>
      <c r="C84" s="10">
        <v>1766054290</v>
      </c>
      <c r="D84" s="11">
        <f t="shared" si="21"/>
        <v>0</v>
      </c>
      <c r="E84" s="10">
        <v>1766054290</v>
      </c>
      <c r="F84" s="10">
        <v>851876477</v>
      </c>
      <c r="G84" s="10">
        <f t="shared" si="6"/>
        <v>851876477</v>
      </c>
      <c r="H84" s="11">
        <f t="shared" si="17"/>
        <v>914177813</v>
      </c>
    </row>
    <row r="85" spans="1:8" s="4" customFormat="1" x14ac:dyDescent="0.25">
      <c r="A85" s="3"/>
      <c r="B85" s="9" t="s">
        <v>113</v>
      </c>
      <c r="C85" s="10">
        <v>518094775</v>
      </c>
      <c r="D85" s="11">
        <f t="shared" si="21"/>
        <v>-12000000</v>
      </c>
      <c r="E85" s="10">
        <v>506094775</v>
      </c>
      <c r="F85" s="10">
        <v>259047385</v>
      </c>
      <c r="G85" s="10">
        <f t="shared" si="6"/>
        <v>259047385</v>
      </c>
      <c r="H85" s="11">
        <f t="shared" si="17"/>
        <v>247047390</v>
      </c>
    </row>
    <row r="86" spans="1:8" s="4" customFormat="1" ht="8.1" customHeight="1" x14ac:dyDescent="0.25">
      <c r="A86" s="3"/>
      <c r="B86" s="9"/>
      <c r="C86" s="10"/>
      <c r="D86" s="11"/>
      <c r="E86" s="10"/>
      <c r="F86" s="10"/>
      <c r="G86" s="10"/>
      <c r="H86" s="11"/>
    </row>
    <row r="87" spans="1:8" s="4" customFormat="1" x14ac:dyDescent="0.25">
      <c r="A87" s="3"/>
      <c r="B87" s="8" t="s">
        <v>33</v>
      </c>
      <c r="C87" s="7">
        <f>SUM(C89:C90)</f>
        <v>6620633188</v>
      </c>
      <c r="D87" s="7">
        <f t="shared" ref="D87:D90" si="23">E87-C87</f>
        <v>0</v>
      </c>
      <c r="E87" s="7">
        <f t="shared" ref="E87:F87" si="24">SUM(E89:E90)</f>
        <v>6620633188</v>
      </c>
      <c r="F87" s="7">
        <f t="shared" si="24"/>
        <v>2891303028.46</v>
      </c>
      <c r="G87" s="7">
        <f t="shared" ref="G87:G152" si="25">F87</f>
        <v>2891303028.46</v>
      </c>
      <c r="H87" s="7">
        <f t="shared" si="17"/>
        <v>3729330159.54</v>
      </c>
    </row>
    <row r="88" spans="1:8" s="4" customFormat="1" ht="8.1" customHeight="1" x14ac:dyDescent="0.25">
      <c r="A88" s="3"/>
      <c r="B88" s="8"/>
      <c r="C88" s="7"/>
      <c r="D88" s="7"/>
      <c r="E88" s="7"/>
      <c r="F88" s="7"/>
      <c r="G88" s="7"/>
      <c r="H88" s="7"/>
    </row>
    <row r="89" spans="1:8" s="4" customFormat="1" x14ac:dyDescent="0.25">
      <c r="A89" s="3"/>
      <c r="B89" s="9" t="s">
        <v>114</v>
      </c>
      <c r="C89" s="10">
        <v>6391118306</v>
      </c>
      <c r="D89" s="11">
        <f t="shared" si="23"/>
        <v>0</v>
      </c>
      <c r="E89" s="10">
        <v>6391118306</v>
      </c>
      <c r="F89" s="10">
        <v>2795671828.46</v>
      </c>
      <c r="G89" s="10">
        <f t="shared" si="25"/>
        <v>2795671828.46</v>
      </c>
      <c r="H89" s="11">
        <f t="shared" si="17"/>
        <v>3595446477.54</v>
      </c>
    </row>
    <row r="90" spans="1:8" s="4" customFormat="1" x14ac:dyDescent="0.25">
      <c r="A90" s="3"/>
      <c r="B90" s="9" t="s">
        <v>115</v>
      </c>
      <c r="C90" s="10">
        <v>229514882</v>
      </c>
      <c r="D90" s="11">
        <f t="shared" si="23"/>
        <v>0</v>
      </c>
      <c r="E90" s="10">
        <v>229514882</v>
      </c>
      <c r="F90" s="10">
        <v>95631200</v>
      </c>
      <c r="G90" s="10">
        <f t="shared" si="25"/>
        <v>95631200</v>
      </c>
      <c r="H90" s="11">
        <f t="shared" si="17"/>
        <v>133883682</v>
      </c>
    </row>
    <row r="91" spans="1:8" s="4" customFormat="1" ht="8.1" customHeight="1" x14ac:dyDescent="0.25">
      <c r="A91" s="3"/>
      <c r="B91" s="9"/>
      <c r="C91" s="10"/>
      <c r="D91" s="11"/>
      <c r="E91" s="10"/>
      <c r="F91" s="10"/>
      <c r="G91" s="10"/>
      <c r="H91" s="11"/>
    </row>
    <row r="92" spans="1:8" s="4" customFormat="1" x14ac:dyDescent="0.25">
      <c r="A92" s="3"/>
      <c r="B92" s="8" t="s">
        <v>34</v>
      </c>
      <c r="C92" s="7">
        <f>SUM(C94:C101)</f>
        <v>4323374334</v>
      </c>
      <c r="D92" s="7">
        <f t="shared" ref="D92:D101" si="26">E92-C92</f>
        <v>6656609696.3299999</v>
      </c>
      <c r="E92" s="7">
        <f t="shared" ref="E92:F92" si="27">SUM(E94:E101)</f>
        <v>10979984030.33</v>
      </c>
      <c r="F92" s="7">
        <f t="shared" si="27"/>
        <v>5505714185.3299999</v>
      </c>
      <c r="G92" s="7">
        <f t="shared" si="25"/>
        <v>5505714185.3299999</v>
      </c>
      <c r="H92" s="7">
        <f t="shared" si="17"/>
        <v>5474269845</v>
      </c>
    </row>
    <row r="93" spans="1:8" s="4" customFormat="1" ht="8.1" customHeight="1" x14ac:dyDescent="0.25">
      <c r="A93" s="3"/>
      <c r="B93" s="8"/>
      <c r="C93" s="7"/>
      <c r="D93" s="7"/>
      <c r="E93" s="7"/>
      <c r="F93" s="7"/>
      <c r="G93" s="7"/>
      <c r="H93" s="7"/>
    </row>
    <row r="94" spans="1:8" s="4" customFormat="1" x14ac:dyDescent="0.25">
      <c r="A94" s="3"/>
      <c r="B94" s="9" t="s">
        <v>116</v>
      </c>
      <c r="C94" s="10">
        <v>515046942</v>
      </c>
      <c r="D94" s="11">
        <f t="shared" si="26"/>
        <v>-20000000</v>
      </c>
      <c r="E94" s="10">
        <v>495046942</v>
      </c>
      <c r="F94" s="10">
        <v>255696400</v>
      </c>
      <c r="G94" s="10">
        <f t="shared" si="25"/>
        <v>255696400</v>
      </c>
      <c r="H94" s="11">
        <f t="shared" si="17"/>
        <v>239350542</v>
      </c>
    </row>
    <row r="95" spans="1:8" s="4" customFormat="1" x14ac:dyDescent="0.25">
      <c r="A95" s="3"/>
      <c r="B95" s="9" t="s">
        <v>35</v>
      </c>
      <c r="C95" s="10">
        <v>470989790</v>
      </c>
      <c r="D95" s="11">
        <f t="shared" si="26"/>
        <v>-13714024</v>
      </c>
      <c r="E95" s="10">
        <v>457275766</v>
      </c>
      <c r="F95" s="10">
        <v>234094895</v>
      </c>
      <c r="G95" s="10">
        <f t="shared" si="25"/>
        <v>234094895</v>
      </c>
      <c r="H95" s="11">
        <f t="shared" si="17"/>
        <v>223180871</v>
      </c>
    </row>
    <row r="96" spans="1:8" s="4" customFormat="1" x14ac:dyDescent="0.25">
      <c r="A96" s="3"/>
      <c r="B96" s="9" t="s">
        <v>36</v>
      </c>
      <c r="C96" s="10">
        <v>435447554</v>
      </c>
      <c r="D96" s="11">
        <f t="shared" si="26"/>
        <v>0</v>
      </c>
      <c r="E96" s="10">
        <v>435447554</v>
      </c>
      <c r="F96" s="10">
        <v>217723777</v>
      </c>
      <c r="G96" s="10">
        <f t="shared" si="25"/>
        <v>217723777</v>
      </c>
      <c r="H96" s="11">
        <f t="shared" si="17"/>
        <v>217723777</v>
      </c>
    </row>
    <row r="97" spans="1:8" s="4" customFormat="1" x14ac:dyDescent="0.25">
      <c r="A97" s="3"/>
      <c r="B97" s="9" t="s">
        <v>37</v>
      </c>
      <c r="C97" s="10">
        <v>1275479792</v>
      </c>
      <c r="D97" s="11">
        <f t="shared" si="26"/>
        <v>-35526753</v>
      </c>
      <c r="E97" s="10">
        <v>1239953039</v>
      </c>
      <c r="F97" s="10">
        <v>643953387</v>
      </c>
      <c r="G97" s="10">
        <f t="shared" si="25"/>
        <v>643953387</v>
      </c>
      <c r="H97" s="11">
        <f t="shared" si="17"/>
        <v>595999652</v>
      </c>
    </row>
    <row r="98" spans="1:8" s="4" customFormat="1" x14ac:dyDescent="0.25">
      <c r="A98" s="3"/>
      <c r="B98" s="9" t="s">
        <v>38</v>
      </c>
      <c r="C98" s="10">
        <v>250949214</v>
      </c>
      <c r="D98" s="11">
        <f t="shared" ref="D98" si="28">E98-C98</f>
        <v>0</v>
      </c>
      <c r="E98" s="10">
        <v>250949214</v>
      </c>
      <c r="F98" s="10">
        <v>128639882</v>
      </c>
      <c r="G98" s="10">
        <f t="shared" ref="G98" si="29">F98</f>
        <v>128639882</v>
      </c>
      <c r="H98" s="11">
        <f t="shared" ref="H98" si="30">E98-F98</f>
        <v>122309332</v>
      </c>
    </row>
    <row r="99" spans="1:8" s="4" customFormat="1" x14ac:dyDescent="0.25">
      <c r="A99" s="3"/>
      <c r="B99" s="9" t="s">
        <v>39</v>
      </c>
      <c r="C99" s="10">
        <v>1192012682</v>
      </c>
      <c r="D99" s="11">
        <f t="shared" si="26"/>
        <v>0</v>
      </c>
      <c r="E99" s="10">
        <v>1192012682</v>
      </c>
      <c r="F99" s="10">
        <v>596006340</v>
      </c>
      <c r="G99" s="10">
        <f t="shared" si="25"/>
        <v>596006340</v>
      </c>
      <c r="H99" s="11">
        <f t="shared" si="17"/>
        <v>596006342</v>
      </c>
    </row>
    <row r="100" spans="1:8" s="4" customFormat="1" ht="40.5" x14ac:dyDescent="0.25">
      <c r="A100" s="3"/>
      <c r="B100" s="9" t="s">
        <v>117</v>
      </c>
      <c r="C100" s="10">
        <v>183448360</v>
      </c>
      <c r="D100" s="11">
        <f t="shared" si="26"/>
        <v>-21342000</v>
      </c>
      <c r="E100" s="10">
        <v>162106360</v>
      </c>
      <c r="F100" s="10">
        <v>79724180</v>
      </c>
      <c r="G100" s="10">
        <f t="shared" si="25"/>
        <v>79724180</v>
      </c>
      <c r="H100" s="11">
        <f t="shared" si="17"/>
        <v>82382180</v>
      </c>
    </row>
    <row r="101" spans="1:8" s="4" customFormat="1" x14ac:dyDescent="0.25">
      <c r="A101" s="3"/>
      <c r="B101" s="9" t="s">
        <v>134</v>
      </c>
      <c r="C101" s="10">
        <v>0</v>
      </c>
      <c r="D101" s="11">
        <f t="shared" si="26"/>
        <v>6747192473.3299999</v>
      </c>
      <c r="E101" s="10">
        <v>6747192473.3299999</v>
      </c>
      <c r="F101" s="10">
        <v>3349875324.3299999</v>
      </c>
      <c r="G101" s="10">
        <f t="shared" si="25"/>
        <v>3349875324.3299999</v>
      </c>
      <c r="H101" s="11">
        <f t="shared" si="17"/>
        <v>3397317149</v>
      </c>
    </row>
    <row r="102" spans="1:8" s="4" customFormat="1" ht="8.1" customHeight="1" x14ac:dyDescent="0.25">
      <c r="A102" s="3"/>
      <c r="B102" s="9"/>
      <c r="C102" s="10"/>
      <c r="D102" s="11"/>
      <c r="E102" s="10"/>
      <c r="F102" s="10"/>
      <c r="G102" s="10"/>
      <c r="H102" s="11"/>
    </row>
    <row r="103" spans="1:8" s="4" customFormat="1" x14ac:dyDescent="0.25">
      <c r="A103" s="3"/>
      <c r="B103" s="6" t="s">
        <v>140</v>
      </c>
      <c r="C103" s="14">
        <f>SUM(C105+C145+C150)</f>
        <v>32040399062</v>
      </c>
      <c r="D103" s="14">
        <f t="shared" ref="D103:H103" si="31">SUM(D105+D145+D150)</f>
        <v>-1242242434.000001</v>
      </c>
      <c r="E103" s="14">
        <f t="shared" si="31"/>
        <v>30798156628</v>
      </c>
      <c r="F103" s="14">
        <f t="shared" si="31"/>
        <v>15243572184</v>
      </c>
      <c r="G103" s="14">
        <f t="shared" si="31"/>
        <v>15243572184</v>
      </c>
      <c r="H103" s="14">
        <f t="shared" si="31"/>
        <v>15554584443.999998</v>
      </c>
    </row>
    <row r="104" spans="1:8" s="4" customFormat="1" ht="8.1" customHeight="1" x14ac:dyDescent="0.25">
      <c r="A104" s="3"/>
      <c r="B104" s="9"/>
      <c r="C104" s="10"/>
      <c r="D104" s="11"/>
      <c r="E104" s="10"/>
      <c r="F104" s="10"/>
      <c r="G104" s="10"/>
      <c r="H104" s="11"/>
    </row>
    <row r="105" spans="1:8" s="4" customFormat="1" ht="27.95" customHeight="1" x14ac:dyDescent="0.25">
      <c r="A105" s="3"/>
      <c r="B105" s="8" t="s">
        <v>40</v>
      </c>
      <c r="C105" s="7">
        <f>SUM(C107:C143)</f>
        <v>31187038124</v>
      </c>
      <c r="D105" s="7">
        <f t="shared" ref="D105" si="32">E105-C105</f>
        <v>-1242042233.8800011</v>
      </c>
      <c r="E105" s="7">
        <f>SUM(E107:E143)</f>
        <v>29944995890.119999</v>
      </c>
      <c r="F105" s="7">
        <f>SUM(F107:F143)</f>
        <v>14601159159.1</v>
      </c>
      <c r="G105" s="7">
        <f t="shared" si="25"/>
        <v>14601159159.1</v>
      </c>
      <c r="H105" s="7">
        <f t="shared" si="17"/>
        <v>15343836731.019999</v>
      </c>
    </row>
    <row r="106" spans="1:8" s="4" customFormat="1" ht="8.1" customHeight="1" x14ac:dyDescent="0.25">
      <c r="A106" s="3"/>
      <c r="B106" s="8"/>
      <c r="C106" s="7"/>
      <c r="D106" s="7"/>
      <c r="E106" s="7"/>
      <c r="F106" s="7"/>
      <c r="G106" s="7"/>
      <c r="H106" s="7"/>
    </row>
    <row r="107" spans="1:8" s="4" customFormat="1" x14ac:dyDescent="0.25">
      <c r="A107" s="3"/>
      <c r="B107" s="9" t="s">
        <v>135</v>
      </c>
      <c r="C107" s="10">
        <v>8422039</v>
      </c>
      <c r="D107" s="11">
        <f t="shared" ref="D107:D143" si="33">E107-C107</f>
        <v>-110000</v>
      </c>
      <c r="E107" s="10">
        <v>8312039</v>
      </c>
      <c r="F107" s="10">
        <v>2746227.97</v>
      </c>
      <c r="G107" s="10">
        <f t="shared" si="25"/>
        <v>2746227.97</v>
      </c>
      <c r="H107" s="11">
        <f t="shared" si="17"/>
        <v>5565811.0299999993</v>
      </c>
    </row>
    <row r="108" spans="1:8" s="4" customFormat="1" x14ac:dyDescent="0.25">
      <c r="A108" s="3"/>
      <c r="B108" s="9" t="s">
        <v>126</v>
      </c>
      <c r="C108" s="10">
        <v>17075090</v>
      </c>
      <c r="D108" s="11">
        <f t="shared" si="33"/>
        <v>389182.39999999851</v>
      </c>
      <c r="E108" s="10">
        <v>17464272.399999999</v>
      </c>
      <c r="F108" s="10">
        <v>10471864.32</v>
      </c>
      <c r="G108" s="10">
        <f t="shared" si="25"/>
        <v>10471864.32</v>
      </c>
      <c r="H108" s="11">
        <f t="shared" si="17"/>
        <v>6992408.0799999982</v>
      </c>
    </row>
    <row r="109" spans="1:8" s="4" customFormat="1" ht="27" x14ac:dyDescent="0.25">
      <c r="A109" s="3"/>
      <c r="B109" s="9" t="s">
        <v>86</v>
      </c>
      <c r="C109" s="10">
        <v>12906153</v>
      </c>
      <c r="D109" s="11">
        <f t="shared" si="33"/>
        <v>-712685.46000000089</v>
      </c>
      <c r="E109" s="10">
        <v>12193467.539999999</v>
      </c>
      <c r="F109" s="10">
        <v>5133755.05</v>
      </c>
      <c r="G109" s="10">
        <f t="shared" si="25"/>
        <v>5133755.05</v>
      </c>
      <c r="H109" s="11">
        <f t="shared" si="17"/>
        <v>7059712.4899999993</v>
      </c>
    </row>
    <row r="110" spans="1:8" s="4" customFormat="1" x14ac:dyDescent="0.25">
      <c r="A110" s="3"/>
      <c r="B110" s="9" t="s">
        <v>42</v>
      </c>
      <c r="C110" s="10">
        <v>2206980560</v>
      </c>
      <c r="D110" s="11">
        <f t="shared" si="33"/>
        <v>-333029140.70000005</v>
      </c>
      <c r="E110" s="10">
        <v>1873951419.3</v>
      </c>
      <c r="F110" s="10">
        <v>888317709</v>
      </c>
      <c r="G110" s="10">
        <f t="shared" si="25"/>
        <v>888317709</v>
      </c>
      <c r="H110" s="11">
        <f t="shared" si="17"/>
        <v>985633710.29999995</v>
      </c>
    </row>
    <row r="111" spans="1:8" s="4" customFormat="1" x14ac:dyDescent="0.25">
      <c r="A111" s="3"/>
      <c r="B111" s="9" t="s">
        <v>87</v>
      </c>
      <c r="C111" s="10">
        <v>401813978</v>
      </c>
      <c r="D111" s="11">
        <f t="shared" si="33"/>
        <v>21350000</v>
      </c>
      <c r="E111" s="10">
        <v>423163978</v>
      </c>
      <c r="F111" s="10">
        <v>423163978</v>
      </c>
      <c r="G111" s="10">
        <f t="shared" si="25"/>
        <v>423163978</v>
      </c>
      <c r="H111" s="11">
        <f t="shared" si="17"/>
        <v>0</v>
      </c>
    </row>
    <row r="112" spans="1:8" s="4" customFormat="1" x14ac:dyDescent="0.25">
      <c r="A112" s="3"/>
      <c r="B112" s="9" t="s">
        <v>43</v>
      </c>
      <c r="C112" s="10">
        <v>273746179</v>
      </c>
      <c r="D112" s="11">
        <f t="shared" si="33"/>
        <v>-176642722</v>
      </c>
      <c r="E112" s="10">
        <v>97103457</v>
      </c>
      <c r="F112" s="10">
        <v>17536483.969999999</v>
      </c>
      <c r="G112" s="10">
        <f t="shared" si="25"/>
        <v>17536483.969999999</v>
      </c>
      <c r="H112" s="11">
        <f t="shared" si="17"/>
        <v>79566973.030000001</v>
      </c>
    </row>
    <row r="113" spans="1:8" s="4" customFormat="1" x14ac:dyDescent="0.25">
      <c r="A113" s="3"/>
      <c r="B113" s="9" t="s">
        <v>44</v>
      </c>
      <c r="C113" s="10">
        <v>941103672</v>
      </c>
      <c r="D113" s="11">
        <f t="shared" si="33"/>
        <v>-66229428.899999976</v>
      </c>
      <c r="E113" s="10">
        <v>874874243.10000002</v>
      </c>
      <c r="F113" s="10">
        <v>82500000</v>
      </c>
      <c r="G113" s="10">
        <f t="shared" si="25"/>
        <v>82500000</v>
      </c>
      <c r="H113" s="11">
        <f t="shared" si="17"/>
        <v>792374243.10000002</v>
      </c>
    </row>
    <row r="114" spans="1:8" s="4" customFormat="1" x14ac:dyDescent="0.25">
      <c r="A114" s="3"/>
      <c r="B114" s="9" t="s">
        <v>56</v>
      </c>
      <c r="C114" s="10">
        <v>117459904</v>
      </c>
      <c r="D114" s="11">
        <f t="shared" si="33"/>
        <v>-2861514</v>
      </c>
      <c r="E114" s="10">
        <v>114598390</v>
      </c>
      <c r="F114" s="10">
        <v>46446131.549999997</v>
      </c>
      <c r="G114" s="10">
        <f t="shared" si="25"/>
        <v>46446131.549999997</v>
      </c>
      <c r="H114" s="11">
        <f t="shared" si="17"/>
        <v>68152258.450000003</v>
      </c>
    </row>
    <row r="115" spans="1:8" s="4" customFormat="1" x14ac:dyDescent="0.25">
      <c r="A115" s="3"/>
      <c r="B115" s="9" t="s">
        <v>62</v>
      </c>
      <c r="C115" s="10">
        <v>26297838</v>
      </c>
      <c r="D115" s="11">
        <f t="shared" si="33"/>
        <v>-761960</v>
      </c>
      <c r="E115" s="10">
        <v>25535878</v>
      </c>
      <c r="F115" s="10">
        <v>9294061.4100000001</v>
      </c>
      <c r="G115" s="10">
        <f t="shared" si="25"/>
        <v>9294061.4100000001</v>
      </c>
      <c r="H115" s="11">
        <f t="shared" si="17"/>
        <v>16241816.59</v>
      </c>
    </row>
    <row r="116" spans="1:8" s="4" customFormat="1" x14ac:dyDescent="0.25">
      <c r="A116" s="3"/>
      <c r="B116" s="9" t="s">
        <v>45</v>
      </c>
      <c r="C116" s="10">
        <v>127376454</v>
      </c>
      <c r="D116" s="11">
        <f t="shared" si="33"/>
        <v>-14555162</v>
      </c>
      <c r="E116" s="10">
        <v>112821292</v>
      </c>
      <c r="F116" s="10">
        <v>17533104.280000001</v>
      </c>
      <c r="G116" s="10">
        <f t="shared" si="25"/>
        <v>17533104.280000001</v>
      </c>
      <c r="H116" s="11">
        <f t="shared" si="17"/>
        <v>95288187.719999999</v>
      </c>
    </row>
    <row r="117" spans="1:8" s="4" customFormat="1" x14ac:dyDescent="0.25">
      <c r="A117" s="3"/>
      <c r="B117" s="9" t="s">
        <v>118</v>
      </c>
      <c r="C117" s="10">
        <v>26040873</v>
      </c>
      <c r="D117" s="11">
        <f t="shared" si="33"/>
        <v>-2288703.9200000018</v>
      </c>
      <c r="E117" s="10">
        <v>23752169.079999998</v>
      </c>
      <c r="F117" s="10">
        <v>8589815.8399999999</v>
      </c>
      <c r="G117" s="10">
        <f t="shared" si="25"/>
        <v>8589815.8399999999</v>
      </c>
      <c r="H117" s="11">
        <f t="shared" si="17"/>
        <v>15162353.239999998</v>
      </c>
    </row>
    <row r="118" spans="1:8" s="4" customFormat="1" x14ac:dyDescent="0.25">
      <c r="A118" s="3"/>
      <c r="B118" s="9" t="s">
        <v>127</v>
      </c>
      <c r="C118" s="10">
        <v>26725799</v>
      </c>
      <c r="D118" s="11">
        <f t="shared" si="33"/>
        <v>-2881760.25</v>
      </c>
      <c r="E118" s="10">
        <v>23844038.75</v>
      </c>
      <c r="F118" s="10">
        <v>9125532.8200000003</v>
      </c>
      <c r="G118" s="10">
        <f t="shared" si="25"/>
        <v>9125532.8200000003</v>
      </c>
      <c r="H118" s="11">
        <f t="shared" si="17"/>
        <v>14718505.93</v>
      </c>
    </row>
    <row r="119" spans="1:8" s="4" customFormat="1" x14ac:dyDescent="0.25">
      <c r="A119" s="3"/>
      <c r="B119" s="9" t="s">
        <v>41</v>
      </c>
      <c r="C119" s="10">
        <v>1957292146</v>
      </c>
      <c r="D119" s="11">
        <f t="shared" si="33"/>
        <v>-233651493.72000003</v>
      </c>
      <c r="E119" s="10">
        <v>1723640652.28</v>
      </c>
      <c r="F119" s="10">
        <v>636086604.38</v>
      </c>
      <c r="G119" s="10">
        <f t="shared" si="25"/>
        <v>636086604.38</v>
      </c>
      <c r="H119" s="11">
        <f t="shared" si="17"/>
        <v>1087554047.9000001</v>
      </c>
    </row>
    <row r="120" spans="1:8" s="4" customFormat="1" x14ac:dyDescent="0.25">
      <c r="A120" s="3"/>
      <c r="B120" s="9" t="s">
        <v>89</v>
      </c>
      <c r="C120" s="10">
        <v>20497937</v>
      </c>
      <c r="D120" s="11">
        <f t="shared" si="33"/>
        <v>-2253243</v>
      </c>
      <c r="E120" s="10">
        <v>18244694</v>
      </c>
      <c r="F120" s="10">
        <v>6593609.3399999999</v>
      </c>
      <c r="G120" s="10">
        <f t="shared" si="25"/>
        <v>6593609.3399999999</v>
      </c>
      <c r="H120" s="11">
        <f t="shared" si="17"/>
        <v>11651084.66</v>
      </c>
    </row>
    <row r="121" spans="1:8" s="4" customFormat="1" x14ac:dyDescent="0.25">
      <c r="A121" s="3"/>
      <c r="B121" s="9" t="s">
        <v>46</v>
      </c>
      <c r="C121" s="10">
        <v>132379362</v>
      </c>
      <c r="D121" s="11">
        <f t="shared" si="33"/>
        <v>-6921186</v>
      </c>
      <c r="E121" s="10">
        <v>125458176</v>
      </c>
      <c r="F121" s="10">
        <v>23576095.799999997</v>
      </c>
      <c r="G121" s="10">
        <f t="shared" si="25"/>
        <v>23576095.799999997</v>
      </c>
      <c r="H121" s="11">
        <f t="shared" si="17"/>
        <v>101882080.2</v>
      </c>
    </row>
    <row r="122" spans="1:8" s="4" customFormat="1" x14ac:dyDescent="0.25">
      <c r="A122" s="3"/>
      <c r="B122" s="9" t="s">
        <v>47</v>
      </c>
      <c r="C122" s="10">
        <v>395498017</v>
      </c>
      <c r="D122" s="11">
        <f t="shared" si="33"/>
        <v>-6144260</v>
      </c>
      <c r="E122" s="10">
        <v>389353757</v>
      </c>
      <c r="F122" s="10">
        <v>74086644.539999992</v>
      </c>
      <c r="G122" s="10">
        <f t="shared" si="25"/>
        <v>74086644.539999992</v>
      </c>
      <c r="H122" s="11">
        <f t="shared" si="17"/>
        <v>315267112.46000004</v>
      </c>
    </row>
    <row r="123" spans="1:8" s="4" customFormat="1" x14ac:dyDescent="0.25">
      <c r="A123" s="3"/>
      <c r="B123" s="9" t="s">
        <v>88</v>
      </c>
      <c r="C123" s="10">
        <v>60004313</v>
      </c>
      <c r="D123" s="11">
        <f t="shared" si="33"/>
        <v>-767636.4299999997</v>
      </c>
      <c r="E123" s="10">
        <v>59236676.57</v>
      </c>
      <c r="F123" s="10">
        <v>9820666.7200000007</v>
      </c>
      <c r="G123" s="10">
        <f t="shared" si="25"/>
        <v>9820666.7200000007</v>
      </c>
      <c r="H123" s="11">
        <f t="shared" si="17"/>
        <v>49416009.850000001</v>
      </c>
    </row>
    <row r="124" spans="1:8" s="4" customFormat="1" x14ac:dyDescent="0.25">
      <c r="A124" s="3"/>
      <c r="B124" s="9" t="s">
        <v>71</v>
      </c>
      <c r="C124" s="10">
        <v>15501904</v>
      </c>
      <c r="D124" s="11">
        <f t="shared" si="33"/>
        <v>-12901904</v>
      </c>
      <c r="E124" s="10">
        <v>2600000</v>
      </c>
      <c r="F124" s="10">
        <v>2600000</v>
      </c>
      <c r="G124" s="10">
        <f t="shared" si="25"/>
        <v>2600000</v>
      </c>
      <c r="H124" s="11">
        <f t="shared" si="17"/>
        <v>0</v>
      </c>
    </row>
    <row r="125" spans="1:8" s="4" customFormat="1" x14ac:dyDescent="0.25">
      <c r="A125" s="3"/>
      <c r="B125" s="9" t="s">
        <v>48</v>
      </c>
      <c r="C125" s="10">
        <v>3232317</v>
      </c>
      <c r="D125" s="11">
        <f t="shared" si="33"/>
        <v>37848959</v>
      </c>
      <c r="E125" s="10">
        <v>41081276</v>
      </c>
      <c r="F125" s="10">
        <v>37880000</v>
      </c>
      <c r="G125" s="10">
        <f t="shared" si="25"/>
        <v>37880000</v>
      </c>
      <c r="H125" s="11">
        <f t="shared" si="17"/>
        <v>3201276</v>
      </c>
    </row>
    <row r="126" spans="1:8" s="4" customFormat="1" ht="27" x14ac:dyDescent="0.25">
      <c r="A126" s="3"/>
      <c r="B126" s="9" t="s">
        <v>49</v>
      </c>
      <c r="C126" s="10">
        <v>999804200</v>
      </c>
      <c r="D126" s="11">
        <f t="shared" si="33"/>
        <v>29750000</v>
      </c>
      <c r="E126" s="10">
        <v>1029554200</v>
      </c>
      <c r="F126" s="10">
        <v>29900000</v>
      </c>
      <c r="G126" s="10">
        <f t="shared" si="25"/>
        <v>29900000</v>
      </c>
      <c r="H126" s="11">
        <f t="shared" si="17"/>
        <v>999654200</v>
      </c>
    </row>
    <row r="127" spans="1:8" s="4" customFormat="1" x14ac:dyDescent="0.25">
      <c r="A127" s="3"/>
      <c r="B127" s="9" t="s">
        <v>50</v>
      </c>
      <c r="C127" s="10">
        <v>1249532978</v>
      </c>
      <c r="D127" s="11">
        <f t="shared" si="33"/>
        <v>-89000</v>
      </c>
      <c r="E127" s="10">
        <v>1249443978</v>
      </c>
      <c r="F127" s="10">
        <v>868066956.32000005</v>
      </c>
      <c r="G127" s="10">
        <f t="shared" si="25"/>
        <v>868066956.32000005</v>
      </c>
      <c r="H127" s="11">
        <f t="shared" si="17"/>
        <v>381377021.67999995</v>
      </c>
    </row>
    <row r="128" spans="1:8" s="4" customFormat="1" x14ac:dyDescent="0.25">
      <c r="A128" s="3"/>
      <c r="B128" s="9" t="s">
        <v>90</v>
      </c>
      <c r="C128" s="10">
        <v>7339084591</v>
      </c>
      <c r="D128" s="11">
        <f t="shared" si="33"/>
        <v>0</v>
      </c>
      <c r="E128" s="10">
        <v>7339084591</v>
      </c>
      <c r="F128" s="10">
        <v>3882531122.1300001</v>
      </c>
      <c r="G128" s="10">
        <f t="shared" si="25"/>
        <v>3882531122.1300001</v>
      </c>
      <c r="H128" s="11">
        <f t="shared" si="17"/>
        <v>3456553468.8699999</v>
      </c>
    </row>
    <row r="129" spans="1:8" s="4" customFormat="1" x14ac:dyDescent="0.25">
      <c r="A129" s="3"/>
      <c r="B129" s="9" t="s">
        <v>91</v>
      </c>
      <c r="C129" s="10">
        <v>1932686805</v>
      </c>
      <c r="D129" s="11">
        <f t="shared" si="33"/>
        <v>-30000000</v>
      </c>
      <c r="E129" s="10">
        <v>1902686805</v>
      </c>
      <c r="F129" s="10">
        <v>717280976.44000006</v>
      </c>
      <c r="G129" s="10">
        <f t="shared" si="25"/>
        <v>717280976.44000006</v>
      </c>
      <c r="H129" s="11">
        <f t="shared" si="17"/>
        <v>1185405828.5599999</v>
      </c>
    </row>
    <row r="130" spans="1:8" s="4" customFormat="1" x14ac:dyDescent="0.25">
      <c r="A130" s="3"/>
      <c r="B130" s="9" t="s">
        <v>51</v>
      </c>
      <c r="C130" s="10">
        <v>3542578988</v>
      </c>
      <c r="D130" s="11">
        <f t="shared" si="33"/>
        <v>-386692658</v>
      </c>
      <c r="E130" s="10">
        <v>3155886330</v>
      </c>
      <c r="F130" s="10">
        <v>1157270622.21</v>
      </c>
      <c r="G130" s="10">
        <f t="shared" si="25"/>
        <v>1157270622.21</v>
      </c>
      <c r="H130" s="11">
        <f t="shared" si="17"/>
        <v>1998615707.79</v>
      </c>
    </row>
    <row r="131" spans="1:8" s="4" customFormat="1" x14ac:dyDescent="0.25">
      <c r="A131" s="3"/>
      <c r="B131" s="9" t="s">
        <v>52</v>
      </c>
      <c r="C131" s="10">
        <v>59079235</v>
      </c>
      <c r="D131" s="11">
        <f t="shared" si="33"/>
        <v>-5351161</v>
      </c>
      <c r="E131" s="10">
        <v>53728074</v>
      </c>
      <c r="F131" s="10">
        <v>13726691.720000001</v>
      </c>
      <c r="G131" s="10">
        <f t="shared" si="25"/>
        <v>13726691.720000001</v>
      </c>
      <c r="H131" s="11">
        <f t="shared" si="17"/>
        <v>40001382.280000001</v>
      </c>
    </row>
    <row r="132" spans="1:8" s="4" customFormat="1" x14ac:dyDescent="0.25">
      <c r="A132" s="3"/>
      <c r="B132" s="9" t="s">
        <v>53</v>
      </c>
      <c r="C132" s="10">
        <v>354942236</v>
      </c>
      <c r="D132" s="11">
        <f t="shared" si="33"/>
        <v>-13495960</v>
      </c>
      <c r="E132" s="10">
        <v>341446276</v>
      </c>
      <c r="F132" s="10">
        <v>115038360.61</v>
      </c>
      <c r="G132" s="10">
        <f t="shared" si="25"/>
        <v>115038360.61</v>
      </c>
      <c r="H132" s="11">
        <f t="shared" si="17"/>
        <v>226407915.38999999</v>
      </c>
    </row>
    <row r="133" spans="1:8" s="4" customFormat="1" x14ac:dyDescent="0.25">
      <c r="A133" s="3"/>
      <c r="B133" s="9" t="s">
        <v>92</v>
      </c>
      <c r="C133" s="10">
        <v>75565258</v>
      </c>
      <c r="D133" s="11">
        <f t="shared" si="33"/>
        <v>-5291937</v>
      </c>
      <c r="E133" s="10">
        <v>70273321</v>
      </c>
      <c r="F133" s="10">
        <v>19933217.84</v>
      </c>
      <c r="G133" s="10">
        <f t="shared" si="25"/>
        <v>19933217.84</v>
      </c>
      <c r="H133" s="11">
        <f t="shared" si="17"/>
        <v>50340103.159999996</v>
      </c>
    </row>
    <row r="134" spans="1:8" s="4" customFormat="1" x14ac:dyDescent="0.25">
      <c r="A134" s="3"/>
      <c r="B134" s="9" t="s">
        <v>54</v>
      </c>
      <c r="C134" s="10">
        <v>7000000</v>
      </c>
      <c r="D134" s="11">
        <f t="shared" si="33"/>
        <v>12829446.869999997</v>
      </c>
      <c r="E134" s="10">
        <v>19829446.869999997</v>
      </c>
      <c r="F134" s="10">
        <v>11352957.859999999</v>
      </c>
      <c r="G134" s="10">
        <f t="shared" si="25"/>
        <v>11352957.859999999</v>
      </c>
      <c r="H134" s="11">
        <f t="shared" si="17"/>
        <v>8476489.0099999979</v>
      </c>
    </row>
    <row r="135" spans="1:8" s="4" customFormat="1" x14ac:dyDescent="0.25">
      <c r="A135" s="3"/>
      <c r="B135" s="9" t="s">
        <v>55</v>
      </c>
      <c r="C135" s="10">
        <v>83942667</v>
      </c>
      <c r="D135" s="11">
        <f t="shared" si="33"/>
        <v>0</v>
      </c>
      <c r="E135" s="10">
        <v>83942667</v>
      </c>
      <c r="F135" s="10">
        <v>46083159</v>
      </c>
      <c r="G135" s="10">
        <f t="shared" si="25"/>
        <v>46083159</v>
      </c>
      <c r="H135" s="11">
        <f t="shared" si="17"/>
        <v>37859508</v>
      </c>
    </row>
    <row r="136" spans="1:8" s="4" customFormat="1" x14ac:dyDescent="0.25">
      <c r="A136" s="3"/>
      <c r="B136" s="9" t="s">
        <v>57</v>
      </c>
      <c r="C136" s="10">
        <v>16892887</v>
      </c>
      <c r="D136" s="11">
        <f t="shared" si="33"/>
        <v>0</v>
      </c>
      <c r="E136" s="10">
        <v>16892887</v>
      </c>
      <c r="F136" s="10">
        <v>7195688</v>
      </c>
      <c r="G136" s="10">
        <f t="shared" si="25"/>
        <v>7195688</v>
      </c>
      <c r="H136" s="11">
        <f t="shared" si="17"/>
        <v>9697199</v>
      </c>
    </row>
    <row r="137" spans="1:8" s="4" customFormat="1" x14ac:dyDescent="0.25">
      <c r="A137" s="3"/>
      <c r="B137" s="9" t="s">
        <v>58</v>
      </c>
      <c r="C137" s="10">
        <v>7097728</v>
      </c>
      <c r="D137" s="11">
        <f t="shared" si="33"/>
        <v>0</v>
      </c>
      <c r="E137" s="10">
        <v>7097728</v>
      </c>
      <c r="F137" s="10">
        <v>3097883</v>
      </c>
      <c r="G137" s="10">
        <f t="shared" si="25"/>
        <v>3097883</v>
      </c>
      <c r="H137" s="11">
        <f t="shared" si="17"/>
        <v>3999845</v>
      </c>
    </row>
    <row r="138" spans="1:8" s="4" customFormat="1" x14ac:dyDescent="0.25">
      <c r="A138" s="3"/>
      <c r="B138" s="9" t="s">
        <v>93</v>
      </c>
      <c r="C138" s="10">
        <v>25436622</v>
      </c>
      <c r="D138" s="11">
        <f t="shared" si="33"/>
        <v>-438872.71000000089</v>
      </c>
      <c r="E138" s="10">
        <v>24997749.289999999</v>
      </c>
      <c r="F138" s="10">
        <v>11533239.74</v>
      </c>
      <c r="G138" s="10">
        <f t="shared" si="25"/>
        <v>11533239.74</v>
      </c>
      <c r="H138" s="11">
        <f t="shared" si="17"/>
        <v>13464509.549999999</v>
      </c>
    </row>
    <row r="139" spans="1:8" s="4" customFormat="1" x14ac:dyDescent="0.25">
      <c r="A139" s="3"/>
      <c r="B139" s="9" t="s">
        <v>59</v>
      </c>
      <c r="C139" s="10">
        <v>1200000000</v>
      </c>
      <c r="D139" s="11">
        <f t="shared" si="33"/>
        <v>-26820948.660000086</v>
      </c>
      <c r="E139" s="10">
        <v>1173179051.3399999</v>
      </c>
      <c r="F139" s="10">
        <v>458837405.10000002</v>
      </c>
      <c r="G139" s="10">
        <f t="shared" si="25"/>
        <v>458837405.10000002</v>
      </c>
      <c r="H139" s="11">
        <f t="shared" si="17"/>
        <v>714341646.23999989</v>
      </c>
    </row>
    <row r="140" spans="1:8" s="4" customFormat="1" x14ac:dyDescent="0.25">
      <c r="A140" s="3"/>
      <c r="B140" s="9" t="s">
        <v>60</v>
      </c>
      <c r="C140" s="10">
        <v>225409416</v>
      </c>
      <c r="D140" s="11">
        <f t="shared" si="33"/>
        <v>-430000</v>
      </c>
      <c r="E140" s="10">
        <v>224979416</v>
      </c>
      <c r="F140" s="10">
        <v>95824099.719999999</v>
      </c>
      <c r="G140" s="10">
        <f t="shared" si="25"/>
        <v>95824099.719999999</v>
      </c>
      <c r="H140" s="11">
        <f t="shared" si="17"/>
        <v>129155316.28</v>
      </c>
    </row>
    <row r="141" spans="1:8" s="4" customFormat="1" x14ac:dyDescent="0.25">
      <c r="A141" s="3"/>
      <c r="B141" s="9" t="s">
        <v>61</v>
      </c>
      <c r="C141" s="10">
        <v>1083364644</v>
      </c>
      <c r="D141" s="11"/>
      <c r="E141" s="10">
        <v>1083364644</v>
      </c>
      <c r="F141" s="10">
        <v>406225528.25999999</v>
      </c>
      <c r="G141" s="10">
        <f t="shared" si="25"/>
        <v>406225528.25999999</v>
      </c>
      <c r="H141" s="11">
        <f t="shared" si="17"/>
        <v>677139115.74000001</v>
      </c>
    </row>
    <row r="142" spans="1:8" s="4" customFormat="1" x14ac:dyDescent="0.25">
      <c r="A142" s="3"/>
      <c r="B142" s="9" t="s">
        <v>63</v>
      </c>
      <c r="C142" s="10">
        <v>6094800000</v>
      </c>
      <c r="D142" s="11">
        <f t="shared" si="33"/>
        <v>0</v>
      </c>
      <c r="E142" s="10">
        <v>6094800000</v>
      </c>
      <c r="F142" s="10">
        <v>4429556505.8799992</v>
      </c>
      <c r="G142" s="10">
        <f t="shared" si="25"/>
        <v>4429556505.8799992</v>
      </c>
      <c r="H142" s="11">
        <f t="shared" si="17"/>
        <v>1665243494.1200008</v>
      </c>
    </row>
    <row r="143" spans="1:8" s="4" customFormat="1" x14ac:dyDescent="0.25">
      <c r="A143" s="3"/>
      <c r="B143" s="9" t="s">
        <v>133</v>
      </c>
      <c r="C143" s="10">
        <v>119465334</v>
      </c>
      <c r="D143" s="11">
        <f t="shared" si="33"/>
        <v>-12886484.400000006</v>
      </c>
      <c r="E143" s="10">
        <v>106578849.59999999</v>
      </c>
      <c r="F143" s="10">
        <v>16202460.279999999</v>
      </c>
      <c r="G143" s="10">
        <f t="shared" si="25"/>
        <v>16202460.279999999</v>
      </c>
      <c r="H143" s="11">
        <f t="shared" si="17"/>
        <v>90376389.319999993</v>
      </c>
    </row>
    <row r="144" spans="1:8" s="4" customFormat="1" ht="8.1" customHeight="1" x14ac:dyDescent="0.25">
      <c r="A144" s="3"/>
      <c r="B144" s="9"/>
      <c r="C144" s="10"/>
      <c r="D144" s="11"/>
      <c r="E144" s="10"/>
      <c r="F144" s="10"/>
      <c r="G144" s="10"/>
      <c r="H144" s="11"/>
    </row>
    <row r="145" spans="1:8" s="4" customFormat="1" ht="20.100000000000001" customHeight="1" x14ac:dyDescent="0.25">
      <c r="A145" s="3"/>
      <c r="B145" s="8" t="s">
        <v>64</v>
      </c>
      <c r="C145" s="7">
        <f>SUM(C147:C148)</f>
        <v>839572187</v>
      </c>
      <c r="D145" s="7">
        <f t="shared" ref="D145:D152" si="34">E145-C145</f>
        <v>0</v>
      </c>
      <c r="E145" s="7">
        <f>SUM(E147:E148)</f>
        <v>839572187</v>
      </c>
      <c r="F145" s="7">
        <f>SUM(F147:F148)</f>
        <v>637768761.91000009</v>
      </c>
      <c r="G145" s="7">
        <f t="shared" si="25"/>
        <v>637768761.91000009</v>
      </c>
      <c r="H145" s="7">
        <f t="shared" si="17"/>
        <v>201803425.08999991</v>
      </c>
    </row>
    <row r="146" spans="1:8" s="4" customFormat="1" ht="8.1" customHeight="1" x14ac:dyDescent="0.25">
      <c r="A146" s="3"/>
      <c r="B146" s="8"/>
      <c r="C146" s="7"/>
      <c r="D146" s="7"/>
      <c r="E146" s="7"/>
      <c r="F146" s="7"/>
      <c r="G146" s="7"/>
      <c r="H146" s="7"/>
    </row>
    <row r="147" spans="1:8" s="4" customFormat="1" x14ac:dyDescent="0.25">
      <c r="A147" s="3"/>
      <c r="B147" s="15" t="s">
        <v>65</v>
      </c>
      <c r="C147" s="10">
        <v>528046072</v>
      </c>
      <c r="D147" s="11">
        <f t="shared" si="34"/>
        <v>0</v>
      </c>
      <c r="E147" s="10">
        <v>528046072</v>
      </c>
      <c r="F147" s="10">
        <v>524486537.91000003</v>
      </c>
      <c r="G147" s="10">
        <f t="shared" si="25"/>
        <v>524486537.91000003</v>
      </c>
      <c r="H147" s="11">
        <f t="shared" ref="H147:H189" si="35">E147-F147</f>
        <v>3559534.0899999738</v>
      </c>
    </row>
    <row r="148" spans="1:8" s="4" customFormat="1" x14ac:dyDescent="0.25">
      <c r="A148" s="3"/>
      <c r="B148" s="15" t="s">
        <v>66</v>
      </c>
      <c r="C148" s="10">
        <v>311526115</v>
      </c>
      <c r="D148" s="11">
        <f t="shared" si="34"/>
        <v>0</v>
      </c>
      <c r="E148" s="10">
        <v>311526115</v>
      </c>
      <c r="F148" s="10">
        <v>113282224</v>
      </c>
      <c r="G148" s="10">
        <f t="shared" si="25"/>
        <v>113282224</v>
      </c>
      <c r="H148" s="11">
        <f t="shared" si="35"/>
        <v>198243891</v>
      </c>
    </row>
    <row r="149" spans="1:8" s="4" customFormat="1" ht="8.1" customHeight="1" x14ac:dyDescent="0.25">
      <c r="A149" s="3"/>
      <c r="B149" s="15"/>
      <c r="C149" s="10"/>
      <c r="D149" s="11"/>
      <c r="E149" s="10"/>
      <c r="F149" s="10"/>
      <c r="G149" s="10"/>
      <c r="H149" s="11"/>
    </row>
    <row r="150" spans="1:8" s="4" customFormat="1" ht="27.95" customHeight="1" x14ac:dyDescent="0.25">
      <c r="A150" s="3"/>
      <c r="B150" s="8" t="s">
        <v>67</v>
      </c>
      <c r="C150" s="7">
        <f>SUM(C152)</f>
        <v>13788751</v>
      </c>
      <c r="D150" s="7">
        <f t="shared" si="34"/>
        <v>-200200.11999999918</v>
      </c>
      <c r="E150" s="7">
        <f t="shared" ref="E150:F150" si="36">SUM(E152)</f>
        <v>13588550.880000001</v>
      </c>
      <c r="F150" s="7">
        <f t="shared" si="36"/>
        <v>4644262.99</v>
      </c>
      <c r="G150" s="7">
        <f t="shared" si="25"/>
        <v>4644262.99</v>
      </c>
      <c r="H150" s="7">
        <f t="shared" si="35"/>
        <v>8944287.8900000006</v>
      </c>
    </row>
    <row r="151" spans="1:8" s="4" customFormat="1" ht="8.1" customHeight="1" x14ac:dyDescent="0.25">
      <c r="A151" s="3"/>
      <c r="B151" s="8"/>
      <c r="C151" s="7"/>
      <c r="D151" s="7"/>
      <c r="E151" s="7"/>
      <c r="F151" s="7"/>
      <c r="G151" s="7"/>
      <c r="H151" s="7"/>
    </row>
    <row r="152" spans="1:8" s="4" customFormat="1" x14ac:dyDescent="0.25">
      <c r="A152" s="3"/>
      <c r="B152" s="15" t="s">
        <v>119</v>
      </c>
      <c r="C152" s="11">
        <v>13788751</v>
      </c>
      <c r="D152" s="11">
        <f t="shared" si="34"/>
        <v>-200200.11999999918</v>
      </c>
      <c r="E152" s="10">
        <v>13588550.880000001</v>
      </c>
      <c r="F152" s="10">
        <v>4644262.99</v>
      </c>
      <c r="G152" s="10">
        <f t="shared" si="25"/>
        <v>4644262.99</v>
      </c>
      <c r="H152" s="11">
        <f t="shared" si="35"/>
        <v>8944287.8900000006</v>
      </c>
    </row>
    <row r="153" spans="1:8" ht="8.1" customHeight="1" x14ac:dyDescent="0.25">
      <c r="A153" s="2"/>
      <c r="B153" s="15"/>
      <c r="C153" s="13"/>
      <c r="D153" s="13"/>
      <c r="E153" s="13"/>
      <c r="F153" s="13"/>
      <c r="G153" s="13">
        <f t="shared" ref="G153:G174" si="37">F153</f>
        <v>0</v>
      </c>
      <c r="H153" s="11"/>
    </row>
    <row r="154" spans="1:8" ht="20.100000000000001" customHeight="1" x14ac:dyDescent="0.25">
      <c r="A154" s="2"/>
      <c r="B154" s="16" t="s">
        <v>1</v>
      </c>
      <c r="C154" s="7">
        <f>C156+C209</f>
        <v>20558613178</v>
      </c>
      <c r="D154" s="7">
        <f t="shared" ref="D154:H154" si="38">D156+D209</f>
        <v>1630769333.3199995</v>
      </c>
      <c r="E154" s="7">
        <f t="shared" si="38"/>
        <v>22189382511.32</v>
      </c>
      <c r="F154" s="7">
        <f t="shared" si="38"/>
        <v>6924864833.9300003</v>
      </c>
      <c r="G154" s="7">
        <f t="shared" si="38"/>
        <v>6924864833.9300003</v>
      </c>
      <c r="H154" s="7">
        <f t="shared" si="38"/>
        <v>15264517677.389999</v>
      </c>
    </row>
    <row r="155" spans="1:8" ht="8.1" customHeight="1" x14ac:dyDescent="0.25">
      <c r="A155" s="2"/>
      <c r="B155" s="6"/>
      <c r="C155" s="7"/>
      <c r="D155" s="7"/>
      <c r="E155" s="7"/>
      <c r="F155" s="7"/>
      <c r="G155" s="7"/>
      <c r="H155" s="7"/>
    </row>
    <row r="156" spans="1:8" s="2" customFormat="1" x14ac:dyDescent="0.25">
      <c r="B156" s="6" t="s">
        <v>139</v>
      </c>
      <c r="C156" s="14">
        <f>C158+C200+C204</f>
        <v>14647021161</v>
      </c>
      <c r="D156" s="14">
        <f t="shared" ref="D156:H156" si="39">D158+D200+D204</f>
        <v>1702232750.9399993</v>
      </c>
      <c r="E156" s="14">
        <f t="shared" si="39"/>
        <v>16349253911.939999</v>
      </c>
      <c r="F156" s="14">
        <f t="shared" si="39"/>
        <v>4280316787.6300001</v>
      </c>
      <c r="G156" s="14">
        <f t="shared" si="39"/>
        <v>4280316787.6300001</v>
      </c>
      <c r="H156" s="14">
        <f t="shared" si="39"/>
        <v>12068937124.309999</v>
      </c>
    </row>
    <row r="157" spans="1:8" s="2" customFormat="1" ht="8.1" customHeight="1" x14ac:dyDescent="0.25">
      <c r="B157" s="6"/>
      <c r="C157" s="36"/>
      <c r="D157" s="37"/>
      <c r="E157" s="36"/>
      <c r="F157" s="36"/>
      <c r="G157" s="36"/>
      <c r="H157" s="36"/>
    </row>
    <row r="158" spans="1:8" s="2" customFormat="1" x14ac:dyDescent="0.25">
      <c r="B158" s="6" t="s">
        <v>138</v>
      </c>
      <c r="C158" s="14">
        <f>C160+C176+C181</f>
        <v>14486235061</v>
      </c>
      <c r="D158" s="14">
        <f t="shared" ref="D158:H158" si="40">D160+D176+D181</f>
        <v>1533151785.4499993</v>
      </c>
      <c r="E158" s="14">
        <f t="shared" si="40"/>
        <v>16019386846.449999</v>
      </c>
      <c r="F158" s="14">
        <f t="shared" si="40"/>
        <v>4280316787.6300001</v>
      </c>
      <c r="G158" s="14">
        <f t="shared" si="40"/>
        <v>4280316787.6300001</v>
      </c>
      <c r="H158" s="14">
        <f t="shared" si="40"/>
        <v>11739070058.82</v>
      </c>
    </row>
    <row r="159" spans="1:8" ht="8.1" customHeight="1" x14ac:dyDescent="0.25">
      <c r="A159" s="2"/>
      <c r="B159" s="8"/>
      <c r="C159" s="7"/>
      <c r="D159" s="7"/>
      <c r="E159" s="7"/>
      <c r="F159" s="7"/>
      <c r="G159" s="7"/>
      <c r="H159" s="7"/>
    </row>
    <row r="160" spans="1:8" ht="20.100000000000001" customHeight="1" x14ac:dyDescent="0.25">
      <c r="A160" s="2"/>
      <c r="B160" s="8" t="s">
        <v>12</v>
      </c>
      <c r="C160" s="7">
        <f>SUM(C162:C174)</f>
        <v>5394819016</v>
      </c>
      <c r="D160" s="7">
        <f t="shared" ref="D160" si="41">E160-C160</f>
        <v>771343763.96999931</v>
      </c>
      <c r="E160" s="7">
        <f>SUM(E162:E174)</f>
        <v>6166162779.9699993</v>
      </c>
      <c r="F160" s="7">
        <f>SUM(F162:F174)</f>
        <v>1132931268.4699998</v>
      </c>
      <c r="G160" s="7">
        <f t="shared" si="37"/>
        <v>1132931268.4699998</v>
      </c>
      <c r="H160" s="7">
        <f t="shared" si="35"/>
        <v>5033231511.5</v>
      </c>
    </row>
    <row r="161" spans="1:8" ht="8.1" customHeight="1" x14ac:dyDescent="0.25">
      <c r="A161" s="2"/>
      <c r="B161" s="8"/>
      <c r="C161" s="7"/>
      <c r="D161" s="7"/>
      <c r="E161" s="7"/>
      <c r="F161" s="7"/>
      <c r="G161" s="7"/>
      <c r="H161" s="7"/>
    </row>
    <row r="162" spans="1:8" s="4" customFormat="1" x14ac:dyDescent="0.25">
      <c r="A162" s="3">
        <v>1</v>
      </c>
      <c r="B162" s="9" t="s">
        <v>13</v>
      </c>
      <c r="C162" s="10">
        <v>55009107</v>
      </c>
      <c r="D162" s="11">
        <f t="shared" ref="D162:D174" si="42">E162-C162</f>
        <v>0</v>
      </c>
      <c r="E162" s="10">
        <v>55009107</v>
      </c>
      <c r="F162" s="10">
        <v>0</v>
      </c>
      <c r="G162" s="10">
        <f t="shared" si="37"/>
        <v>0</v>
      </c>
      <c r="H162" s="11">
        <f t="shared" si="35"/>
        <v>55009107</v>
      </c>
    </row>
    <row r="163" spans="1:8" s="4" customFormat="1" x14ac:dyDescent="0.25">
      <c r="A163" s="3"/>
      <c r="B163" s="9" t="s">
        <v>15</v>
      </c>
      <c r="C163" s="10">
        <v>178787960</v>
      </c>
      <c r="D163" s="11">
        <f t="shared" si="42"/>
        <v>-74203051.200000003</v>
      </c>
      <c r="E163" s="10">
        <v>104584908.8</v>
      </c>
      <c r="F163" s="10">
        <v>0</v>
      </c>
      <c r="G163" s="10">
        <f t="shared" si="37"/>
        <v>0</v>
      </c>
      <c r="H163" s="11">
        <f t="shared" si="35"/>
        <v>104584908.8</v>
      </c>
    </row>
    <row r="164" spans="1:8" s="4" customFormat="1" x14ac:dyDescent="0.25">
      <c r="A164" s="3"/>
      <c r="B164" s="9" t="s">
        <v>73</v>
      </c>
      <c r="C164" s="10">
        <v>0</v>
      </c>
      <c r="D164" s="11">
        <f t="shared" si="42"/>
        <v>26923350</v>
      </c>
      <c r="E164" s="10">
        <v>26923350</v>
      </c>
      <c r="F164" s="10">
        <v>0</v>
      </c>
      <c r="G164" s="10">
        <f t="shared" si="37"/>
        <v>0</v>
      </c>
      <c r="H164" s="11">
        <f t="shared" si="35"/>
        <v>26923350</v>
      </c>
    </row>
    <row r="165" spans="1:8" s="4" customFormat="1" x14ac:dyDescent="0.25">
      <c r="A165" s="3"/>
      <c r="B165" s="9" t="s">
        <v>17</v>
      </c>
      <c r="C165" s="10">
        <v>1779366781</v>
      </c>
      <c r="D165" s="11">
        <f t="shared" si="42"/>
        <v>762709000</v>
      </c>
      <c r="E165" s="10">
        <v>2542075781</v>
      </c>
      <c r="F165" s="10">
        <v>161032687.69</v>
      </c>
      <c r="G165" s="10">
        <f t="shared" si="37"/>
        <v>161032687.69</v>
      </c>
      <c r="H165" s="11">
        <f t="shared" si="35"/>
        <v>2381043093.3099999</v>
      </c>
    </row>
    <row r="166" spans="1:8" s="4" customFormat="1" x14ac:dyDescent="0.25">
      <c r="A166" s="3">
        <v>2</v>
      </c>
      <c r="B166" s="9" t="s">
        <v>74</v>
      </c>
      <c r="C166" s="10">
        <v>147520048</v>
      </c>
      <c r="D166" s="11">
        <f t="shared" si="42"/>
        <v>0</v>
      </c>
      <c r="E166" s="10">
        <v>147520048</v>
      </c>
      <c r="F166" s="10">
        <v>0</v>
      </c>
      <c r="G166" s="10">
        <f t="shared" si="37"/>
        <v>0</v>
      </c>
      <c r="H166" s="11">
        <f t="shared" si="35"/>
        <v>147520048</v>
      </c>
    </row>
    <row r="167" spans="1:8" s="4" customFormat="1" x14ac:dyDescent="0.25">
      <c r="A167" s="3"/>
      <c r="B167" s="9" t="s">
        <v>18</v>
      </c>
      <c r="C167" s="10">
        <v>20666667</v>
      </c>
      <c r="D167" s="11"/>
      <c r="E167" s="10">
        <v>20666667</v>
      </c>
      <c r="F167" s="10">
        <v>0</v>
      </c>
      <c r="G167" s="10">
        <f t="shared" si="37"/>
        <v>0</v>
      </c>
      <c r="H167" s="11">
        <f t="shared" si="35"/>
        <v>20666667</v>
      </c>
    </row>
    <row r="168" spans="1:8" s="4" customFormat="1" x14ac:dyDescent="0.25">
      <c r="A168" s="3"/>
      <c r="B168" s="9" t="s">
        <v>76</v>
      </c>
      <c r="C168" s="10">
        <v>240802644</v>
      </c>
      <c r="D168" s="11"/>
      <c r="E168" s="10">
        <v>360570867.12</v>
      </c>
      <c r="F168" s="10">
        <v>50968276.280000001</v>
      </c>
      <c r="G168" s="10">
        <f t="shared" si="37"/>
        <v>50968276.280000001</v>
      </c>
      <c r="H168" s="11">
        <f t="shared" si="35"/>
        <v>309602590.84000003</v>
      </c>
    </row>
    <row r="169" spans="1:8" s="4" customFormat="1" x14ac:dyDescent="0.25">
      <c r="A169" s="3"/>
      <c r="B169" s="9" t="s">
        <v>77</v>
      </c>
      <c r="C169" s="10">
        <v>1231707</v>
      </c>
      <c r="D169" s="11"/>
      <c r="E169" s="10">
        <v>590000</v>
      </c>
      <c r="F169" s="10">
        <v>0</v>
      </c>
      <c r="G169" s="10">
        <f t="shared" si="37"/>
        <v>0</v>
      </c>
      <c r="H169" s="11">
        <f t="shared" si="35"/>
        <v>590000</v>
      </c>
    </row>
    <row r="170" spans="1:8" s="4" customFormat="1" x14ac:dyDescent="0.25">
      <c r="A170" s="3"/>
      <c r="B170" s="9" t="s">
        <v>21</v>
      </c>
      <c r="C170" s="10">
        <v>184418259</v>
      </c>
      <c r="D170" s="11"/>
      <c r="E170" s="10">
        <v>0</v>
      </c>
      <c r="F170" s="10">
        <v>0</v>
      </c>
      <c r="G170" s="10">
        <f t="shared" si="37"/>
        <v>0</v>
      </c>
      <c r="H170" s="11">
        <f t="shared" si="35"/>
        <v>0</v>
      </c>
    </row>
    <row r="171" spans="1:8" s="4" customFormat="1" x14ac:dyDescent="0.25">
      <c r="A171" s="3">
        <v>3</v>
      </c>
      <c r="B171" s="9" t="s">
        <v>19</v>
      </c>
      <c r="C171" s="10">
        <v>2787015843</v>
      </c>
      <c r="D171" s="11">
        <f t="shared" si="42"/>
        <v>72422304.709999561</v>
      </c>
      <c r="E171" s="10">
        <v>2859438147.7099996</v>
      </c>
      <c r="F171" s="10">
        <v>920930304.49999988</v>
      </c>
      <c r="G171" s="10">
        <f t="shared" si="37"/>
        <v>920930304.49999988</v>
      </c>
      <c r="H171" s="11">
        <f t="shared" si="35"/>
        <v>1938507843.2099996</v>
      </c>
    </row>
    <row r="172" spans="1:8" s="4" customFormat="1" x14ac:dyDescent="0.25">
      <c r="A172" s="3">
        <v>4</v>
      </c>
      <c r="B172" s="9" t="s">
        <v>78</v>
      </c>
      <c r="C172" s="10">
        <v>0</v>
      </c>
      <c r="D172" s="11">
        <f t="shared" si="42"/>
        <v>28727163</v>
      </c>
      <c r="E172" s="10">
        <v>28727163</v>
      </c>
      <c r="F172" s="10">
        <v>0</v>
      </c>
      <c r="G172" s="10">
        <f t="shared" si="37"/>
        <v>0</v>
      </c>
      <c r="H172" s="11">
        <f t="shared" si="35"/>
        <v>28727163</v>
      </c>
    </row>
    <row r="173" spans="1:8" s="4" customFormat="1" x14ac:dyDescent="0.25">
      <c r="A173" s="3">
        <v>5</v>
      </c>
      <c r="B173" s="9" t="s">
        <v>79</v>
      </c>
      <c r="C173" s="10">
        <v>0</v>
      </c>
      <c r="D173" s="11">
        <f t="shared" si="42"/>
        <v>17801517.93</v>
      </c>
      <c r="E173" s="10">
        <v>17801517.93</v>
      </c>
      <c r="F173" s="10">
        <v>0</v>
      </c>
      <c r="G173" s="10">
        <f t="shared" si="37"/>
        <v>0</v>
      </c>
      <c r="H173" s="11">
        <f t="shared" si="35"/>
        <v>17801517.93</v>
      </c>
    </row>
    <row r="174" spans="1:8" s="4" customFormat="1" x14ac:dyDescent="0.25">
      <c r="A174" s="3">
        <v>6</v>
      </c>
      <c r="B174" s="9" t="s">
        <v>129</v>
      </c>
      <c r="C174" s="10">
        <v>0</v>
      </c>
      <c r="D174" s="11">
        <f t="shared" si="42"/>
        <v>2255222.41</v>
      </c>
      <c r="E174" s="10">
        <v>2255222.41</v>
      </c>
      <c r="F174" s="10">
        <v>0</v>
      </c>
      <c r="G174" s="10">
        <f t="shared" si="37"/>
        <v>0</v>
      </c>
      <c r="H174" s="11">
        <f t="shared" si="35"/>
        <v>2255222.41</v>
      </c>
    </row>
    <row r="175" spans="1:8" s="4" customFormat="1" ht="8.1" customHeight="1" x14ac:dyDescent="0.25">
      <c r="A175" s="3"/>
      <c r="B175" s="9"/>
      <c r="C175" s="10"/>
      <c r="D175" s="11"/>
      <c r="E175" s="10"/>
      <c r="F175" s="10"/>
      <c r="G175" s="10"/>
      <c r="H175" s="11"/>
    </row>
    <row r="176" spans="1:8" s="4" customFormat="1" x14ac:dyDescent="0.25">
      <c r="A176" s="3"/>
      <c r="B176" s="8" t="s">
        <v>23</v>
      </c>
      <c r="C176" s="7">
        <f>SUM(C178:C179)</f>
        <v>834113645</v>
      </c>
      <c r="D176" s="7">
        <f t="shared" ref="D154:D198" si="43">E176-C176</f>
        <v>647668906.0800004</v>
      </c>
      <c r="E176" s="7">
        <f>SUM(E178:E179)</f>
        <v>1481782551.0800004</v>
      </c>
      <c r="F176" s="7">
        <f>SUM(F178:F179)</f>
        <v>636467098</v>
      </c>
      <c r="G176" s="7">
        <f>F176</f>
        <v>636467098</v>
      </c>
      <c r="H176" s="7">
        <f t="shared" si="35"/>
        <v>845315453.0800004</v>
      </c>
    </row>
    <row r="177" spans="1:8" s="4" customFormat="1" ht="8.1" customHeight="1" x14ac:dyDescent="0.25">
      <c r="A177" s="3"/>
      <c r="B177" s="8"/>
      <c r="C177" s="7"/>
      <c r="D177" s="7"/>
      <c r="E177" s="7"/>
      <c r="F177" s="7"/>
      <c r="G177" s="7"/>
      <c r="H177" s="7"/>
    </row>
    <row r="178" spans="1:8" s="4" customFormat="1" ht="27" x14ac:dyDescent="0.25">
      <c r="A178" s="3"/>
      <c r="B178" s="9" t="s">
        <v>81</v>
      </c>
      <c r="C178" s="10">
        <v>0</v>
      </c>
      <c r="D178" s="11">
        <f t="shared" si="43"/>
        <v>339515616.84000003</v>
      </c>
      <c r="E178" s="10">
        <v>339515616.84000003</v>
      </c>
      <c r="F178" s="10">
        <v>339515616.55000001</v>
      </c>
      <c r="G178" s="10">
        <f t="shared" ref="G178" si="44">F178</f>
        <v>339515616.55000001</v>
      </c>
      <c r="H178" s="11">
        <f t="shared" si="35"/>
        <v>0.29000002145767212</v>
      </c>
    </row>
    <row r="179" spans="1:8" s="4" customFormat="1" x14ac:dyDescent="0.25">
      <c r="A179" s="3"/>
      <c r="B179" s="9" t="s">
        <v>25</v>
      </c>
      <c r="C179" s="10">
        <v>834113645</v>
      </c>
      <c r="D179" s="11">
        <f t="shared" si="43"/>
        <v>308153289.24000025</v>
      </c>
      <c r="E179" s="10">
        <v>1142266934.2400002</v>
      </c>
      <c r="F179" s="10">
        <v>296951481.44999999</v>
      </c>
      <c r="G179" s="10">
        <f t="shared" ref="G179" si="45">F179</f>
        <v>296951481.44999999</v>
      </c>
      <c r="H179" s="11">
        <f t="shared" ref="H179" si="46">E179-F179</f>
        <v>845315452.7900002</v>
      </c>
    </row>
    <row r="180" spans="1:8" s="4" customFormat="1" ht="8.1" customHeight="1" x14ac:dyDescent="0.25">
      <c r="A180" s="3"/>
      <c r="B180" s="9"/>
      <c r="C180" s="10"/>
      <c r="D180" s="11"/>
      <c r="E180" s="10"/>
      <c r="F180" s="10"/>
      <c r="G180" s="10"/>
      <c r="H180" s="11"/>
    </row>
    <row r="181" spans="1:8" s="4" customFormat="1" x14ac:dyDescent="0.25">
      <c r="A181" s="3"/>
      <c r="B181" s="8" t="s">
        <v>30</v>
      </c>
      <c r="C181" s="7">
        <f>SUM(C183:C198)</f>
        <v>8257302400</v>
      </c>
      <c r="D181" s="7">
        <f t="shared" si="43"/>
        <v>114139115.39999962</v>
      </c>
      <c r="E181" s="7">
        <f t="shared" ref="E181:F181" si="47">SUM(E183:E198)</f>
        <v>8371441515.3999996</v>
      </c>
      <c r="F181" s="7">
        <f t="shared" si="47"/>
        <v>2510918421.1600003</v>
      </c>
      <c r="G181" s="7">
        <f t="shared" ref="G181:G213" si="48">F181</f>
        <v>2510918421.1600003</v>
      </c>
      <c r="H181" s="7">
        <f t="shared" si="35"/>
        <v>5860523094.2399998</v>
      </c>
    </row>
    <row r="182" spans="1:8" s="4" customFormat="1" ht="8.1" customHeight="1" x14ac:dyDescent="0.25">
      <c r="A182" s="3"/>
      <c r="B182" s="8"/>
      <c r="C182" s="7"/>
      <c r="D182" s="7"/>
      <c r="E182" s="7"/>
      <c r="F182" s="7"/>
      <c r="G182" s="7"/>
      <c r="H182" s="7"/>
    </row>
    <row r="183" spans="1:8" s="4" customFormat="1" x14ac:dyDescent="0.25">
      <c r="A183" s="3"/>
      <c r="B183" s="9" t="s">
        <v>97</v>
      </c>
      <c r="C183" s="13">
        <v>680566781</v>
      </c>
      <c r="D183" s="11">
        <f t="shared" si="43"/>
        <v>2468753.6000000238</v>
      </c>
      <c r="E183" s="13">
        <v>683035534.60000002</v>
      </c>
      <c r="F183" s="13">
        <v>252869712.40000001</v>
      </c>
      <c r="G183" s="13">
        <f t="shared" si="48"/>
        <v>252869712.40000001</v>
      </c>
      <c r="H183" s="11">
        <f t="shared" si="35"/>
        <v>430165822.20000005</v>
      </c>
    </row>
    <row r="184" spans="1:8" s="4" customFormat="1" x14ac:dyDescent="0.25">
      <c r="A184" s="3"/>
      <c r="B184" s="9" t="s">
        <v>98</v>
      </c>
      <c r="C184" s="13">
        <v>350002912</v>
      </c>
      <c r="D184" s="11">
        <f t="shared" si="43"/>
        <v>1925200.1999999881</v>
      </c>
      <c r="E184" s="13">
        <v>351928112.19999999</v>
      </c>
      <c r="F184" s="13">
        <v>97565215.180000007</v>
      </c>
      <c r="G184" s="13">
        <f t="shared" si="48"/>
        <v>97565215.180000007</v>
      </c>
      <c r="H184" s="11">
        <f t="shared" si="35"/>
        <v>254362897.01999998</v>
      </c>
    </row>
    <row r="185" spans="1:8" s="4" customFormat="1" x14ac:dyDescent="0.25">
      <c r="A185" s="3"/>
      <c r="B185" s="9" t="s">
        <v>99</v>
      </c>
      <c r="C185" s="13">
        <v>359642264</v>
      </c>
      <c r="D185" s="11">
        <f t="shared" si="43"/>
        <v>17244645</v>
      </c>
      <c r="E185" s="13">
        <v>376886909</v>
      </c>
      <c r="F185" s="13">
        <v>109813823.42999999</v>
      </c>
      <c r="G185" s="13">
        <f t="shared" si="48"/>
        <v>109813823.42999999</v>
      </c>
      <c r="H185" s="11">
        <f t="shared" si="35"/>
        <v>267073085.56999999</v>
      </c>
    </row>
    <row r="186" spans="1:8" s="4" customFormat="1" x14ac:dyDescent="0.25">
      <c r="A186" s="3"/>
      <c r="B186" s="9" t="s">
        <v>100</v>
      </c>
      <c r="C186" s="13">
        <v>530889183</v>
      </c>
      <c r="D186" s="11">
        <f t="shared" si="43"/>
        <v>9223006.7999999523</v>
      </c>
      <c r="E186" s="13">
        <v>540112189.79999995</v>
      </c>
      <c r="F186" s="13">
        <v>191484182.90000001</v>
      </c>
      <c r="G186" s="13">
        <f t="shared" si="48"/>
        <v>191484182.90000001</v>
      </c>
      <c r="H186" s="11">
        <f t="shared" si="35"/>
        <v>348628006.89999998</v>
      </c>
    </row>
    <row r="187" spans="1:8" s="4" customFormat="1" x14ac:dyDescent="0.25">
      <c r="A187" s="3"/>
      <c r="B187" s="9" t="s">
        <v>101</v>
      </c>
      <c r="C187" s="13">
        <v>189676543</v>
      </c>
      <c r="D187" s="11">
        <f t="shared" si="43"/>
        <v>1351233.1999999881</v>
      </c>
      <c r="E187" s="13">
        <v>191027776.19999999</v>
      </c>
      <c r="F187" s="13">
        <v>4279212</v>
      </c>
      <c r="G187" s="13">
        <f t="shared" si="48"/>
        <v>4279212</v>
      </c>
      <c r="H187" s="11">
        <f t="shared" si="35"/>
        <v>186748564.19999999</v>
      </c>
    </row>
    <row r="188" spans="1:8" s="4" customFormat="1" x14ac:dyDescent="0.25">
      <c r="A188" s="3"/>
      <c r="B188" s="9" t="s">
        <v>102</v>
      </c>
      <c r="C188" s="13">
        <v>482237337</v>
      </c>
      <c r="D188" s="11">
        <f t="shared" si="43"/>
        <v>39294749</v>
      </c>
      <c r="E188" s="13">
        <v>521532086</v>
      </c>
      <c r="F188" s="13">
        <v>153484809.34</v>
      </c>
      <c r="G188" s="13">
        <f t="shared" si="48"/>
        <v>153484809.34</v>
      </c>
      <c r="H188" s="11">
        <f t="shared" si="35"/>
        <v>368047276.65999997</v>
      </c>
    </row>
    <row r="189" spans="1:8" s="4" customFormat="1" x14ac:dyDescent="0.25">
      <c r="A189" s="3"/>
      <c r="B189" s="9" t="s">
        <v>103</v>
      </c>
      <c r="C189" s="13">
        <v>1066842468</v>
      </c>
      <c r="D189" s="11">
        <f t="shared" si="43"/>
        <v>7099128.7999999523</v>
      </c>
      <c r="E189" s="13">
        <v>1073941596.8</v>
      </c>
      <c r="F189" s="13">
        <v>412527949.12000006</v>
      </c>
      <c r="G189" s="13">
        <f t="shared" si="48"/>
        <v>412527949.12000006</v>
      </c>
      <c r="H189" s="11">
        <f t="shared" si="35"/>
        <v>661413647.67999983</v>
      </c>
    </row>
    <row r="190" spans="1:8" s="4" customFormat="1" x14ac:dyDescent="0.25">
      <c r="A190" s="3"/>
      <c r="B190" s="9" t="s">
        <v>104</v>
      </c>
      <c r="C190" s="13">
        <v>343384932</v>
      </c>
      <c r="D190" s="11">
        <f t="shared" si="43"/>
        <v>1803068.6000000238</v>
      </c>
      <c r="E190" s="13">
        <v>345188000.60000002</v>
      </c>
      <c r="F190" s="13">
        <v>122265023.98</v>
      </c>
      <c r="G190" s="13">
        <f t="shared" si="48"/>
        <v>122265023.98</v>
      </c>
      <c r="H190" s="11">
        <f t="shared" ref="H190:H213" si="49">E190-F190</f>
        <v>222922976.62</v>
      </c>
    </row>
    <row r="191" spans="1:8" s="4" customFormat="1" x14ac:dyDescent="0.25">
      <c r="A191" s="3"/>
      <c r="B191" s="9" t="s">
        <v>105</v>
      </c>
      <c r="C191" s="13">
        <v>1739187139</v>
      </c>
      <c r="D191" s="11">
        <f t="shared" si="43"/>
        <v>4433335.1999998093</v>
      </c>
      <c r="E191" s="13">
        <v>1743620474.1999998</v>
      </c>
      <c r="F191" s="13">
        <v>493225094.70000005</v>
      </c>
      <c r="G191" s="13">
        <f>F191</f>
        <v>493225094.70000005</v>
      </c>
      <c r="H191" s="11">
        <f t="shared" si="49"/>
        <v>1250395379.4999998</v>
      </c>
    </row>
    <row r="192" spans="1:8" s="4" customFormat="1" x14ac:dyDescent="0.25">
      <c r="A192" s="3"/>
      <c r="B192" s="9" t="s">
        <v>106</v>
      </c>
      <c r="C192" s="13">
        <v>230680418</v>
      </c>
      <c r="D192" s="11">
        <f t="shared" si="43"/>
        <v>1452459</v>
      </c>
      <c r="E192" s="13">
        <v>232132877</v>
      </c>
      <c r="F192" s="13">
        <v>0</v>
      </c>
      <c r="G192" s="13">
        <f t="shared" si="48"/>
        <v>0</v>
      </c>
      <c r="H192" s="11">
        <f t="shared" si="49"/>
        <v>232132877</v>
      </c>
    </row>
    <row r="193" spans="1:8" s="4" customFormat="1" x14ac:dyDescent="0.25">
      <c r="A193" s="3"/>
      <c r="B193" s="9" t="s">
        <v>107</v>
      </c>
      <c r="C193" s="13">
        <v>313785292</v>
      </c>
      <c r="D193" s="11">
        <f t="shared" si="43"/>
        <v>2411148</v>
      </c>
      <c r="E193" s="13">
        <v>316196440</v>
      </c>
      <c r="F193" s="13">
        <v>144227245.81999999</v>
      </c>
      <c r="G193" s="13">
        <f>F193</f>
        <v>144227245.81999999</v>
      </c>
      <c r="H193" s="11">
        <f t="shared" si="49"/>
        <v>171969194.18000001</v>
      </c>
    </row>
    <row r="194" spans="1:8" s="4" customFormat="1" x14ac:dyDescent="0.25">
      <c r="A194" s="3"/>
      <c r="B194" s="9" t="s">
        <v>108</v>
      </c>
      <c r="C194" s="13">
        <v>163838387</v>
      </c>
      <c r="D194" s="11">
        <f t="shared" si="43"/>
        <v>1387548.599999994</v>
      </c>
      <c r="E194" s="13">
        <v>165225935.59999999</v>
      </c>
      <c r="F194" s="13">
        <v>30609516.420000002</v>
      </c>
      <c r="G194" s="13">
        <f t="shared" si="48"/>
        <v>30609516.420000002</v>
      </c>
      <c r="H194" s="11">
        <f t="shared" si="49"/>
        <v>134616419.18000001</v>
      </c>
    </row>
    <row r="195" spans="1:8" s="4" customFormat="1" x14ac:dyDescent="0.25">
      <c r="A195" s="3"/>
      <c r="B195" s="9" t="s">
        <v>109</v>
      </c>
      <c r="C195" s="13">
        <v>350391698</v>
      </c>
      <c r="D195" s="11">
        <f t="shared" si="43"/>
        <v>1860559.3999999762</v>
      </c>
      <c r="E195" s="13">
        <v>352252257.39999998</v>
      </c>
      <c r="F195" s="13">
        <v>91546631.579999983</v>
      </c>
      <c r="G195" s="13">
        <f t="shared" si="48"/>
        <v>91546631.579999983</v>
      </c>
      <c r="H195" s="11">
        <f t="shared" si="49"/>
        <v>260705625.81999999</v>
      </c>
    </row>
    <row r="196" spans="1:8" s="4" customFormat="1" x14ac:dyDescent="0.25">
      <c r="A196" s="3"/>
      <c r="B196" s="9" t="s">
        <v>110</v>
      </c>
      <c r="C196" s="13">
        <v>638705597</v>
      </c>
      <c r="D196" s="11">
        <f t="shared" si="43"/>
        <v>2329711.6000000238</v>
      </c>
      <c r="E196" s="13">
        <v>641035308.60000002</v>
      </c>
      <c r="F196" s="13">
        <v>114083594.48000002</v>
      </c>
      <c r="G196" s="13">
        <f t="shared" si="48"/>
        <v>114083594.48000002</v>
      </c>
      <c r="H196" s="11">
        <f t="shared" si="49"/>
        <v>526951714.12</v>
      </c>
    </row>
    <row r="197" spans="1:8" s="4" customFormat="1" x14ac:dyDescent="0.25">
      <c r="A197" s="3"/>
      <c r="B197" s="9" t="s">
        <v>111</v>
      </c>
      <c r="C197" s="13">
        <v>393932819</v>
      </c>
      <c r="D197" s="11">
        <f t="shared" si="43"/>
        <v>2605875.3999999762</v>
      </c>
      <c r="E197" s="13">
        <v>396538694.39999998</v>
      </c>
      <c r="F197" s="13">
        <v>170913269.40000001</v>
      </c>
      <c r="G197" s="13">
        <f t="shared" si="48"/>
        <v>170913269.40000001</v>
      </c>
      <c r="H197" s="11">
        <f t="shared" si="49"/>
        <v>225625424.99999997</v>
      </c>
    </row>
    <row r="198" spans="1:8" s="4" customFormat="1" x14ac:dyDescent="0.25">
      <c r="A198" s="3"/>
      <c r="B198" s="9" t="s">
        <v>112</v>
      </c>
      <c r="C198" s="13">
        <v>423538630</v>
      </c>
      <c r="D198" s="11">
        <f t="shared" si="43"/>
        <v>17248693</v>
      </c>
      <c r="E198" s="13">
        <v>440787323</v>
      </c>
      <c r="F198" s="13">
        <v>122023140.41</v>
      </c>
      <c r="G198" s="13">
        <f t="shared" si="48"/>
        <v>122023140.41</v>
      </c>
      <c r="H198" s="11">
        <f t="shared" si="49"/>
        <v>318764182.59000003</v>
      </c>
    </row>
    <row r="199" spans="1:8" s="4" customFormat="1" ht="8.1" customHeight="1" x14ac:dyDescent="0.25">
      <c r="A199" s="3"/>
      <c r="B199" s="9"/>
      <c r="C199" s="13"/>
      <c r="D199" s="11"/>
      <c r="E199" s="13"/>
      <c r="F199" s="13"/>
      <c r="G199" s="13"/>
      <c r="H199" s="11"/>
    </row>
    <row r="200" spans="1:8" s="4" customFormat="1" x14ac:dyDescent="0.25">
      <c r="A200" s="3"/>
      <c r="B200" s="8" t="s">
        <v>33</v>
      </c>
      <c r="C200" s="7">
        <f>SUM(C202:C202)</f>
        <v>10786100</v>
      </c>
      <c r="D200" s="7">
        <f t="shared" ref="D200:D202" si="50">E200-C200</f>
        <v>-786100</v>
      </c>
      <c r="E200" s="7">
        <f>SUM(E202:E202)</f>
        <v>10000000</v>
      </c>
      <c r="F200" s="7">
        <f>SUM(F202:F202)</f>
        <v>0</v>
      </c>
      <c r="G200" s="7">
        <f t="shared" si="48"/>
        <v>0</v>
      </c>
      <c r="H200" s="7">
        <f t="shared" si="49"/>
        <v>10000000</v>
      </c>
    </row>
    <row r="201" spans="1:8" s="4" customFormat="1" ht="8.1" customHeight="1" x14ac:dyDescent="0.25">
      <c r="A201" s="3"/>
      <c r="B201" s="8"/>
      <c r="C201" s="7"/>
      <c r="D201" s="7"/>
      <c r="E201" s="7"/>
      <c r="F201" s="7"/>
      <c r="G201" s="7"/>
      <c r="H201" s="7"/>
    </row>
    <row r="202" spans="1:8" s="4" customFormat="1" x14ac:dyDescent="0.25">
      <c r="A202" s="3"/>
      <c r="B202" s="9" t="s">
        <v>114</v>
      </c>
      <c r="C202" s="10">
        <v>10786100</v>
      </c>
      <c r="D202" s="11">
        <f t="shared" si="50"/>
        <v>-786100</v>
      </c>
      <c r="E202" s="10">
        <v>10000000</v>
      </c>
      <c r="F202" s="10">
        <v>0</v>
      </c>
      <c r="G202" s="10">
        <f>F202</f>
        <v>0</v>
      </c>
      <c r="H202" s="11">
        <f t="shared" si="49"/>
        <v>10000000</v>
      </c>
    </row>
    <row r="203" spans="1:8" s="4" customFormat="1" ht="8.1" customHeight="1" x14ac:dyDescent="0.25">
      <c r="A203" s="3"/>
      <c r="B203" s="9"/>
      <c r="C203" s="10"/>
      <c r="D203" s="11"/>
      <c r="E203" s="10"/>
      <c r="F203" s="10"/>
      <c r="G203" s="10"/>
      <c r="H203" s="11"/>
    </row>
    <row r="204" spans="1:8" s="4" customFormat="1" ht="20.100000000000001" customHeight="1" x14ac:dyDescent="0.25">
      <c r="A204" s="3"/>
      <c r="B204" s="8" t="s">
        <v>34</v>
      </c>
      <c r="C204" s="7">
        <f>SUM(C206:C207)</f>
        <v>150000000</v>
      </c>
      <c r="D204" s="7">
        <f t="shared" ref="D204:D207" si="51">E204-C204</f>
        <v>169867065.49000001</v>
      </c>
      <c r="E204" s="7">
        <f t="shared" ref="E204:G204" si="52">SUM(E206:E207)</f>
        <v>319867065.49000001</v>
      </c>
      <c r="F204" s="7">
        <f t="shared" si="52"/>
        <v>0</v>
      </c>
      <c r="G204" s="7">
        <f t="shared" si="52"/>
        <v>0</v>
      </c>
      <c r="H204" s="7">
        <f t="shared" ref="H204:H207" si="53">E204-F204</f>
        <v>319867065.49000001</v>
      </c>
    </row>
    <row r="205" spans="1:8" s="4" customFormat="1" ht="8.1" customHeight="1" x14ac:dyDescent="0.25">
      <c r="A205" s="3"/>
      <c r="B205" s="8"/>
      <c r="C205" s="7"/>
      <c r="D205" s="7"/>
      <c r="E205" s="7"/>
      <c r="F205" s="7"/>
      <c r="G205" s="7"/>
      <c r="H205" s="7"/>
    </row>
    <row r="206" spans="1:8" s="4" customFormat="1" x14ac:dyDescent="0.25">
      <c r="A206" s="3"/>
      <c r="B206" s="9" t="s">
        <v>39</v>
      </c>
      <c r="C206" s="10">
        <v>150000000</v>
      </c>
      <c r="D206" s="11">
        <f t="shared" ref="D206" si="54">E206-C206</f>
        <v>0</v>
      </c>
      <c r="E206" s="10">
        <v>150000000</v>
      </c>
      <c r="F206" s="10">
        <v>0</v>
      </c>
      <c r="G206" s="10">
        <f>F206</f>
        <v>0</v>
      </c>
      <c r="H206" s="11">
        <f t="shared" ref="H206" si="55">E206-F206</f>
        <v>150000000</v>
      </c>
    </row>
    <row r="207" spans="1:8" s="4" customFormat="1" x14ac:dyDescent="0.25">
      <c r="A207" s="3"/>
      <c r="B207" s="9" t="s">
        <v>134</v>
      </c>
      <c r="C207" s="10">
        <v>0</v>
      </c>
      <c r="D207" s="11">
        <f t="shared" si="51"/>
        <v>169867065.49000001</v>
      </c>
      <c r="E207" s="10">
        <v>169867065.49000001</v>
      </c>
      <c r="F207" s="10">
        <v>0</v>
      </c>
      <c r="G207" s="10">
        <f>F207</f>
        <v>0</v>
      </c>
      <c r="H207" s="11">
        <f t="shared" si="53"/>
        <v>169867065.49000001</v>
      </c>
    </row>
    <row r="208" spans="1:8" s="4" customFormat="1" ht="8.1" customHeight="1" x14ac:dyDescent="0.25">
      <c r="A208" s="3"/>
      <c r="B208" s="9"/>
      <c r="C208" s="10"/>
      <c r="D208" s="11"/>
      <c r="E208" s="10"/>
      <c r="F208" s="10"/>
      <c r="G208" s="10"/>
      <c r="H208" s="11"/>
    </row>
    <row r="209" spans="1:8" s="4" customFormat="1" x14ac:dyDescent="0.25">
      <c r="A209" s="3"/>
      <c r="B209" s="6" t="s">
        <v>140</v>
      </c>
      <c r="C209" s="7">
        <f>SUM(C211)</f>
        <v>5911592017</v>
      </c>
      <c r="D209" s="7">
        <f t="shared" ref="D209:H209" si="56">SUM(D211)</f>
        <v>-71463417.619999886</v>
      </c>
      <c r="E209" s="7">
        <f t="shared" si="56"/>
        <v>5840128599.3800001</v>
      </c>
      <c r="F209" s="7">
        <f t="shared" si="56"/>
        <v>2644548046.3000002</v>
      </c>
      <c r="G209" s="7">
        <f t="shared" si="56"/>
        <v>2644548046.3000002</v>
      </c>
      <c r="H209" s="7">
        <f t="shared" si="56"/>
        <v>3195580553.0799999</v>
      </c>
    </row>
    <row r="210" spans="1:8" s="4" customFormat="1" ht="8.1" customHeight="1" x14ac:dyDescent="0.25">
      <c r="A210" s="3"/>
      <c r="B210" s="9"/>
      <c r="C210" s="7"/>
      <c r="D210" s="7"/>
      <c r="E210" s="7"/>
      <c r="F210" s="7"/>
      <c r="G210" s="7"/>
      <c r="H210" s="7"/>
    </row>
    <row r="211" spans="1:8" s="4" customFormat="1" ht="27.95" customHeight="1" x14ac:dyDescent="0.25">
      <c r="A211" s="3"/>
      <c r="B211" s="8" t="s">
        <v>40</v>
      </c>
      <c r="C211" s="7">
        <f>SUM(C213:C217)</f>
        <v>5911592017</v>
      </c>
      <c r="D211" s="7">
        <f t="shared" ref="D211:D217" si="57">E211-C211</f>
        <v>-71463417.619999886</v>
      </c>
      <c r="E211" s="7">
        <f>SUM(E213:E217)</f>
        <v>5840128599.3800001</v>
      </c>
      <c r="F211" s="7">
        <f>SUM(F213:F217)</f>
        <v>2644548046.3000002</v>
      </c>
      <c r="G211" s="7">
        <f t="shared" si="48"/>
        <v>2644548046.3000002</v>
      </c>
      <c r="H211" s="7">
        <f t="shared" si="49"/>
        <v>3195580553.0799999</v>
      </c>
    </row>
    <row r="212" spans="1:8" s="4" customFormat="1" ht="8.1" customHeight="1" x14ac:dyDescent="0.25">
      <c r="A212" s="3"/>
      <c r="B212" s="8"/>
      <c r="C212" s="7"/>
      <c r="D212" s="7"/>
      <c r="E212" s="7"/>
      <c r="F212" s="7"/>
      <c r="G212" s="7"/>
      <c r="H212" s="7"/>
    </row>
    <row r="213" spans="1:8" s="4" customFormat="1" x14ac:dyDescent="0.25">
      <c r="A213" s="3"/>
      <c r="B213" s="9" t="s">
        <v>44</v>
      </c>
      <c r="C213" s="10">
        <v>17600000</v>
      </c>
      <c r="D213" s="11">
        <f t="shared" si="57"/>
        <v>0</v>
      </c>
      <c r="E213" s="10">
        <v>17600000</v>
      </c>
      <c r="F213" s="10">
        <v>0</v>
      </c>
      <c r="G213" s="10">
        <f t="shared" si="48"/>
        <v>0</v>
      </c>
      <c r="H213" s="11">
        <f t="shared" si="49"/>
        <v>17600000</v>
      </c>
    </row>
    <row r="214" spans="1:8" s="4" customFormat="1" x14ac:dyDescent="0.25">
      <c r="A214" s="3"/>
      <c r="B214" s="9" t="s">
        <v>41</v>
      </c>
      <c r="C214" s="10">
        <v>576270150</v>
      </c>
      <c r="D214" s="11">
        <f t="shared" si="57"/>
        <v>0</v>
      </c>
      <c r="E214" s="10">
        <v>576270150</v>
      </c>
      <c r="F214" s="10">
        <v>172178769.5</v>
      </c>
      <c r="G214" s="10">
        <f t="shared" ref="G214:G215" si="58">F214</f>
        <v>172178769.5</v>
      </c>
      <c r="H214" s="11">
        <f t="shared" ref="H214:H215" si="59">E214-F214</f>
        <v>404091380.5</v>
      </c>
    </row>
    <row r="215" spans="1:8" s="4" customFormat="1" x14ac:dyDescent="0.25">
      <c r="A215" s="3"/>
      <c r="B215" s="9" t="s">
        <v>88</v>
      </c>
      <c r="C215" s="10">
        <v>0</v>
      </c>
      <c r="D215" s="11">
        <f t="shared" si="57"/>
        <v>11000000</v>
      </c>
      <c r="E215" s="10">
        <v>11000000</v>
      </c>
      <c r="F215" s="10">
        <v>11000000</v>
      </c>
      <c r="G215" s="10">
        <f t="shared" si="58"/>
        <v>11000000</v>
      </c>
      <c r="H215" s="11">
        <f t="shared" si="59"/>
        <v>0</v>
      </c>
    </row>
    <row r="216" spans="1:8" s="4" customFormat="1" x14ac:dyDescent="0.25">
      <c r="A216" s="3"/>
      <c r="B216" s="9" t="s">
        <v>54</v>
      </c>
      <c r="C216" s="10">
        <v>196999999</v>
      </c>
      <c r="D216" s="11"/>
      <c r="E216" s="10">
        <v>1591296.5</v>
      </c>
      <c r="F216" s="10">
        <v>1589059.19</v>
      </c>
      <c r="G216" s="10"/>
      <c r="H216" s="11"/>
    </row>
    <row r="217" spans="1:8" s="4" customFormat="1" x14ac:dyDescent="0.25">
      <c r="A217" s="3"/>
      <c r="B217" s="9" t="s">
        <v>55</v>
      </c>
      <c r="C217" s="10">
        <v>5120721868</v>
      </c>
      <c r="D217" s="11">
        <f t="shared" si="57"/>
        <v>112945284.88000011</v>
      </c>
      <c r="E217" s="10">
        <v>5233667152.8800001</v>
      </c>
      <c r="F217" s="10">
        <v>2459780217.6100001</v>
      </c>
      <c r="G217" s="10">
        <f t="shared" ref="G217" si="60">F217</f>
        <v>2459780217.6100001</v>
      </c>
      <c r="H217" s="11">
        <f t="shared" ref="H217" si="61">E217-F217</f>
        <v>2773886935.27</v>
      </c>
    </row>
    <row r="218" spans="1:8" s="4" customFormat="1" ht="8.1" customHeight="1" x14ac:dyDescent="0.25">
      <c r="A218" s="3"/>
      <c r="B218" s="9"/>
      <c r="C218" s="10"/>
      <c r="D218" s="11"/>
      <c r="E218" s="10"/>
      <c r="F218" s="10"/>
      <c r="G218" s="10"/>
      <c r="H218" s="11"/>
    </row>
    <row r="219" spans="1:8" ht="20.100000000000001" customHeight="1" x14ac:dyDescent="0.25">
      <c r="A219" s="2"/>
      <c r="B219" s="6" t="s">
        <v>0</v>
      </c>
      <c r="C219" s="7">
        <f>SUM(C9,C154)</f>
        <v>222043625613</v>
      </c>
      <c r="D219" s="7">
        <f t="shared" ref="D219" si="62">E219-C219</f>
        <v>-7238604430.3899841</v>
      </c>
      <c r="E219" s="7">
        <f>SUM(E9,E154)</f>
        <v>214805021182.61002</v>
      </c>
      <c r="F219" s="7">
        <f>SUM(F9,F154)</f>
        <v>80978353288.809998</v>
      </c>
      <c r="G219" s="7">
        <f t="shared" ref="G219" si="63">F219</f>
        <v>80978353288.809998</v>
      </c>
      <c r="H219" s="7">
        <f t="shared" ref="H219" si="64">E219-F219</f>
        <v>133826667893.80002</v>
      </c>
    </row>
    <row r="220" spans="1:8" ht="8.1" customHeight="1" x14ac:dyDescent="0.25">
      <c r="B220" s="17"/>
      <c r="C220" s="18"/>
      <c r="D220" s="19"/>
      <c r="E220" s="18"/>
      <c r="F220" s="18"/>
      <c r="G220" s="18"/>
      <c r="H220" s="18"/>
    </row>
    <row r="221" spans="1:8" x14ac:dyDescent="0.25">
      <c r="B221" s="32" t="s">
        <v>121</v>
      </c>
      <c r="C221" s="33"/>
      <c r="D221" s="33"/>
      <c r="E221" s="33"/>
      <c r="F221" s="33"/>
      <c r="G221" s="33"/>
    </row>
    <row r="222" spans="1:8" x14ac:dyDescent="0.25">
      <c r="B222" s="34" t="s">
        <v>122</v>
      </c>
      <c r="C222" s="34"/>
      <c r="D222" s="34"/>
      <c r="E222" s="34"/>
      <c r="F222" s="34"/>
      <c r="G222" s="34"/>
    </row>
    <row r="223" spans="1:8" x14ac:dyDescent="0.25">
      <c r="B223" s="31" t="s">
        <v>123</v>
      </c>
      <c r="C223" s="31"/>
      <c r="D223" s="31"/>
      <c r="E223" s="31"/>
      <c r="F223" s="31"/>
      <c r="G223" s="31"/>
    </row>
    <row r="224" spans="1:8" x14ac:dyDescent="0.25">
      <c r="B224" s="31" t="s">
        <v>124</v>
      </c>
      <c r="C224" s="31"/>
      <c r="D224" s="31"/>
      <c r="E224" s="31"/>
      <c r="F224" s="31"/>
      <c r="G224" s="31"/>
    </row>
  </sheetData>
  <sortState xmlns:xlrd2="http://schemas.microsoft.com/office/spreadsheetml/2017/richdata2" ref="A185:H214">
    <sortCondition ref="A185:A214"/>
  </sortState>
  <mergeCells count="12">
    <mergeCell ref="B224:G224"/>
    <mergeCell ref="B221:G221"/>
    <mergeCell ref="B222:G222"/>
    <mergeCell ref="B223:G223"/>
    <mergeCell ref="B6:B7"/>
    <mergeCell ref="C6:G6"/>
    <mergeCell ref="H6:H7"/>
    <mergeCell ref="B1:H1"/>
    <mergeCell ref="B2:H2"/>
    <mergeCell ref="B3:H3"/>
    <mergeCell ref="B4:H4"/>
    <mergeCell ref="B5:H5"/>
  </mergeCells>
  <printOptions horizontalCentered="1"/>
  <pageMargins left="0.39370078740157483" right="0.39370078740157483" top="0.95" bottom="0.62" header="0.31496062992125984" footer="0.31496062992125984"/>
  <pageSetup scale="60" fitToHeight="0" orientation="portrait" r:id="rId1"/>
  <headerFooter>
    <oddHeader>&amp;L&amp;G</oddHeader>
    <oddFooter>&amp;C&amp;G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Formato 6b</vt:lpstr>
      <vt:lpstr>'Formato 6b'!Área_de_impresión</vt:lpstr>
      <vt:lpstr>'Formato 6b'!Títulos_a_imprimir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Finanzas-CDMX</dc:creator>
  <cp:lastModifiedBy>ANDRÉS JAVIER RAMÍREZ</cp:lastModifiedBy>
  <cp:lastPrinted>2020-07-20T23:45:37Z</cp:lastPrinted>
  <dcterms:created xsi:type="dcterms:W3CDTF">2017-01-26T16:14:35Z</dcterms:created>
  <dcterms:modified xsi:type="dcterms:W3CDTF">2020-07-29T15:44:45Z</dcterms:modified>
</cp:coreProperties>
</file>