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SAFCDMX\EJERCICIO 2020\4 Enero - Diciembre\3 LDF\Clasificaciones\"/>
    </mc:Choice>
  </mc:AlternateContent>
  <xr:revisionPtr revIDLastSave="0" documentId="13_ncr:1_{8741BC80-9F3F-4B21-BF2E-E412BCDCBC4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mato 6c" sheetId="1" r:id="rId1"/>
  </sheets>
  <definedNames>
    <definedName name="_xlnm.Print_Area" localSheetId="0">'Formato 6c'!$A$1:$H$72</definedName>
    <definedName name="_xlnm.Print_Titles" localSheetId="0">'Formato 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G58" i="1"/>
  <c r="D58" i="1"/>
  <c r="H57" i="1"/>
  <c r="G57" i="1"/>
  <c r="D57" i="1"/>
  <c r="C62" i="1"/>
  <c r="H63" i="1" l="1"/>
  <c r="G63" i="1"/>
  <c r="G62" i="1" s="1"/>
  <c r="D63" i="1"/>
  <c r="F62" i="1"/>
  <c r="E62" i="1"/>
  <c r="H50" i="1"/>
  <c r="G50" i="1"/>
  <c r="D50" i="1"/>
  <c r="F35" i="1"/>
  <c r="E35" i="1"/>
  <c r="C35" i="1"/>
  <c r="H36" i="1"/>
  <c r="G36" i="1"/>
  <c r="D36" i="1"/>
  <c r="H62" i="1" l="1"/>
  <c r="D62" i="1"/>
  <c r="H43" i="1"/>
  <c r="G43" i="1"/>
  <c r="D43" i="1"/>
  <c r="D42" i="1"/>
  <c r="D53" i="1" l="1"/>
  <c r="G53" i="1"/>
  <c r="H53" i="1"/>
  <c r="H16" i="1"/>
  <c r="H19" i="1"/>
  <c r="H20" i="1"/>
  <c r="H21" i="1"/>
  <c r="H22" i="1"/>
  <c r="H23" i="1"/>
  <c r="H24" i="1"/>
  <c r="H25" i="1"/>
  <c r="H28" i="1"/>
  <c r="H29" i="1"/>
  <c r="H30" i="1"/>
  <c r="H31" i="1"/>
  <c r="H32" i="1"/>
  <c r="H33" i="1"/>
  <c r="H37" i="1"/>
  <c r="H41" i="1"/>
  <c r="H42" i="1"/>
  <c r="H44" i="1"/>
  <c r="H47" i="1"/>
  <c r="H48" i="1"/>
  <c r="H49" i="1"/>
  <c r="H51" i="1"/>
  <c r="H52" i="1"/>
  <c r="H56" i="1"/>
  <c r="H59" i="1"/>
  <c r="H60" i="1"/>
  <c r="H64" i="1"/>
  <c r="H11" i="1"/>
  <c r="H12" i="1"/>
  <c r="H13" i="1"/>
  <c r="H14" i="1"/>
  <c r="H15" i="1"/>
  <c r="D48" i="1" l="1"/>
  <c r="D49" i="1"/>
  <c r="D51" i="1"/>
  <c r="D52" i="1"/>
  <c r="D41" i="1"/>
  <c r="D44" i="1"/>
  <c r="D29" i="1"/>
  <c r="D30" i="1"/>
  <c r="D31" i="1"/>
  <c r="D32" i="1"/>
  <c r="D33" i="1"/>
  <c r="D20" i="1"/>
  <c r="D21" i="1"/>
  <c r="D22" i="1"/>
  <c r="D23" i="1"/>
  <c r="D24" i="1"/>
  <c r="D25" i="1"/>
  <c r="D12" i="1"/>
  <c r="D13" i="1"/>
  <c r="D14" i="1"/>
  <c r="D15" i="1"/>
  <c r="D16" i="1"/>
  <c r="G15" i="1" l="1"/>
  <c r="G16" i="1"/>
  <c r="G19" i="1"/>
  <c r="G20" i="1"/>
  <c r="G21" i="1"/>
  <c r="G22" i="1"/>
  <c r="G23" i="1"/>
  <c r="G24" i="1"/>
  <c r="G25" i="1"/>
  <c r="G18" i="1" l="1"/>
  <c r="G60" i="1"/>
  <c r="G59" i="1"/>
  <c r="G56" i="1"/>
  <c r="G41" i="1"/>
  <c r="G42" i="1"/>
  <c r="G44" i="1"/>
  <c r="G48" i="1"/>
  <c r="G49" i="1"/>
  <c r="G51" i="1"/>
  <c r="G52" i="1"/>
  <c r="G47" i="1"/>
  <c r="G29" i="1"/>
  <c r="G30" i="1"/>
  <c r="G31" i="1"/>
  <c r="G32" i="1"/>
  <c r="G33" i="1"/>
  <c r="G37" i="1"/>
  <c r="G35" i="1" s="1"/>
  <c r="G28" i="1"/>
  <c r="G12" i="1"/>
  <c r="G13" i="1"/>
  <c r="G14" i="1"/>
  <c r="G11" i="1"/>
  <c r="D11" i="1"/>
  <c r="G55" i="1" l="1"/>
  <c r="G46" i="1"/>
  <c r="G40" i="1"/>
  <c r="G27" i="1"/>
  <c r="G10" i="1"/>
  <c r="G39" i="1" l="1"/>
  <c r="G9" i="1"/>
  <c r="D60" i="1"/>
  <c r="D59" i="1"/>
  <c r="D56" i="1"/>
  <c r="D47" i="1"/>
  <c r="D37" i="1"/>
  <c r="E55" i="1"/>
  <c r="F55" i="1"/>
  <c r="C55" i="1"/>
  <c r="E46" i="1"/>
  <c r="F46" i="1"/>
  <c r="C46" i="1"/>
  <c r="E40" i="1"/>
  <c r="F40" i="1"/>
  <c r="C40" i="1"/>
  <c r="E39" i="1" l="1"/>
  <c r="F39" i="1"/>
  <c r="C39" i="1"/>
  <c r="H55" i="1"/>
  <c r="H46" i="1"/>
  <c r="H40" i="1"/>
  <c r="D46" i="1"/>
  <c r="G66" i="1"/>
  <c r="D55" i="1"/>
  <c r="D40" i="1"/>
  <c r="D28" i="1"/>
  <c r="F27" i="1"/>
  <c r="E27" i="1"/>
  <c r="C27" i="1"/>
  <c r="H39" i="1" l="1"/>
  <c r="H35" i="1"/>
  <c r="H27" i="1"/>
  <c r="D35" i="1"/>
  <c r="D27" i="1"/>
  <c r="D39" i="1"/>
  <c r="F18" i="1"/>
  <c r="E18" i="1"/>
  <c r="C18" i="1"/>
  <c r="D19" i="1"/>
  <c r="E10" i="1"/>
  <c r="F10" i="1"/>
  <c r="C10" i="1"/>
  <c r="H18" i="1" l="1"/>
  <c r="H10" i="1"/>
  <c r="E9" i="1"/>
  <c r="C9" i="1"/>
  <c r="F9" i="1"/>
  <c r="F66" i="1" s="1"/>
  <c r="D18" i="1"/>
  <c r="D10" i="1"/>
  <c r="H9" i="1" l="1"/>
  <c r="E66" i="1"/>
  <c r="C66" i="1"/>
  <c r="D9" i="1"/>
  <c r="H66" i="1" l="1"/>
  <c r="D66" i="1"/>
</calcChain>
</file>

<file path=xl/sharedStrings.xml><?xml version="1.0" encoding="utf-8"?>
<sst xmlns="http://schemas.openxmlformats.org/spreadsheetml/2006/main" count="67" uniqueCount="47">
  <si>
    <t>Devengado</t>
  </si>
  <si>
    <t xml:space="preserve">Modificado </t>
  </si>
  <si>
    <t xml:space="preserve">Ampliaciones/ (Reducciones) </t>
  </si>
  <si>
    <t>Egresos</t>
  </si>
  <si>
    <t>(PESOS)</t>
  </si>
  <si>
    <t>Estado Analítico del Ejercicio del Presupuesto de Egresos Detallado - LDF</t>
  </si>
  <si>
    <t>Concepto</t>
  </si>
  <si>
    <t>Aprobado</t>
  </si>
  <si>
    <t>Subejercicio</t>
  </si>
  <si>
    <t>PODER EJECUTIVO DEL GOBIERNO DE LA CIUDAD DE MÉXICO</t>
  </si>
  <si>
    <t>Clasificación Funcional (Finalidad y Función)</t>
  </si>
  <si>
    <t>Legislación</t>
  </si>
  <si>
    <t>Justicia</t>
  </si>
  <si>
    <t>Coordinación De La Política De Gobierno</t>
  </si>
  <si>
    <t>Asuntos Financieros Y Hacendarios</t>
  </si>
  <si>
    <t>Asuntos De Orden Publico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</si>
  <si>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</si>
  <si>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</si>
  <si>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</si>
  <si>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</si>
  <si>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</si>
  <si>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</si>
  <si>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</si>
  <si>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</si>
  <si>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</si>
  <si>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</si>
  <si>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Transporte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</si>
  <si>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</si>
  <si>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</si>
  <si>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</si>
  <si>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</si>
  <si>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Transferencias, Participaciones y Aportaciones entre diferentes niveles y Ordenes de Gobierno</t>
  </si>
  <si>
    <t>A. Gobierno</t>
  </si>
  <si>
    <t xml:space="preserve">B. Desarrollo Social </t>
  </si>
  <si>
    <t xml:space="preserve">I. Gasto No Etiquetado </t>
  </si>
  <si>
    <t>C. Desarrollo Económico</t>
  </si>
  <si>
    <t xml:space="preserve">D. Otras No Clasificadas en Funciones Anteriores </t>
  </si>
  <si>
    <t>II. Gasto Etiquetado</t>
  </si>
  <si>
    <t>B. Desarrollo Social</t>
  </si>
  <si>
    <t>III. Total de Egresos (III = I + II)</t>
  </si>
  <si>
    <t>Pagado</t>
  </si>
  <si>
    <t>Enero - Diciembre 2020</t>
  </si>
  <si>
    <t>Nota: Cifras Preliminares, las correspondientes al cierre del ejercicio se registrarán en el Informe de Cuenta Pública 2020.</t>
  </si>
  <si>
    <r>
      <rPr>
        <b/>
        <sz val="8"/>
        <rFont val="Source Sans Pro"/>
        <family val="2"/>
      </rPr>
      <t>Las cifras</t>
    </r>
    <r>
      <rPr>
        <sz val="8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</si>
  <si>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</si>
  <si>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rPr>
        <b/>
        <sz val="8"/>
        <color theme="1"/>
        <rFont val="Source Sans Pro"/>
        <family val="2"/>
      </rPr>
      <t>Fuente:</t>
    </r>
    <r>
      <rPr>
        <b/>
        <sz val="8"/>
        <color indexed="8"/>
        <rFont val="Source Sans Pro"/>
        <family val="2"/>
      </rPr>
      <t xml:space="preserve"> </t>
    </r>
    <r>
      <rPr>
        <sz val="8"/>
        <color indexed="8"/>
        <rFont val="Source Sans Pro"/>
        <family val="2"/>
      </rPr>
      <t>Secretaría de Adminsitración y Finanzas de la Ciudad de México.</t>
    </r>
  </si>
  <si>
    <r>
      <rPr>
        <b/>
        <sz val="8"/>
        <color theme="1"/>
        <rFont val="Source Sans Pro"/>
        <family val="2"/>
      </rPr>
      <t>* En este caso el monto presupuestal</t>
    </r>
    <r>
      <rPr>
        <sz val="8"/>
        <color theme="1"/>
        <rFont val="Source Sans Pro"/>
        <family val="2"/>
      </rPr>
      <t xml:space="preserve"> se refiere a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</si>
</sst>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Source Sans Pro"/>
      <family val="2"/>
    </font>
    <font>
      <sz val="10"/>
      <color theme="1"/>
      <name val="Source Sans Pro"/>
      <family val="2"/>
    </font>
    <font>
      <b/>
      <sz val="10"/>
      <color theme="1"/>
      <name val="Source Sans Pro"/>
      <family val="2"/>
    </font>
    <font>
      <b/>
      <sz val="8"/>
      <name val="Source Sans Pro"/>
      <family val="2"/>
    </font>
    <font>
      <sz val="8"/>
      <color theme="1"/>
      <name val="Source Sans Pro"/>
      <family val="2"/>
    </font>
    <font>
      <sz val="8"/>
      <name val="Source Sans Pro"/>
      <family val="2"/>
    </font>
    <font>
      <sz val="8"/>
      <color rgb="FF000000"/>
      <name val="Source Sans Pro"/>
      <family val="2"/>
    </font>
    <font>
      <b/>
      <sz val="8"/>
      <color rgb="FF000000"/>
      <name val="Source Sans Pro"/>
      <family val="2"/>
    </font>
    <font>
      <b/>
      <sz val="8"/>
      <color theme="1"/>
      <name val="Source Sans Pro"/>
      <family val="2"/>
    </font>
    <font>
      <b/>
      <sz val="8"/>
      <color indexed="8"/>
      <name val="Source Sans Pro"/>
      <family val="2"/>
    </font>
    <font>
      <sz val="8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72"/>
  <sheetViews>
    <sheetView showGridLines="0" tabSelected="1" view="pageBreakPreview" topLeftCell="A55" zoomScaleNormal="100" zoomScaleSheetLayoutView="100" workbookViewId="0">
      <selection activeCell="B68" sqref="B68:K72"/>
    </sheetView>
  </sheetViews>
  <sheetFormatPr baseColWidth="10" defaultColWidth="11.5703125" defaultRowHeight="13.5" x14ac:dyDescent="0.25"/>
  <cols>
    <col min="1" max="1" width="1.5703125" style="1" customWidth="1"/>
    <col min="2" max="2" width="47.28515625" style="1" customWidth="1"/>
    <col min="3" max="3" width="18.28515625" style="1" bestFit="1" customWidth="1"/>
    <col min="4" max="4" width="17" style="1" bestFit="1" customWidth="1"/>
    <col min="5" max="5" width="19" style="1" bestFit="1" customWidth="1"/>
    <col min="6" max="7" width="18.140625" style="1" bestFit="1" customWidth="1"/>
    <col min="8" max="8" width="18.28515625" style="1" bestFit="1" customWidth="1"/>
    <col min="9" max="16384" width="11.5703125" style="1"/>
  </cols>
  <sheetData>
    <row r="1" spans="2:8" ht="15" customHeight="1" x14ac:dyDescent="0.25">
      <c r="B1" s="15" t="s">
        <v>9</v>
      </c>
      <c r="C1" s="15"/>
      <c r="D1" s="15"/>
      <c r="E1" s="15"/>
      <c r="F1" s="15"/>
      <c r="G1" s="15"/>
      <c r="H1" s="15"/>
    </row>
    <row r="2" spans="2:8" ht="15" customHeight="1" x14ac:dyDescent="0.25">
      <c r="B2" s="16" t="s">
        <v>5</v>
      </c>
      <c r="C2" s="16"/>
      <c r="D2" s="16"/>
      <c r="E2" s="16"/>
      <c r="F2" s="16"/>
      <c r="G2" s="16"/>
      <c r="H2" s="16"/>
    </row>
    <row r="3" spans="2:8" ht="15" customHeight="1" x14ac:dyDescent="0.25">
      <c r="B3" s="16" t="s">
        <v>10</v>
      </c>
      <c r="C3" s="16"/>
      <c r="D3" s="16"/>
      <c r="E3" s="16"/>
      <c r="F3" s="16"/>
      <c r="G3" s="16"/>
      <c r="H3" s="16"/>
    </row>
    <row r="4" spans="2:8" ht="15" customHeight="1" x14ac:dyDescent="0.25">
      <c r="B4" s="16" t="s">
        <v>41</v>
      </c>
      <c r="C4" s="16"/>
      <c r="D4" s="16"/>
      <c r="E4" s="16"/>
      <c r="F4" s="16"/>
      <c r="G4" s="16"/>
      <c r="H4" s="16"/>
    </row>
    <row r="5" spans="2:8" ht="15" customHeight="1" x14ac:dyDescent="0.25">
      <c r="B5" s="16" t="s">
        <v>4</v>
      </c>
      <c r="C5" s="16"/>
      <c r="D5" s="16"/>
      <c r="E5" s="16"/>
      <c r="F5" s="16"/>
      <c r="G5" s="16"/>
      <c r="H5" s="16"/>
    </row>
    <row r="6" spans="2:8" ht="15" customHeight="1" x14ac:dyDescent="0.25">
      <c r="B6" s="15" t="s">
        <v>6</v>
      </c>
      <c r="C6" s="17" t="s">
        <v>3</v>
      </c>
      <c r="D6" s="17"/>
      <c r="E6" s="17"/>
      <c r="F6" s="17"/>
      <c r="G6" s="17"/>
      <c r="H6" s="17" t="s">
        <v>8</v>
      </c>
    </row>
    <row r="7" spans="2:8" ht="27" x14ac:dyDescent="0.25">
      <c r="B7" s="16"/>
      <c r="C7" s="2" t="s">
        <v>7</v>
      </c>
      <c r="D7" s="2" t="s">
        <v>2</v>
      </c>
      <c r="E7" s="2" t="s">
        <v>1</v>
      </c>
      <c r="F7" s="2" t="s">
        <v>0</v>
      </c>
      <c r="G7" s="2" t="s">
        <v>40</v>
      </c>
      <c r="H7" s="18"/>
    </row>
    <row r="8" spans="2:8" ht="5.0999999999999996" customHeight="1" x14ac:dyDescent="0.25">
      <c r="B8" s="3"/>
      <c r="C8" s="4"/>
      <c r="D8" s="4"/>
      <c r="E8" s="4"/>
      <c r="F8" s="4"/>
      <c r="G8" s="4"/>
      <c r="H8" s="4"/>
    </row>
    <row r="9" spans="2:8" ht="14.45" customHeight="1" x14ac:dyDescent="0.25">
      <c r="B9" s="5" t="s">
        <v>34</v>
      </c>
      <c r="C9" s="11">
        <f>SUM(C10,C18,C27,C35)</f>
        <v>207385208238</v>
      </c>
      <c r="D9" s="11">
        <f>SUM(D10,D18,D27,D35)</f>
        <v>-10967482211.100014</v>
      </c>
      <c r="E9" s="11">
        <f>SUM(E10,E18,E27,E35)</f>
        <v>196417726026.89999</v>
      </c>
      <c r="F9" s="11">
        <f>SUM(F10,F18,F27,F35)</f>
        <v>177980802441.23004</v>
      </c>
      <c r="G9" s="11">
        <f>SUM(G10,G18,G27,G35)</f>
        <v>177980802441.23004</v>
      </c>
      <c r="H9" s="11">
        <f>E9-F9</f>
        <v>18436923585.669952</v>
      </c>
    </row>
    <row r="10" spans="2:8" x14ac:dyDescent="0.25">
      <c r="B10" s="5" t="s">
        <v>32</v>
      </c>
      <c r="C10" s="11">
        <f>SUM(C11:C16)</f>
        <v>84012874506</v>
      </c>
      <c r="D10" s="11">
        <f>E10-C10</f>
        <v>-11542672268.889999</v>
      </c>
      <c r="E10" s="11">
        <f t="shared" ref="E10:F10" si="0">SUM(E11:E16)</f>
        <v>72470202237.110001</v>
      </c>
      <c r="F10" s="11">
        <f t="shared" si="0"/>
        <v>67121356299.450043</v>
      </c>
      <c r="G10" s="11">
        <f t="shared" ref="G10" si="1">SUM(G11:G16)</f>
        <v>67121356299.450043</v>
      </c>
      <c r="H10" s="11">
        <f t="shared" ref="H10:H60" si="2">E10-F10</f>
        <v>5348845937.6599579</v>
      </c>
    </row>
    <row r="11" spans="2:8" ht="15" customHeight="1" x14ac:dyDescent="0.25">
      <c r="B11" s="6" t="s">
        <v>11</v>
      </c>
      <c r="C11" s="12">
        <v>2284149065</v>
      </c>
      <c r="D11" s="7">
        <f>E11-C11</f>
        <v>-51809477.5</v>
      </c>
      <c r="E11" s="12">
        <v>2232339587.5</v>
      </c>
      <c r="F11" s="12">
        <v>2232339587.5</v>
      </c>
      <c r="G11" s="12">
        <f>F11</f>
        <v>2232339587.5</v>
      </c>
      <c r="H11" s="7">
        <f t="shared" si="2"/>
        <v>0</v>
      </c>
    </row>
    <row r="12" spans="2:8" ht="15" customHeight="1" x14ac:dyDescent="0.25">
      <c r="B12" s="6" t="s">
        <v>12</v>
      </c>
      <c r="C12" s="12">
        <v>19613657008</v>
      </c>
      <c r="D12" s="7">
        <f t="shared" ref="D12:D16" si="3">E12-C12</f>
        <v>-7877209830.1799984</v>
      </c>
      <c r="E12" s="12">
        <v>11736447177.820002</v>
      </c>
      <c r="F12" s="12">
        <v>10852874380.990002</v>
      </c>
      <c r="G12" s="12">
        <f t="shared" ref="G12:G16" si="4">F12</f>
        <v>10852874380.990002</v>
      </c>
      <c r="H12" s="7">
        <f t="shared" si="2"/>
        <v>883572796.82999992</v>
      </c>
    </row>
    <row r="13" spans="2:8" ht="15" customHeight="1" x14ac:dyDescent="0.25">
      <c r="B13" s="6" t="s">
        <v>13</v>
      </c>
      <c r="C13" s="12">
        <v>4309810646</v>
      </c>
      <c r="D13" s="7">
        <f t="shared" si="3"/>
        <v>-492591390.49000025</v>
      </c>
      <c r="E13" s="12">
        <v>3817219255.5099998</v>
      </c>
      <c r="F13" s="12">
        <v>3440835660.2300019</v>
      </c>
      <c r="G13" s="12">
        <f t="shared" si="4"/>
        <v>3440835660.2300019</v>
      </c>
      <c r="H13" s="7">
        <f t="shared" si="2"/>
        <v>376383595.27999783</v>
      </c>
    </row>
    <row r="14" spans="2:8" ht="15" customHeight="1" x14ac:dyDescent="0.25">
      <c r="B14" s="6" t="s">
        <v>14</v>
      </c>
      <c r="C14" s="12">
        <v>5001681982</v>
      </c>
      <c r="D14" s="7">
        <f t="shared" si="3"/>
        <v>737360041.57999992</v>
      </c>
      <c r="E14" s="12">
        <v>5739042023.5799999</v>
      </c>
      <c r="F14" s="12">
        <v>5086908828.7399998</v>
      </c>
      <c r="G14" s="12">
        <f t="shared" si="4"/>
        <v>5086908828.7399998</v>
      </c>
      <c r="H14" s="7">
        <f t="shared" si="2"/>
        <v>652133194.84000015</v>
      </c>
    </row>
    <row r="15" spans="2:8" ht="15" customHeight="1" x14ac:dyDescent="0.25">
      <c r="B15" s="6" t="s">
        <v>15</v>
      </c>
      <c r="C15" s="12">
        <v>31534391111</v>
      </c>
      <c r="D15" s="7">
        <f t="shared" si="3"/>
        <v>-2426083321.1899757</v>
      </c>
      <c r="E15" s="12">
        <v>29108307789.810024</v>
      </c>
      <c r="F15" s="12">
        <v>27598400247.710003</v>
      </c>
      <c r="G15" s="12">
        <f t="shared" si="4"/>
        <v>27598400247.710003</v>
      </c>
      <c r="H15" s="7">
        <f t="shared" si="2"/>
        <v>1509907542.1000214</v>
      </c>
    </row>
    <row r="16" spans="2:8" ht="15" customHeight="1" x14ac:dyDescent="0.25">
      <c r="B16" s="6" t="s">
        <v>16</v>
      </c>
      <c r="C16" s="12">
        <v>21269184694</v>
      </c>
      <c r="D16" s="7">
        <f t="shared" si="3"/>
        <v>-1432338291.1100273</v>
      </c>
      <c r="E16" s="12">
        <v>19836846402.889973</v>
      </c>
      <c r="F16" s="12">
        <v>17909997594.280033</v>
      </c>
      <c r="G16" s="12">
        <f t="shared" si="4"/>
        <v>17909997594.280033</v>
      </c>
      <c r="H16" s="7">
        <f t="shared" si="2"/>
        <v>1926848808.6099396</v>
      </c>
    </row>
    <row r="17" spans="2:8" ht="9" customHeight="1" x14ac:dyDescent="0.25">
      <c r="B17" s="6"/>
      <c r="C17" s="13"/>
      <c r="D17" s="12"/>
      <c r="E17" s="13"/>
      <c r="F17" s="13"/>
      <c r="G17" s="13"/>
      <c r="H17" s="13"/>
    </row>
    <row r="18" spans="2:8" x14ac:dyDescent="0.25">
      <c r="B18" s="5" t="s">
        <v>33</v>
      </c>
      <c r="C18" s="11">
        <f>SUM(C19:C25)</f>
        <v>71328935908</v>
      </c>
      <c r="D18" s="11">
        <f t="shared" ref="D18:D60" si="5">E18-C18</f>
        <v>-7221336419.4200134</v>
      </c>
      <c r="E18" s="11">
        <f t="shared" ref="E18:F18" si="6">SUM(E19:E25)</f>
        <v>64107599488.579987</v>
      </c>
      <c r="F18" s="11">
        <f t="shared" si="6"/>
        <v>54579357735.150002</v>
      </c>
      <c r="G18" s="11">
        <f t="shared" ref="G18" si="7">SUM(G19:G25)</f>
        <v>54579357735.150002</v>
      </c>
      <c r="H18" s="11">
        <f t="shared" si="2"/>
        <v>9528241753.429985</v>
      </c>
    </row>
    <row r="19" spans="2:8" ht="15" customHeight="1" x14ac:dyDescent="0.25">
      <c r="B19" s="6" t="s">
        <v>17</v>
      </c>
      <c r="C19" s="12">
        <v>13882883610</v>
      </c>
      <c r="D19" s="7">
        <f t="shared" si="5"/>
        <v>-307389297.13000107</v>
      </c>
      <c r="E19" s="12">
        <v>13575494312.869999</v>
      </c>
      <c r="F19" s="12">
        <v>11208900125.680004</v>
      </c>
      <c r="G19" s="12">
        <f>F19</f>
        <v>11208900125.680004</v>
      </c>
      <c r="H19" s="7">
        <f t="shared" si="2"/>
        <v>2366594187.1899948</v>
      </c>
    </row>
    <row r="20" spans="2:8" ht="15" customHeight="1" x14ac:dyDescent="0.25">
      <c r="B20" s="6" t="s">
        <v>18</v>
      </c>
      <c r="C20" s="12">
        <v>32167961259</v>
      </c>
      <c r="D20" s="7">
        <f t="shared" si="5"/>
        <v>-6944048560.8100014</v>
      </c>
      <c r="E20" s="12">
        <v>25223912698.189999</v>
      </c>
      <c r="F20" s="12">
        <v>20272910186.260014</v>
      </c>
      <c r="G20" s="12">
        <f t="shared" ref="G20:G25" si="8">F20</f>
        <v>20272910186.260014</v>
      </c>
      <c r="H20" s="7">
        <f t="shared" si="2"/>
        <v>4951002511.929985</v>
      </c>
    </row>
    <row r="21" spans="2:8" ht="15" customHeight="1" x14ac:dyDescent="0.25">
      <c r="B21" s="6" t="s">
        <v>19</v>
      </c>
      <c r="C21" s="12">
        <v>12486622548</v>
      </c>
      <c r="D21" s="7">
        <f t="shared" si="5"/>
        <v>1231378566.8099823</v>
      </c>
      <c r="E21" s="12">
        <v>13718001114.809982</v>
      </c>
      <c r="F21" s="12">
        <v>12670176638.289984</v>
      </c>
      <c r="G21" s="12">
        <f t="shared" si="8"/>
        <v>12670176638.289984</v>
      </c>
      <c r="H21" s="7">
        <f t="shared" si="2"/>
        <v>1047824476.5199986</v>
      </c>
    </row>
    <row r="22" spans="2:8" x14ac:dyDescent="0.25">
      <c r="B22" s="6" t="s">
        <v>20</v>
      </c>
      <c r="C22" s="12">
        <v>3031408120</v>
      </c>
      <c r="D22" s="7">
        <f t="shared" si="5"/>
        <v>-1246722278.1500006</v>
      </c>
      <c r="E22" s="12">
        <v>1784685841.8499994</v>
      </c>
      <c r="F22" s="12">
        <v>1579865024.6799994</v>
      </c>
      <c r="G22" s="12">
        <f t="shared" si="8"/>
        <v>1579865024.6799994</v>
      </c>
      <c r="H22" s="7">
        <f t="shared" si="2"/>
        <v>204820817.17000008</v>
      </c>
    </row>
    <row r="23" spans="2:8" ht="15" customHeight="1" x14ac:dyDescent="0.25">
      <c r="B23" s="6" t="s">
        <v>21</v>
      </c>
      <c r="C23" s="12">
        <v>3678814360</v>
      </c>
      <c r="D23" s="7">
        <f t="shared" si="5"/>
        <v>-439921530.82000065</v>
      </c>
      <c r="E23" s="12">
        <v>3238892829.1799994</v>
      </c>
      <c r="F23" s="12">
        <v>2876996764.6999989</v>
      </c>
      <c r="G23" s="12">
        <f t="shared" si="8"/>
        <v>2876996764.6999989</v>
      </c>
      <c r="H23" s="7">
        <f t="shared" si="2"/>
        <v>361896064.4800005</v>
      </c>
    </row>
    <row r="24" spans="2:8" ht="15" customHeight="1" x14ac:dyDescent="0.25">
      <c r="B24" s="6" t="s">
        <v>22</v>
      </c>
      <c r="C24" s="12">
        <v>5812107242</v>
      </c>
      <c r="D24" s="7">
        <f t="shared" si="5"/>
        <v>528522130.27000237</v>
      </c>
      <c r="E24" s="12">
        <v>6340629372.2700024</v>
      </c>
      <c r="F24" s="12">
        <v>5799016401.1099997</v>
      </c>
      <c r="G24" s="12">
        <f t="shared" si="8"/>
        <v>5799016401.1099997</v>
      </c>
      <c r="H24" s="7">
        <f t="shared" si="2"/>
        <v>541612971.16000271</v>
      </c>
    </row>
    <row r="25" spans="2:8" ht="15" customHeight="1" x14ac:dyDescent="0.25">
      <c r="B25" s="6" t="s">
        <v>23</v>
      </c>
      <c r="C25" s="12">
        <v>269138769</v>
      </c>
      <c r="D25" s="7">
        <f t="shared" si="5"/>
        <v>-43155449.589999974</v>
      </c>
      <c r="E25" s="12">
        <v>225983319.41000003</v>
      </c>
      <c r="F25" s="12">
        <v>171492594.42999998</v>
      </c>
      <c r="G25" s="12">
        <f t="shared" si="8"/>
        <v>171492594.42999998</v>
      </c>
      <c r="H25" s="7">
        <f t="shared" si="2"/>
        <v>54490724.980000049</v>
      </c>
    </row>
    <row r="26" spans="2:8" ht="5.0999999999999996" customHeight="1" x14ac:dyDescent="0.25">
      <c r="B26" s="6"/>
      <c r="C26" s="13"/>
      <c r="D26" s="7"/>
      <c r="E26" s="13"/>
      <c r="F26" s="13"/>
      <c r="G26" s="13"/>
      <c r="H26" s="13"/>
    </row>
    <row r="27" spans="2:8" ht="30" customHeight="1" x14ac:dyDescent="0.25">
      <c r="B27" s="5" t="s">
        <v>35</v>
      </c>
      <c r="C27" s="11">
        <f>SUM(C28:C33)</f>
        <v>8203730373</v>
      </c>
      <c r="D27" s="11">
        <f t="shared" si="5"/>
        <v>-557081522.91999817</v>
      </c>
      <c r="E27" s="11">
        <f t="shared" ref="E27:F27" si="9">SUM(E28:E33)</f>
        <v>7646648850.0800018</v>
      </c>
      <c r="F27" s="11">
        <f t="shared" si="9"/>
        <v>6838949237.3399973</v>
      </c>
      <c r="G27" s="11">
        <f t="shared" ref="G27" si="10">SUM(G28:G33)</f>
        <v>6838949237.3399973</v>
      </c>
      <c r="H27" s="11">
        <f t="shared" si="2"/>
        <v>807699612.74000454</v>
      </c>
    </row>
    <row r="28" spans="2:8" x14ac:dyDescent="0.25">
      <c r="B28" s="6" t="s">
        <v>24</v>
      </c>
      <c r="C28" s="12">
        <v>1002690413</v>
      </c>
      <c r="D28" s="7">
        <f t="shared" si="5"/>
        <v>-156872688.78000009</v>
      </c>
      <c r="E28" s="12">
        <v>845817724.21999991</v>
      </c>
      <c r="F28" s="12">
        <v>772818601.7100004</v>
      </c>
      <c r="G28" s="12">
        <f>F28</f>
        <v>772818601.7100004</v>
      </c>
      <c r="H28" s="7">
        <f t="shared" si="2"/>
        <v>72999122.509999514</v>
      </c>
    </row>
    <row r="29" spans="2:8" ht="15" customHeight="1" x14ac:dyDescent="0.25">
      <c r="B29" s="6" t="s">
        <v>25</v>
      </c>
      <c r="C29" s="12">
        <v>88497780</v>
      </c>
      <c r="D29" s="7">
        <f t="shared" si="5"/>
        <v>-16592175.340000004</v>
      </c>
      <c r="E29" s="12">
        <v>71905604.659999996</v>
      </c>
      <c r="F29" s="12">
        <v>66097179.929999992</v>
      </c>
      <c r="G29" s="12">
        <f t="shared" ref="G29:G33" si="11">F29</f>
        <v>66097179.929999992</v>
      </c>
      <c r="H29" s="7">
        <f t="shared" si="2"/>
        <v>5808424.7300000042</v>
      </c>
    </row>
    <row r="30" spans="2:8" ht="15" customHeight="1" x14ac:dyDescent="0.25">
      <c r="B30" s="6" t="s">
        <v>26</v>
      </c>
      <c r="C30" s="12">
        <v>5640336859</v>
      </c>
      <c r="D30" s="7">
        <f t="shared" si="5"/>
        <v>-655688577.15999889</v>
      </c>
      <c r="E30" s="12">
        <v>4984648281.8400011</v>
      </c>
      <c r="F30" s="12">
        <v>4501674142.6099968</v>
      </c>
      <c r="G30" s="12">
        <f t="shared" si="11"/>
        <v>4501674142.6099968</v>
      </c>
      <c r="H30" s="7">
        <f t="shared" si="2"/>
        <v>482974139.23000431</v>
      </c>
    </row>
    <row r="31" spans="2:8" ht="15" customHeight="1" x14ac:dyDescent="0.25">
      <c r="B31" s="6" t="s">
        <v>27</v>
      </c>
      <c r="C31" s="12">
        <v>145846236</v>
      </c>
      <c r="D31" s="7">
        <f t="shared" si="5"/>
        <v>-25543478.089999989</v>
      </c>
      <c r="E31" s="12">
        <v>120302757.91000001</v>
      </c>
      <c r="F31" s="12">
        <v>99095594.019999981</v>
      </c>
      <c r="G31" s="12">
        <f t="shared" si="11"/>
        <v>99095594.019999981</v>
      </c>
      <c r="H31" s="7">
        <f t="shared" si="2"/>
        <v>21207163.89000003</v>
      </c>
    </row>
    <row r="32" spans="2:8" ht="15" customHeight="1" x14ac:dyDescent="0.25">
      <c r="B32" s="6" t="s">
        <v>28</v>
      </c>
      <c r="C32" s="12">
        <v>228318625</v>
      </c>
      <c r="D32" s="7">
        <f t="shared" si="5"/>
        <v>-18999083</v>
      </c>
      <c r="E32" s="12">
        <v>209319542</v>
      </c>
      <c r="F32" s="12">
        <v>134643757.80000001</v>
      </c>
      <c r="G32" s="12">
        <f t="shared" si="11"/>
        <v>134643757.80000001</v>
      </c>
      <c r="H32" s="7">
        <f t="shared" si="2"/>
        <v>74675784.199999988</v>
      </c>
    </row>
    <row r="33" spans="2:8" ht="15" customHeight="1" x14ac:dyDescent="0.25">
      <c r="B33" s="6" t="s">
        <v>29</v>
      </c>
      <c r="C33" s="12">
        <v>1098040460</v>
      </c>
      <c r="D33" s="7">
        <f t="shared" si="5"/>
        <v>316614479.45000029</v>
      </c>
      <c r="E33" s="12">
        <v>1414654939.4500003</v>
      </c>
      <c r="F33" s="12">
        <v>1264619961.2700002</v>
      </c>
      <c r="G33" s="12">
        <f t="shared" si="11"/>
        <v>1264619961.2700002</v>
      </c>
      <c r="H33" s="7">
        <f t="shared" si="2"/>
        <v>150034978.18000007</v>
      </c>
    </row>
    <row r="34" spans="2:8" ht="5.0999999999999996" customHeight="1" x14ac:dyDescent="0.25">
      <c r="B34" s="6"/>
      <c r="C34" s="13"/>
      <c r="D34" s="12"/>
      <c r="E34" s="13"/>
      <c r="F34" s="13"/>
      <c r="G34" s="13"/>
      <c r="H34" s="13"/>
    </row>
    <row r="35" spans="2:8" ht="30" customHeight="1" x14ac:dyDescent="0.25">
      <c r="B35" s="8" t="s">
        <v>36</v>
      </c>
      <c r="C35" s="14">
        <f>SUM(C36:C37)</f>
        <v>43839667451</v>
      </c>
      <c r="D35" s="14">
        <f t="shared" si="5"/>
        <v>8353608000.1299973</v>
      </c>
      <c r="E35" s="14">
        <f t="shared" ref="E35:G35" si="12">SUM(E36:E37)</f>
        <v>52193275451.129997</v>
      </c>
      <c r="F35" s="14">
        <f t="shared" si="12"/>
        <v>49441139169.290001</v>
      </c>
      <c r="G35" s="14">
        <f t="shared" si="12"/>
        <v>49441139169.290001</v>
      </c>
      <c r="H35" s="14">
        <f t="shared" si="2"/>
        <v>2752136281.8399963</v>
      </c>
    </row>
    <row r="36" spans="2:8" ht="27" x14ac:dyDescent="0.25">
      <c r="B36" s="6" t="s">
        <v>30</v>
      </c>
      <c r="C36" s="12">
        <v>11799268389</v>
      </c>
      <c r="D36" s="7">
        <f t="shared" ref="D36" si="13">E36-C36</f>
        <v>708726660.45999908</v>
      </c>
      <c r="E36" s="12">
        <v>12507995049.459999</v>
      </c>
      <c r="F36" s="12">
        <v>12270495049.32</v>
      </c>
      <c r="G36" s="12">
        <f>F36</f>
        <v>12270495049.32</v>
      </c>
      <c r="H36" s="7">
        <f t="shared" ref="H36" si="14">E36-F36</f>
        <v>237500000.13999939</v>
      </c>
    </row>
    <row r="37" spans="2:8" ht="27" x14ac:dyDescent="0.25">
      <c r="B37" s="6" t="s">
        <v>31</v>
      </c>
      <c r="C37" s="12">
        <v>32040399062</v>
      </c>
      <c r="D37" s="7">
        <f t="shared" si="5"/>
        <v>7644881339.6699982</v>
      </c>
      <c r="E37" s="12">
        <v>39685280401.669998</v>
      </c>
      <c r="F37" s="12">
        <v>37170644119.970001</v>
      </c>
      <c r="G37" s="12">
        <f>F37</f>
        <v>37170644119.970001</v>
      </c>
      <c r="H37" s="7">
        <f t="shared" si="2"/>
        <v>2514636281.6999969</v>
      </c>
    </row>
    <row r="38" spans="2:8" ht="5.0999999999999996" customHeight="1" x14ac:dyDescent="0.25">
      <c r="B38" s="6"/>
      <c r="C38" s="13"/>
      <c r="D38" s="12"/>
      <c r="E38" s="13"/>
      <c r="F38" s="13"/>
      <c r="G38" s="13"/>
      <c r="H38" s="13"/>
    </row>
    <row r="39" spans="2:8" ht="15" customHeight="1" x14ac:dyDescent="0.25">
      <c r="B39" s="8" t="s">
        <v>37</v>
      </c>
      <c r="C39" s="11">
        <f>SUM(C40,C46,C55+C62)</f>
        <v>20558613178</v>
      </c>
      <c r="D39" s="11">
        <f t="shared" si="5"/>
        <v>5616115000.8299942</v>
      </c>
      <c r="E39" s="11">
        <f t="shared" ref="E39:G39" si="15">SUM(E40,E46,E55+E62)</f>
        <v>26174728178.829994</v>
      </c>
      <c r="F39" s="11">
        <f t="shared" si="15"/>
        <v>19505357341.429993</v>
      </c>
      <c r="G39" s="11">
        <f t="shared" si="15"/>
        <v>19505357341.429993</v>
      </c>
      <c r="H39" s="11">
        <f t="shared" si="2"/>
        <v>6669370837.4000015</v>
      </c>
    </row>
    <row r="40" spans="2:8" ht="15" customHeight="1" x14ac:dyDescent="0.25">
      <c r="B40" s="8" t="s">
        <v>32</v>
      </c>
      <c r="C40" s="11">
        <f>SUM(C41:C44)</f>
        <v>2295263625</v>
      </c>
      <c r="D40" s="11">
        <f t="shared" si="5"/>
        <v>332396583.30999994</v>
      </c>
      <c r="E40" s="11">
        <f>SUM(E41:E44)</f>
        <v>2627660208.3099999</v>
      </c>
      <c r="F40" s="11">
        <f>SUM(F41:F44)</f>
        <v>2386074528.6100001</v>
      </c>
      <c r="G40" s="11">
        <f>SUM(G41:G44)</f>
        <v>2386074528.6100001</v>
      </c>
      <c r="H40" s="11">
        <f t="shared" si="2"/>
        <v>241585679.69999981</v>
      </c>
    </row>
    <row r="41" spans="2:8" ht="15" customHeight="1" x14ac:dyDescent="0.25">
      <c r="B41" s="6" t="s">
        <v>12</v>
      </c>
      <c r="C41" s="12">
        <v>542813939</v>
      </c>
      <c r="D41" s="7">
        <f t="shared" si="5"/>
        <v>-138471283.37000012</v>
      </c>
      <c r="E41" s="12">
        <v>404342655.62999988</v>
      </c>
      <c r="F41" s="12">
        <v>374277999.42000002</v>
      </c>
      <c r="G41" s="12">
        <f t="shared" ref="G41:G44" si="16">F41</f>
        <v>374277999.42000002</v>
      </c>
      <c r="H41" s="7">
        <f t="shared" si="2"/>
        <v>30064656.209999859</v>
      </c>
    </row>
    <row r="42" spans="2:8" ht="15" customHeight="1" x14ac:dyDescent="0.25">
      <c r="B42" s="6" t="s">
        <v>13</v>
      </c>
      <c r="C42" s="12">
        <v>18430897</v>
      </c>
      <c r="D42" s="7">
        <f t="shared" si="5"/>
        <v>-3382303.8599999994</v>
      </c>
      <c r="E42" s="12">
        <v>15048593.140000001</v>
      </c>
      <c r="F42" s="12">
        <v>12608106.02</v>
      </c>
      <c r="G42" s="12">
        <f t="shared" si="16"/>
        <v>12608106.02</v>
      </c>
      <c r="H42" s="7">
        <f t="shared" si="2"/>
        <v>2440487.120000001</v>
      </c>
    </row>
    <row r="43" spans="2:8" ht="15" customHeight="1" x14ac:dyDescent="0.25">
      <c r="B43" s="6" t="s">
        <v>15</v>
      </c>
      <c r="C43" s="12">
        <v>1564320247</v>
      </c>
      <c r="D43" s="7">
        <f t="shared" si="5"/>
        <v>161426623.49000001</v>
      </c>
      <c r="E43" s="12">
        <v>1725746870.49</v>
      </c>
      <c r="F43" s="12">
        <v>1558071992.2200003</v>
      </c>
      <c r="G43" s="12">
        <f t="shared" ref="G43" si="17">F43</f>
        <v>1558071992.2200003</v>
      </c>
      <c r="H43" s="7">
        <f t="shared" ref="H43" si="18">E43-F43</f>
        <v>167674878.26999974</v>
      </c>
    </row>
    <row r="44" spans="2:8" ht="15" customHeight="1" x14ac:dyDescent="0.25">
      <c r="B44" s="6" t="s">
        <v>16</v>
      </c>
      <c r="C44" s="12">
        <v>169698542</v>
      </c>
      <c r="D44" s="7">
        <f t="shared" si="5"/>
        <v>312823547.05000001</v>
      </c>
      <c r="E44" s="12">
        <v>482522089.05000001</v>
      </c>
      <c r="F44" s="12">
        <v>441116430.94999993</v>
      </c>
      <c r="G44" s="12">
        <f t="shared" si="16"/>
        <v>441116430.94999993</v>
      </c>
      <c r="H44" s="7">
        <f t="shared" si="2"/>
        <v>41405658.100000083</v>
      </c>
    </row>
    <row r="45" spans="2:8" ht="5.0999999999999996" customHeight="1" x14ac:dyDescent="0.25">
      <c r="B45" s="6"/>
      <c r="C45" s="13"/>
      <c r="D45" s="12"/>
      <c r="E45" s="13"/>
      <c r="F45" s="13"/>
      <c r="G45" s="13"/>
      <c r="H45" s="13"/>
    </row>
    <row r="46" spans="2:8" ht="15" customHeight="1" x14ac:dyDescent="0.25">
      <c r="B46" s="8" t="s">
        <v>38</v>
      </c>
      <c r="C46" s="11">
        <f>SUM(C47:C53)</f>
        <v>12011579862</v>
      </c>
      <c r="D46" s="11">
        <f t="shared" si="5"/>
        <v>3803113278.3399944</v>
      </c>
      <c r="E46" s="11">
        <f>SUM(E47:E53)</f>
        <v>15814693140.339994</v>
      </c>
      <c r="F46" s="11">
        <f>SUM(F47:F53)</f>
        <v>10131183671.499994</v>
      </c>
      <c r="G46" s="11">
        <f>SUM(G47:G53)</f>
        <v>10131183671.499994</v>
      </c>
      <c r="H46" s="11">
        <f t="shared" si="2"/>
        <v>5683509468.8400002</v>
      </c>
    </row>
    <row r="47" spans="2:8" ht="15" customHeight="1" x14ac:dyDescent="0.25">
      <c r="B47" s="6" t="s">
        <v>17</v>
      </c>
      <c r="C47" s="12">
        <v>2110789383</v>
      </c>
      <c r="D47" s="7">
        <f t="shared" si="5"/>
        <v>46485902.529999733</v>
      </c>
      <c r="E47" s="12">
        <v>2157275285.5299997</v>
      </c>
      <c r="F47" s="12">
        <v>1784266322.6899989</v>
      </c>
      <c r="G47" s="12">
        <f>F47</f>
        <v>1784266322.6899989</v>
      </c>
      <c r="H47" s="7">
        <f t="shared" si="2"/>
        <v>373008962.84000087</v>
      </c>
    </row>
    <row r="48" spans="2:8" ht="15" customHeight="1" x14ac:dyDescent="0.25">
      <c r="B48" s="6" t="s">
        <v>18</v>
      </c>
      <c r="C48" s="12">
        <v>5723049196</v>
      </c>
      <c r="D48" s="7">
        <f t="shared" si="5"/>
        <v>3974426065.0199947</v>
      </c>
      <c r="E48" s="12">
        <v>9697475261.0199947</v>
      </c>
      <c r="F48" s="12">
        <v>5679109974.369997</v>
      </c>
      <c r="G48" s="12">
        <f t="shared" ref="G48:G53" si="19">F48</f>
        <v>5679109974.369997</v>
      </c>
      <c r="H48" s="7">
        <f t="shared" si="2"/>
        <v>4018365286.6499977</v>
      </c>
    </row>
    <row r="49" spans="2:8" ht="15" customHeight="1" x14ac:dyDescent="0.25">
      <c r="B49" s="6" t="s">
        <v>19</v>
      </c>
      <c r="C49" s="12">
        <v>2753071201</v>
      </c>
      <c r="D49" s="7">
        <f t="shared" si="5"/>
        <v>-337544795.63999987</v>
      </c>
      <c r="E49" s="12">
        <v>2415526405.3600001</v>
      </c>
      <c r="F49" s="12">
        <v>1978189560.22</v>
      </c>
      <c r="G49" s="12">
        <f t="shared" si="19"/>
        <v>1978189560.22</v>
      </c>
      <c r="H49" s="7">
        <f t="shared" si="2"/>
        <v>437336845.1400001</v>
      </c>
    </row>
    <row r="50" spans="2:8" x14ac:dyDescent="0.25">
      <c r="B50" s="6" t="s">
        <v>20</v>
      </c>
      <c r="C50" s="12">
        <v>134351468</v>
      </c>
      <c r="D50" s="7">
        <f t="shared" ref="D50" si="20">E50-C50</f>
        <v>16349499.600000024</v>
      </c>
      <c r="E50" s="12">
        <v>150700967.60000002</v>
      </c>
      <c r="F50" s="12">
        <v>131382209.17000002</v>
      </c>
      <c r="G50" s="12">
        <f t="shared" ref="G50" si="21">F50</f>
        <v>131382209.17000002</v>
      </c>
      <c r="H50" s="7">
        <f t="shared" ref="H50" si="22">E50-F50</f>
        <v>19318758.430000007</v>
      </c>
    </row>
    <row r="51" spans="2:8" x14ac:dyDescent="0.25">
      <c r="B51" s="6" t="s">
        <v>21</v>
      </c>
      <c r="C51" s="12">
        <v>227764275</v>
      </c>
      <c r="D51" s="7">
        <f t="shared" si="5"/>
        <v>166247625.38999999</v>
      </c>
      <c r="E51" s="12">
        <v>394011900.38999999</v>
      </c>
      <c r="F51" s="12">
        <v>166939200.88</v>
      </c>
      <c r="G51" s="12">
        <f t="shared" si="19"/>
        <v>166939200.88</v>
      </c>
      <c r="H51" s="7">
        <f t="shared" si="2"/>
        <v>227072699.50999999</v>
      </c>
    </row>
    <row r="52" spans="2:8" ht="15" customHeight="1" x14ac:dyDescent="0.25">
      <c r="B52" s="6" t="s">
        <v>22</v>
      </c>
      <c r="C52" s="12">
        <v>912971791</v>
      </c>
      <c r="D52" s="7">
        <f t="shared" si="5"/>
        <v>26002103.389999986</v>
      </c>
      <c r="E52" s="12">
        <v>938973894.38999999</v>
      </c>
      <c r="F52" s="12">
        <v>387008904.18000001</v>
      </c>
      <c r="G52" s="12">
        <f t="shared" si="19"/>
        <v>387008904.18000001</v>
      </c>
      <c r="H52" s="7">
        <f t="shared" si="2"/>
        <v>551964990.21000004</v>
      </c>
    </row>
    <row r="53" spans="2:8" ht="15" customHeight="1" x14ac:dyDescent="0.25">
      <c r="B53" s="6" t="s">
        <v>23</v>
      </c>
      <c r="C53" s="12">
        <v>149582548</v>
      </c>
      <c r="D53" s="7">
        <f t="shared" si="5"/>
        <v>-88853121.950000003</v>
      </c>
      <c r="E53" s="12">
        <v>60729426.049999997</v>
      </c>
      <c r="F53" s="12">
        <v>4287499.99</v>
      </c>
      <c r="G53" s="12">
        <f t="shared" si="19"/>
        <v>4287499.99</v>
      </c>
      <c r="H53" s="7">
        <f t="shared" si="2"/>
        <v>56441926.059999995</v>
      </c>
    </row>
    <row r="54" spans="2:8" ht="5.0999999999999996" customHeight="1" x14ac:dyDescent="0.25">
      <c r="B54" s="6"/>
      <c r="C54" s="13"/>
      <c r="D54" s="12"/>
      <c r="E54" s="13"/>
      <c r="F54" s="13"/>
      <c r="G54" s="13"/>
      <c r="H54" s="13"/>
    </row>
    <row r="55" spans="2:8" ht="30" customHeight="1" x14ac:dyDescent="0.25">
      <c r="B55" s="5" t="s">
        <v>35</v>
      </c>
      <c r="C55" s="11">
        <f>SUM(C56:C60)</f>
        <v>340177674</v>
      </c>
      <c r="D55" s="11">
        <f t="shared" si="5"/>
        <v>43553483.550000012</v>
      </c>
      <c r="E55" s="11">
        <f>SUM(E56:E60)</f>
        <v>383731157.55000001</v>
      </c>
      <c r="F55" s="11">
        <f>SUM(F56:F60)</f>
        <v>310513211.89000005</v>
      </c>
      <c r="G55" s="11">
        <f>SUM(G56:G60)</f>
        <v>310513211.89000005</v>
      </c>
      <c r="H55" s="11">
        <f t="shared" si="2"/>
        <v>73217945.659999967</v>
      </c>
    </row>
    <row r="56" spans="2:8" x14ac:dyDescent="0.25">
      <c r="B56" s="6" t="s">
        <v>24</v>
      </c>
      <c r="C56" s="12">
        <v>188058711</v>
      </c>
      <c r="D56" s="7">
        <f t="shared" si="5"/>
        <v>16536507.880000025</v>
      </c>
      <c r="E56" s="12">
        <v>204595218.88000003</v>
      </c>
      <c r="F56" s="12">
        <v>174332620.76000002</v>
      </c>
      <c r="G56" s="12">
        <f>F56</f>
        <v>174332620.76000002</v>
      </c>
      <c r="H56" s="7">
        <f t="shared" si="2"/>
        <v>30262598.120000005</v>
      </c>
    </row>
    <row r="57" spans="2:8" x14ac:dyDescent="0.25">
      <c r="B57" s="6" t="s">
        <v>25</v>
      </c>
      <c r="C57" s="12">
        <v>5974604</v>
      </c>
      <c r="D57" s="7">
        <f t="shared" ref="D57:D58" si="23">E57-C57</f>
        <v>-1644604</v>
      </c>
      <c r="E57" s="12">
        <v>4330000</v>
      </c>
      <c r="F57" s="12">
        <v>3738385.92</v>
      </c>
      <c r="G57" s="12">
        <f t="shared" ref="G57:G58" si="24">F57</f>
        <v>3738385.92</v>
      </c>
      <c r="H57" s="7">
        <f t="shared" ref="H57:H58" si="25">E57-F57</f>
        <v>591614.08000000007</v>
      </c>
    </row>
    <row r="58" spans="2:8" x14ac:dyDescent="0.25">
      <c r="B58" s="6" t="s">
        <v>26</v>
      </c>
      <c r="C58" s="12">
        <v>0</v>
      </c>
      <c r="D58" s="7">
        <f t="shared" si="23"/>
        <v>25661579.669999998</v>
      </c>
      <c r="E58" s="12">
        <v>25661579.669999998</v>
      </c>
      <c r="F58" s="12">
        <v>0</v>
      </c>
      <c r="G58" s="12">
        <f t="shared" si="24"/>
        <v>0</v>
      </c>
      <c r="H58" s="7">
        <f t="shared" si="25"/>
        <v>25661579.669999998</v>
      </c>
    </row>
    <row r="59" spans="2:8" ht="15" customHeight="1" x14ac:dyDescent="0.25">
      <c r="B59" s="6" t="s">
        <v>27</v>
      </c>
      <c r="C59" s="12">
        <v>146144359</v>
      </c>
      <c r="D59" s="7">
        <f t="shared" si="5"/>
        <v>0</v>
      </c>
      <c r="E59" s="12">
        <v>146144359</v>
      </c>
      <c r="F59" s="12">
        <v>129617098.41</v>
      </c>
      <c r="G59" s="12">
        <f>F59</f>
        <v>129617098.41</v>
      </c>
      <c r="H59" s="7">
        <f t="shared" si="2"/>
        <v>16527260.590000004</v>
      </c>
    </row>
    <row r="60" spans="2:8" ht="15" customHeight="1" x14ac:dyDescent="0.25">
      <c r="B60" s="6" t="s">
        <v>28</v>
      </c>
      <c r="C60" s="12">
        <v>0</v>
      </c>
      <c r="D60" s="7">
        <f t="shared" si="5"/>
        <v>3000000</v>
      </c>
      <c r="E60" s="12">
        <v>3000000</v>
      </c>
      <c r="F60" s="12">
        <v>2825106.8</v>
      </c>
      <c r="G60" s="12">
        <f>F60</f>
        <v>2825106.8</v>
      </c>
      <c r="H60" s="7">
        <f t="shared" si="2"/>
        <v>174893.20000000019</v>
      </c>
    </row>
    <row r="61" spans="2:8" ht="5.0999999999999996" customHeight="1" x14ac:dyDescent="0.25">
      <c r="B61" s="6"/>
      <c r="C61" s="13"/>
      <c r="D61" s="12"/>
      <c r="E61" s="13"/>
      <c r="F61" s="13"/>
      <c r="G61" s="13"/>
      <c r="H61" s="13"/>
    </row>
    <row r="62" spans="2:8" ht="30" customHeight="1" x14ac:dyDescent="0.25">
      <c r="B62" s="5" t="s">
        <v>36</v>
      </c>
      <c r="C62" s="11">
        <f>SUM(C63:C64)</f>
        <v>5911592017</v>
      </c>
      <c r="D62" s="11">
        <f t="shared" ref="D62:D63" si="26">E62-C62</f>
        <v>1437051655.6300001</v>
      </c>
      <c r="E62" s="11">
        <f>SUM(E63:E64)</f>
        <v>7348643672.6300001</v>
      </c>
      <c r="F62" s="11">
        <f>SUM(F63:F64)</f>
        <v>6677585929.4299994</v>
      </c>
      <c r="G62" s="11">
        <f>SUM(G63:G64)</f>
        <v>6677585929.4299994</v>
      </c>
      <c r="H62" s="11">
        <f t="shared" ref="H62:H63" si="27">E62-F62</f>
        <v>671057743.20000076</v>
      </c>
    </row>
    <row r="63" spans="2:8" ht="27" x14ac:dyDescent="0.25">
      <c r="B63" s="6" t="s">
        <v>31</v>
      </c>
      <c r="C63" s="12">
        <v>5911592017</v>
      </c>
      <c r="D63" s="7">
        <f t="shared" si="26"/>
        <v>1437051655.6300001</v>
      </c>
      <c r="E63" s="12">
        <v>7348643672.6300001</v>
      </c>
      <c r="F63" s="12">
        <v>6677585929.4299994</v>
      </c>
      <c r="G63" s="12">
        <f>F63</f>
        <v>6677585929.4299994</v>
      </c>
      <c r="H63" s="7">
        <f t="shared" si="27"/>
        <v>671057743.20000076</v>
      </c>
    </row>
    <row r="64" spans="2:8" ht="5.0999999999999996" customHeight="1" x14ac:dyDescent="0.25">
      <c r="B64" s="6"/>
      <c r="C64" s="12"/>
      <c r="D64" s="7"/>
      <c r="E64" s="12"/>
      <c r="F64" s="12"/>
      <c r="G64" s="12"/>
      <c r="H64" s="7">
        <f t="shared" ref="H64:H66" si="28">E64-F64</f>
        <v>0</v>
      </c>
    </row>
    <row r="65" spans="2:11" ht="5.0999999999999996" customHeight="1" x14ac:dyDescent="0.25">
      <c r="B65" s="6"/>
      <c r="C65" s="13"/>
      <c r="D65" s="12"/>
      <c r="E65" s="13"/>
      <c r="F65" s="13"/>
      <c r="G65" s="13"/>
      <c r="H65" s="13"/>
    </row>
    <row r="66" spans="2:11" ht="15" customHeight="1" x14ac:dyDescent="0.25">
      <c r="B66" s="8" t="s">
        <v>39</v>
      </c>
      <c r="C66" s="14">
        <f>SUM(C9+C39)</f>
        <v>227943821416</v>
      </c>
      <c r="D66" s="11">
        <f t="shared" ref="D66" si="29">E66-C66</f>
        <v>-5351367210.2700195</v>
      </c>
      <c r="E66" s="14">
        <f>SUM(E9+E39)</f>
        <v>222592454205.72998</v>
      </c>
      <c r="F66" s="14">
        <f>SUM(F9+F39)</f>
        <v>197486159782.66003</v>
      </c>
      <c r="G66" s="14">
        <f>SUM(G9+G39)</f>
        <v>197486159782.66003</v>
      </c>
      <c r="H66" s="14">
        <f t="shared" si="28"/>
        <v>25106294423.069946</v>
      </c>
    </row>
    <row r="67" spans="2:11" ht="5.0999999999999996" customHeight="1" x14ac:dyDescent="0.25">
      <c r="B67" s="9"/>
      <c r="C67" s="10"/>
      <c r="D67" s="10"/>
      <c r="E67" s="10"/>
      <c r="F67" s="10"/>
      <c r="G67" s="10"/>
      <c r="H67" s="10"/>
    </row>
    <row r="68" spans="2:11" x14ac:dyDescent="0.25">
      <c r="B68" s="19" t="s">
        <v>42</v>
      </c>
      <c r="C68" s="20"/>
      <c r="D68" s="20"/>
      <c r="E68" s="20"/>
      <c r="F68" s="20"/>
      <c r="G68" s="20"/>
      <c r="H68" s="20"/>
      <c r="I68" s="20"/>
      <c r="J68" s="20"/>
      <c r="K68" s="20"/>
    </row>
    <row r="69" spans="2:11" x14ac:dyDescent="0.25">
      <c r="B69" s="21" t="s">
        <v>43</v>
      </c>
      <c r="C69" s="22"/>
      <c r="D69" s="22"/>
      <c r="E69" s="22"/>
      <c r="F69" s="22"/>
      <c r="G69" s="22"/>
      <c r="H69" s="22"/>
      <c r="I69" s="22"/>
      <c r="J69" s="22"/>
      <c r="K69" s="22"/>
    </row>
    <row r="70" spans="2:11" ht="13.5" customHeight="1" x14ac:dyDescent="0.25">
      <c r="B70" s="23" t="s">
        <v>44</v>
      </c>
      <c r="C70" s="23"/>
      <c r="D70" s="23"/>
      <c r="E70" s="23"/>
      <c r="F70" s="23"/>
      <c r="G70" s="23"/>
      <c r="H70" s="24"/>
      <c r="I70" s="24"/>
      <c r="J70" s="24"/>
      <c r="K70" s="24"/>
    </row>
    <row r="71" spans="2:11" x14ac:dyDescent="0.25">
      <c r="B71" s="25" t="s">
        <v>45</v>
      </c>
      <c r="C71" s="25"/>
      <c r="D71" s="25"/>
      <c r="E71" s="25"/>
      <c r="F71" s="25"/>
      <c r="G71" s="25"/>
      <c r="H71" s="24"/>
      <c r="I71" s="24"/>
      <c r="J71" s="24"/>
      <c r="K71" s="24"/>
    </row>
    <row r="72" spans="2:11" x14ac:dyDescent="0.25">
      <c r="B72" s="25" t="s">
        <v>46</v>
      </c>
      <c r="C72" s="25"/>
      <c r="D72" s="25"/>
      <c r="E72" s="25"/>
      <c r="F72" s="25"/>
      <c r="G72" s="25"/>
      <c r="H72" s="24"/>
      <c r="I72" s="24"/>
      <c r="J72" s="24"/>
      <c r="K72" s="24"/>
    </row>
  </sheetData>
  <mergeCells count="12">
    <mergeCell ref="B71:G71"/>
    <mergeCell ref="B72:G72"/>
    <mergeCell ref="H6:H7"/>
    <mergeCell ref="B1:H1"/>
    <mergeCell ref="B2:H2"/>
    <mergeCell ref="B3:H3"/>
    <mergeCell ref="B4:H4"/>
    <mergeCell ref="B5:H5"/>
    <mergeCell ref="B70:G70"/>
    <mergeCell ref="B6:B7"/>
    <mergeCell ref="C6:G6"/>
    <mergeCell ref="B68:K68"/>
  </mergeCells>
  <printOptions horizontalCentered="1"/>
  <pageMargins left="0.39370078740157483" right="0.23622047244094491" top="1.03" bottom="0.74803149606299213" header="0.31496062992125984" footer="0.31496062992125984"/>
  <pageSetup scale="63" fitToHeight="0" orientation="portrait" r:id="rId1"/>
  <headerFooter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6c</vt:lpstr>
      <vt:lpstr>'Formato 6c'!Área_de_impresión</vt:lpstr>
      <vt:lpstr>'Formato 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ANDRÉS JAVIER RAMÍREZ</cp:lastModifiedBy>
  <cp:lastPrinted>2021-01-28T02:46:47Z</cp:lastPrinted>
  <dcterms:created xsi:type="dcterms:W3CDTF">2017-01-26T16:14:45Z</dcterms:created>
  <dcterms:modified xsi:type="dcterms:W3CDTF">2021-01-28T02:47:30Z</dcterms:modified>
</cp:coreProperties>
</file>