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Tavo\Downloads\Clasificaciones LDF-20220128T200607Z-001\Clasificaciones LDF\"/>
    </mc:Choice>
  </mc:AlternateContent>
  <xr:revisionPtr revIDLastSave="0" documentId="13_ncr:1_{F112E92E-D888-40D7-B02F-E66E2F4C0D2E}" xr6:coauthVersionLast="47" xr6:coauthVersionMax="47" xr10:uidLastSave="{00000000-0000-0000-0000-000000000000}"/>
  <bookViews>
    <workbookView xWindow="-120" yWindow="-120" windowWidth="29040" windowHeight="15840" xr2:uid="{00000000-000D-0000-FFFF-FFFF00000000}"/>
  </bookViews>
  <sheets>
    <sheet name="Formato 6c"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'Formato 6c'!$A$1:$J$90</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'Formato 6c'!$1:$8</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1" l="1"/>
  <c r="H82" i="1" s="1"/>
  <c r="J82" i="1" s="1"/>
  <c r="D82" i="1"/>
  <c r="G81" i="1"/>
  <c r="H81" i="1" s="1"/>
  <c r="J81" i="1" s="1"/>
  <c r="D81" i="1"/>
  <c r="G80" i="1"/>
  <c r="H80" i="1" s="1"/>
  <c r="J80" i="1" s="1"/>
  <c r="D80" i="1"/>
  <c r="G79" i="1"/>
  <c r="H79" i="1" s="1"/>
  <c r="J79" i="1" s="1"/>
  <c r="D79" i="1"/>
  <c r="I78" i="1"/>
  <c r="F78" i="1"/>
  <c r="E78" i="1"/>
  <c r="C78" i="1"/>
  <c r="G76" i="1"/>
  <c r="H76" i="1" s="1"/>
  <c r="J76" i="1" s="1"/>
  <c r="D76" i="1"/>
  <c r="G75" i="1"/>
  <c r="H75" i="1" s="1"/>
  <c r="J75" i="1" s="1"/>
  <c r="D75" i="1"/>
  <c r="G74" i="1"/>
  <c r="H74" i="1" s="1"/>
  <c r="J74" i="1" s="1"/>
  <c r="D74" i="1"/>
  <c r="H73" i="1"/>
  <c r="J73" i="1" s="1"/>
  <c r="G73" i="1"/>
  <c r="D73" i="1"/>
  <c r="G72" i="1"/>
  <c r="H72" i="1" s="1"/>
  <c r="J72" i="1" s="1"/>
  <c r="D72" i="1"/>
  <c r="G71" i="1"/>
  <c r="H71" i="1" s="1"/>
  <c r="J71" i="1" s="1"/>
  <c r="D71" i="1"/>
  <c r="G70" i="1"/>
  <c r="H70" i="1" s="1"/>
  <c r="J70" i="1" s="1"/>
  <c r="D70" i="1"/>
  <c r="G69" i="1"/>
  <c r="D69" i="1"/>
  <c r="G68" i="1"/>
  <c r="H68" i="1" s="1"/>
  <c r="J68" i="1" s="1"/>
  <c r="D68" i="1"/>
  <c r="I67" i="1"/>
  <c r="F67" i="1"/>
  <c r="E67" i="1"/>
  <c r="C67" i="1"/>
  <c r="G65" i="1"/>
  <c r="H65" i="1" s="1"/>
  <c r="J65" i="1" s="1"/>
  <c r="D65" i="1"/>
  <c r="G64" i="1"/>
  <c r="H64" i="1" s="1"/>
  <c r="J64" i="1" s="1"/>
  <c r="D64" i="1"/>
  <c r="G63" i="1"/>
  <c r="H63" i="1" s="1"/>
  <c r="J63" i="1" s="1"/>
  <c r="D63" i="1"/>
  <c r="G62" i="1"/>
  <c r="H62" i="1" s="1"/>
  <c r="J62" i="1" s="1"/>
  <c r="D62" i="1"/>
  <c r="G61" i="1"/>
  <c r="H61" i="1" s="1"/>
  <c r="J61" i="1" s="1"/>
  <c r="D61" i="1"/>
  <c r="G60" i="1"/>
  <c r="H60" i="1" s="1"/>
  <c r="J60" i="1" s="1"/>
  <c r="D60" i="1"/>
  <c r="H59" i="1"/>
  <c r="J59" i="1" s="1"/>
  <c r="G59" i="1"/>
  <c r="D59" i="1"/>
  <c r="I58" i="1"/>
  <c r="F58" i="1"/>
  <c r="E58" i="1"/>
  <c r="C58" i="1"/>
  <c r="G56" i="1"/>
  <c r="H56" i="1" s="1"/>
  <c r="J56" i="1" s="1"/>
  <c r="D56" i="1"/>
  <c r="G55" i="1"/>
  <c r="H55" i="1" s="1"/>
  <c r="J55" i="1" s="1"/>
  <c r="D55" i="1"/>
  <c r="G54" i="1"/>
  <c r="H54" i="1" s="1"/>
  <c r="J54" i="1" s="1"/>
  <c r="D54" i="1"/>
  <c r="G53" i="1"/>
  <c r="H53" i="1" s="1"/>
  <c r="J53" i="1" s="1"/>
  <c r="D53" i="1"/>
  <c r="G52" i="1"/>
  <c r="H52" i="1" s="1"/>
  <c r="J52" i="1" s="1"/>
  <c r="D52" i="1"/>
  <c r="G51" i="1"/>
  <c r="H51" i="1" s="1"/>
  <c r="J51" i="1" s="1"/>
  <c r="D51" i="1"/>
  <c r="G50" i="1"/>
  <c r="H50" i="1" s="1"/>
  <c r="J50" i="1" s="1"/>
  <c r="D50" i="1"/>
  <c r="G49" i="1"/>
  <c r="H49" i="1" s="1"/>
  <c r="J49" i="1" s="1"/>
  <c r="D49" i="1"/>
  <c r="I48" i="1"/>
  <c r="F48" i="1"/>
  <c r="E48" i="1"/>
  <c r="C48" i="1"/>
  <c r="D78" i="1" l="1"/>
  <c r="G58" i="1"/>
  <c r="G78" i="1"/>
  <c r="G67" i="1"/>
  <c r="D67" i="1"/>
  <c r="H69" i="1"/>
  <c r="J69" i="1" s="1"/>
  <c r="F47" i="1"/>
  <c r="E47" i="1"/>
  <c r="D58" i="1"/>
  <c r="I47" i="1"/>
  <c r="J58" i="1"/>
  <c r="C47" i="1"/>
  <c r="G48" i="1"/>
  <c r="D48" i="1"/>
  <c r="J67" i="1"/>
  <c r="J78" i="1"/>
  <c r="J48" i="1"/>
  <c r="H48" i="1"/>
  <c r="H58" i="1"/>
  <c r="H78" i="1"/>
  <c r="H67" i="1" l="1"/>
  <c r="G47" i="1"/>
  <c r="H47" i="1"/>
  <c r="D47" i="1"/>
  <c r="J47" i="1"/>
  <c r="F41" i="1"/>
  <c r="I41" i="1"/>
  <c r="F30" i="1"/>
  <c r="I30" i="1"/>
  <c r="F21" i="1"/>
  <c r="I21" i="1"/>
  <c r="I11" i="1"/>
  <c r="F11" i="1"/>
  <c r="E41" i="1"/>
  <c r="C41" i="1"/>
  <c r="G45" i="1"/>
  <c r="H45" i="1" s="1"/>
  <c r="J45" i="1" s="1"/>
  <c r="D45" i="1"/>
  <c r="G44" i="1"/>
  <c r="H44" i="1" s="1"/>
  <c r="J44" i="1" s="1"/>
  <c r="D44" i="1"/>
  <c r="G36" i="1"/>
  <c r="H36" i="1" s="1"/>
  <c r="J36" i="1" s="1"/>
  <c r="D36" i="1"/>
  <c r="G34" i="1"/>
  <c r="H34" i="1" s="1"/>
  <c r="J34" i="1" s="1"/>
  <c r="D34" i="1"/>
  <c r="G33" i="1"/>
  <c r="H33" i="1" s="1"/>
  <c r="D33" i="1"/>
  <c r="G17" i="1"/>
  <c r="H17" i="1" s="1"/>
  <c r="J17" i="1" s="1"/>
  <c r="D17" i="1"/>
  <c r="G15" i="1"/>
  <c r="H15" i="1" s="1"/>
  <c r="J15" i="1" s="1"/>
  <c r="D15" i="1"/>
  <c r="I10" i="1" l="1"/>
  <c r="I84" i="1" s="1"/>
  <c r="F10" i="1"/>
  <c r="F84" i="1" s="1"/>
  <c r="J33" i="1"/>
  <c r="G12" i="1"/>
  <c r="G13" i="1"/>
  <c r="H13" i="1" s="1"/>
  <c r="G14" i="1"/>
  <c r="H14" i="1" s="1"/>
  <c r="J14" i="1" s="1"/>
  <c r="G16" i="1"/>
  <c r="H16" i="1" s="1"/>
  <c r="J16" i="1" s="1"/>
  <c r="G18" i="1"/>
  <c r="H18" i="1" s="1"/>
  <c r="J18" i="1" s="1"/>
  <c r="G19" i="1"/>
  <c r="H19" i="1" s="1"/>
  <c r="J19" i="1" s="1"/>
  <c r="G22" i="1"/>
  <c r="G23" i="1"/>
  <c r="H23" i="1" s="1"/>
  <c r="J23" i="1" s="1"/>
  <c r="G24" i="1"/>
  <c r="H24" i="1" s="1"/>
  <c r="J24" i="1" s="1"/>
  <c r="G25" i="1"/>
  <c r="H25" i="1" s="1"/>
  <c r="J25" i="1" s="1"/>
  <c r="G26" i="1"/>
  <c r="H26" i="1" s="1"/>
  <c r="J26" i="1" s="1"/>
  <c r="G27" i="1"/>
  <c r="H27" i="1" s="1"/>
  <c r="J27" i="1" s="1"/>
  <c r="G28" i="1"/>
  <c r="H28" i="1" s="1"/>
  <c r="J28" i="1" s="1"/>
  <c r="G31" i="1"/>
  <c r="G32" i="1"/>
  <c r="H32" i="1" s="1"/>
  <c r="J32" i="1" s="1"/>
  <c r="G35" i="1"/>
  <c r="H35" i="1" s="1"/>
  <c r="J35" i="1" s="1"/>
  <c r="G37" i="1"/>
  <c r="H37" i="1" s="1"/>
  <c r="J37" i="1" s="1"/>
  <c r="G38" i="1"/>
  <c r="H38" i="1" s="1"/>
  <c r="J38" i="1" s="1"/>
  <c r="G39" i="1"/>
  <c r="H39" i="1" s="1"/>
  <c r="J39" i="1" s="1"/>
  <c r="G42" i="1"/>
  <c r="G43" i="1"/>
  <c r="H43" i="1" s="1"/>
  <c r="J43" i="1" s="1"/>
  <c r="J13" i="1" l="1"/>
  <c r="G21" i="1"/>
  <c r="H22" i="1"/>
  <c r="H31" i="1"/>
  <c r="G30" i="1"/>
  <c r="G41" i="1"/>
  <c r="H42" i="1"/>
  <c r="G11" i="1"/>
  <c r="H12" i="1"/>
  <c r="J12" i="1" s="1"/>
  <c r="J11" i="1" s="1"/>
  <c r="D43" i="1"/>
  <c r="D32" i="1"/>
  <c r="D35" i="1"/>
  <c r="D37" i="1"/>
  <c r="D38" i="1"/>
  <c r="D39" i="1"/>
  <c r="D23" i="1"/>
  <c r="D24" i="1"/>
  <c r="D25" i="1"/>
  <c r="D26" i="1"/>
  <c r="D27" i="1"/>
  <c r="D28" i="1"/>
  <c r="D13" i="1"/>
  <c r="D14" i="1"/>
  <c r="D16" i="1"/>
  <c r="D18" i="1"/>
  <c r="D19" i="1"/>
  <c r="G10" i="1" l="1"/>
  <c r="G84" i="1" s="1"/>
  <c r="J31" i="1"/>
  <c r="J30" i="1" s="1"/>
  <c r="H30" i="1"/>
  <c r="H21" i="1"/>
  <c r="J22" i="1"/>
  <c r="J21" i="1" s="1"/>
  <c r="J42" i="1"/>
  <c r="J41" i="1" s="1"/>
  <c r="H41" i="1"/>
  <c r="H11" i="1"/>
  <c r="C11" i="1"/>
  <c r="E11" i="1"/>
  <c r="D12" i="1"/>
  <c r="C21" i="1"/>
  <c r="E21" i="1"/>
  <c r="D22" i="1"/>
  <c r="C30" i="1"/>
  <c r="E30" i="1"/>
  <c r="D31" i="1"/>
  <c r="D42" i="1"/>
  <c r="E10" i="1" l="1"/>
  <c r="E84" i="1" s="1"/>
  <c r="H10" i="1"/>
  <c r="H84" i="1" s="1"/>
  <c r="J10" i="1"/>
  <c r="J84" i="1" s="1"/>
  <c r="C10" i="1"/>
  <c r="C84" i="1" s="1"/>
  <c r="D41" i="1"/>
  <c r="D21" i="1"/>
  <c r="D11" i="1"/>
  <c r="D30" i="1"/>
  <c r="D10" i="1" l="1"/>
  <c r="D84" i="1" s="1"/>
</calcChain>
</file>

<file path=xl/sharedStrings.xml><?xml version="1.0" encoding="utf-8"?>
<sst xmlns="http://schemas.openxmlformats.org/spreadsheetml/2006/main" count="88" uniqueCount="56">
  <si>
    <t>Otras No Clasificadas en Funciones Anteriores</t>
  </si>
  <si>
    <t>Turismo</t>
  </si>
  <si>
    <t>Transporte</t>
  </si>
  <si>
    <t>Desarrollo Económico</t>
  </si>
  <si>
    <t>Otros Asuntos Sociales</t>
  </si>
  <si>
    <t>Protección Social</t>
  </si>
  <si>
    <t>Educación</t>
  </si>
  <si>
    <t>Salud</t>
  </si>
  <si>
    <t>Protección Ambiental</t>
  </si>
  <si>
    <t>Desarrollo Social</t>
  </si>
  <si>
    <t>Otros Servicios Generales</t>
  </si>
  <si>
    <t>Justicia</t>
  </si>
  <si>
    <t>Legislación</t>
  </si>
  <si>
    <t>Gobierno</t>
  </si>
  <si>
    <t>3=(1+2)</t>
  </si>
  <si>
    <t>Modificado</t>
  </si>
  <si>
    <t>Ampliaciones/
Reducciones</t>
  </si>
  <si>
    <t>Aprobado</t>
  </si>
  <si>
    <t>Finalidad/Función</t>
  </si>
  <si>
    <t>Poder Ejecutivo de la Ciudad de México</t>
  </si>
  <si>
    <t>Egresos*</t>
  </si>
  <si>
    <t>Clasificación Funcional (Finalidad y Función)</t>
  </si>
  <si>
    <t>(Cifras en Pesos)</t>
  </si>
  <si>
    <t>Devengado</t>
  </si>
  <si>
    <t>Coordinación De La Política De Gobierno</t>
  </si>
  <si>
    <t>Asuntos Financieros Y Hacendarios</t>
  </si>
  <si>
    <t>Asuntos De Orden Publico Y De Seguridad Interior</t>
  </si>
  <si>
    <t>Vivienda Y Servicios A La Comunidad</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</si>
  <si>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</si>
  <si>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</si>
  <si>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</si>
  <si>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</si>
  <si>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</si>
  <si>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</si>
  <si>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Transferencias, Participaciones y Aportaciones entre diferentes niveles y Ordenes de Gobierno</t>
  </si>
  <si>
    <t>Pagado</t>
  </si>
  <si>
    <t>Relaciones Exteriores</t>
  </si>
  <si>
    <t>Seguridad Nacional</t>
  </si>
  <si>
    <t>Combustibles y Energía</t>
  </si>
  <si>
    <t>Minería, Manofacturas y Construcción</t>
  </si>
  <si>
    <t>Comunicaciones</t>
  </si>
  <si>
    <t>Saneamiento del Sistema Financiero</t>
  </si>
  <si>
    <t>Adeudos de Ejercicios Fiscales Anteriores</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</si>
  <si>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</si>
  <si>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</si>
  <si>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</si>
  <si>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</si>
  <si>
    <t>Nota: Cifras Preliminares, las correspondientes al cierre del ejercicio se registrarán en el Informe de Cuenta Pública 2021.</t>
  </si>
  <si>
    <t>Diferencia</t>
  </si>
  <si>
    <t xml:space="preserve">Comprometido </t>
  </si>
  <si>
    <t>Diferencia menos comprometido</t>
  </si>
  <si>
    <t xml:space="preserve">I. Gasto No Etiquetado </t>
  </si>
  <si>
    <t>II. Gasto Etiquetado</t>
  </si>
  <si>
    <t>III. Total de Egresos (III = I + II)</t>
  </si>
  <si>
    <t>Estado Analítico del Ejercicio del Presupuesto de Egresos Detallado - LDF</t>
  </si>
  <si>
    <t>Enero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</si>
</sst>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 numFmtId="168" formatCode="_-* #,##0_-;\-* #,##0_-;_-* &quot;-&quot;??_-;_-@_-"/>
  </numFmts>
  <fonts count="19"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2"/>
      <color theme="1"/>
      <name val="Source Sans Pro"/>
      <family val="2"/>
    </font>
    <font>
      <b/>
      <sz val="12"/>
      <color theme="0"/>
      <name val="Source Sans Pro"/>
      <family val="2"/>
    </font>
    <font>
      <b/>
      <sz val="12"/>
      <color theme="1"/>
      <name val="Source Sans Pro"/>
      <family val="2"/>
    </font>
    <font>
      <b/>
      <sz val="12"/>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691C20"/>
        <bgColor indexed="64"/>
      </patternFill>
    </fill>
  </fills>
  <borders count="16">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1">
    <xf numFmtId="0" fontId="0" fillId="0" borderId="0"/>
    <xf numFmtId="0"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5">
    <xf numFmtId="0" fontId="0" fillId="0" borderId="0" xfId="0"/>
    <xf numFmtId="0" fontId="6" fillId="0" borderId="0" xfId="0" applyFont="1"/>
    <xf numFmtId="0" fontId="8" fillId="0" borderId="0" xfId="0" applyFont="1" applyFill="1" applyAlignment="1">
      <alignment horizontal="center" vertical="center" wrapText="1"/>
    </xf>
    <xf numFmtId="0" fontId="8" fillId="0" borderId="0" xfId="0" applyFont="1" applyFill="1" applyAlignment="1">
      <alignment horizontal="justify" wrapText="1"/>
    </xf>
    <xf numFmtId="0" fontId="8" fillId="0" borderId="0" xfId="0" applyFont="1" applyAlignment="1">
      <alignment horizontal="justify" wrapText="1"/>
    </xf>
    <xf numFmtId="167" fontId="8" fillId="0" borderId="0" xfId="0" applyNumberFormat="1" applyFont="1" applyFill="1" applyBorder="1" applyAlignment="1">
      <alignment horizontal="center" wrapText="1"/>
    </xf>
    <xf numFmtId="164" fontId="9" fillId="0" borderId="0" xfId="1" applyNumberFormat="1" applyFont="1" applyFill="1" applyBorder="1" applyAlignment="1" applyProtection="1"/>
    <xf numFmtId="0" fontId="8" fillId="0" borderId="0" xfId="0" applyFont="1" applyAlignment="1"/>
    <xf numFmtId="0" fontId="6" fillId="0" borderId="0" xfId="0" applyFont="1" applyFill="1" applyAlignment="1">
      <alignment horizontal="left" vertical="center" wrapText="1" indent="1"/>
    </xf>
    <xf numFmtId="0" fontId="6" fillId="0" borderId="0" xfId="0" applyFont="1" applyFill="1" applyAlignment="1">
      <alignment horizontal="justify" vertical="center" wrapText="1"/>
    </xf>
    <xf numFmtId="167" fontId="6"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0" fontId="10" fillId="0" borderId="0" xfId="0" applyFont="1" applyAlignment="1">
      <alignment horizontal="left"/>
    </xf>
    <xf numFmtId="165" fontId="10" fillId="0" borderId="0" xfId="0" applyNumberFormat="1" applyFont="1" applyAlignment="1">
      <alignment horizontal="right"/>
    </xf>
    <xf numFmtId="0" fontId="6" fillId="0" borderId="0" xfId="0" applyFont="1" applyAlignment="1">
      <alignment horizontal="left"/>
    </xf>
    <xf numFmtId="165" fontId="6" fillId="0" borderId="0" xfId="0" applyNumberFormat="1" applyFont="1" applyAlignment="1">
      <alignment horizontal="right"/>
    </xf>
    <xf numFmtId="164" fontId="11" fillId="0" borderId="0" xfId="1" applyNumberFormat="1" applyFont="1" applyFill="1" applyBorder="1" applyAlignment="1" applyProtection="1">
      <alignment vertical="center"/>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8" fillId="0" borderId="0" xfId="0" applyFont="1"/>
    <xf numFmtId="0" fontId="6" fillId="0" borderId="1" xfId="0" applyFont="1" applyBorder="1" applyAlignment="1">
      <alignment horizontal="left" vertical="center" wrapText="1"/>
    </xf>
    <xf numFmtId="164" fontId="11" fillId="0" borderId="1" xfId="1" applyNumberFormat="1" applyFont="1" applyFill="1" applyBorder="1" applyAlignment="1" applyProtection="1">
      <alignment vertical="center"/>
    </xf>
    <xf numFmtId="0" fontId="13" fillId="0" borderId="0" xfId="0" applyFont="1"/>
    <xf numFmtId="168" fontId="6" fillId="0" borderId="0" xfId="0" applyNumberFormat="1" applyFont="1" applyAlignment="1">
      <alignment horizontal="center" vertical="center" wrapText="1"/>
    </xf>
    <xf numFmtId="167" fontId="6" fillId="0" borderId="0" xfId="0" applyNumberFormat="1" applyFont="1" applyAlignment="1">
      <alignment horizontal="center" vertical="center" wrapText="1"/>
    </xf>
    <xf numFmtId="0" fontId="8" fillId="0" borderId="0" xfId="0" applyFont="1" applyFill="1" applyAlignment="1">
      <alignment horizontal="left" vertical="center" wrapText="1"/>
    </xf>
    <xf numFmtId="167" fontId="8" fillId="0" borderId="0" xfId="0" applyNumberFormat="1"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quotePrefix="1"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17" fillId="0" borderId="0" xfId="0" applyFont="1" applyAlignment="1">
      <alignment horizontal="justify"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7" fillId="2" borderId="11" xfId="0" applyFont="1" applyFill="1" applyBorder="1" applyAlignment="1">
      <alignment horizontal="center" vertical="center" wrapText="1"/>
    </xf>
    <xf numFmtId="0" fontId="12" fillId="0" borderId="0" xfId="0" applyFont="1" applyAlignment="1">
      <alignment horizontal="justify" vertical="center" wrapText="1"/>
    </xf>
    <xf numFmtId="49" fontId="7" fillId="2" borderId="1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4" fillId="0" borderId="0" xfId="0" applyFont="1" applyAlignment="1">
      <alignment horizontal="justify"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21">
    <cellStyle name="Millares 2" xfId="3" xr:uid="{00000000-0005-0000-0000-000000000000}"/>
    <cellStyle name="Millares 2 2" xfId="4" xr:uid="{00000000-0005-0000-0000-000001000000}"/>
    <cellStyle name="Millares 2 3" xfId="5" xr:uid="{00000000-0005-0000-0000-000002000000}"/>
    <cellStyle name="Millares 3" xfId="6" xr:uid="{00000000-0005-0000-0000-000003000000}"/>
    <cellStyle name="Millares 4" xfId="7" xr:uid="{00000000-0005-0000-0000-000004000000}"/>
    <cellStyle name="Millares 5" xfId="8" xr:uid="{00000000-0005-0000-0000-000005000000}"/>
    <cellStyle name="Moneda 2" xfId="9" xr:uid="{00000000-0005-0000-0000-000006000000}"/>
    <cellStyle name="Moneda 3" xfId="10" xr:uid="{00000000-0005-0000-0000-000007000000}"/>
    <cellStyle name="Moneda_000 cuadros para datos del iat ene-sep 08 (valores)" xfId="1" xr:uid="{00000000-0005-0000-0000-000008000000}"/>
    <cellStyle name="Normal" xfId="0" builtinId="0"/>
    <cellStyle name="Normal 2" xfId="11" xr:uid="{00000000-0005-0000-0000-00000A000000}"/>
    <cellStyle name="Normal 2 2" xfId="12" xr:uid="{00000000-0005-0000-0000-00000B000000}"/>
    <cellStyle name="Normal 2_INDICADORES BLOQUE 5 2" xfId="13" xr:uid="{00000000-0005-0000-0000-00000C000000}"/>
    <cellStyle name="Normal 3" xfId="14" xr:uid="{00000000-0005-0000-0000-00000D000000}"/>
    <cellStyle name="Normal 3 2" xfId="15" xr:uid="{00000000-0005-0000-0000-00000E000000}"/>
    <cellStyle name="Normal 4" xfId="2"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1BB600"/>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90"/>
  <sheetViews>
    <sheetView showGridLines="0" tabSelected="1" view="pageBreakPreview" topLeftCell="A16" zoomScale="85" zoomScaleNormal="85" zoomScaleSheetLayoutView="85" workbookViewId="0">
      <selection activeCell="E80" sqref="E80"/>
    </sheetView>
  </sheetViews>
  <sheetFormatPr baseColWidth="10" defaultColWidth="11.5703125" defaultRowHeight="15.75" x14ac:dyDescent="0.25"/>
  <cols>
    <col min="1" max="1" width="61.5703125" style="1" customWidth="1"/>
    <col min="2" max="2" width="1.85546875" style="1" customWidth="1"/>
    <col min="3" max="3" width="22.7109375" style="1" customWidth="1"/>
    <col min="4" max="5" width="21.28515625" style="1" customWidth="1"/>
    <col min="6" max="6" width="18" style="1" customWidth="1"/>
    <col min="7" max="9" width="21.42578125" style="1" customWidth="1"/>
    <col min="10" max="10" width="18.7109375" style="1" customWidth="1"/>
    <col min="11" max="11" width="1.85546875" style="1" customWidth="1"/>
    <col min="12" max="12" width="12" style="1" bestFit="1" customWidth="1"/>
    <col min="13" max="13" width="14.5703125" style="1" bestFit="1" customWidth="1"/>
    <col min="14" max="14" width="14.85546875" style="1" bestFit="1" customWidth="1"/>
    <col min="15" max="15" width="14.5703125" style="1" bestFit="1" customWidth="1"/>
    <col min="16" max="16384" width="11.5703125" style="1"/>
  </cols>
  <sheetData>
    <row r="1" spans="1:15" x14ac:dyDescent="0.25">
      <c r="A1" s="46" t="s">
        <v>19</v>
      </c>
      <c r="B1" s="47"/>
      <c r="C1" s="47"/>
      <c r="D1" s="47"/>
      <c r="E1" s="47"/>
      <c r="F1" s="47"/>
      <c r="G1" s="47"/>
      <c r="H1" s="47"/>
      <c r="I1" s="47"/>
      <c r="J1" s="48"/>
    </row>
    <row r="2" spans="1:15" x14ac:dyDescent="0.25">
      <c r="A2" s="49" t="s">
        <v>54</v>
      </c>
      <c r="B2" s="50"/>
      <c r="C2" s="50"/>
      <c r="D2" s="50"/>
      <c r="E2" s="50"/>
      <c r="F2" s="50"/>
      <c r="G2" s="50"/>
      <c r="H2" s="50"/>
      <c r="I2" s="50"/>
      <c r="J2" s="51"/>
    </row>
    <row r="3" spans="1:15" x14ac:dyDescent="0.25">
      <c r="A3" s="49" t="s">
        <v>21</v>
      </c>
      <c r="B3" s="50"/>
      <c r="C3" s="50"/>
      <c r="D3" s="50"/>
      <c r="E3" s="50"/>
      <c r="F3" s="50"/>
      <c r="G3" s="50"/>
      <c r="H3" s="50"/>
      <c r="I3" s="50"/>
      <c r="J3" s="51"/>
    </row>
    <row r="4" spans="1:15" x14ac:dyDescent="0.25">
      <c r="A4" s="49" t="s">
        <v>55</v>
      </c>
      <c r="B4" s="50"/>
      <c r="C4" s="50"/>
      <c r="D4" s="50"/>
      <c r="E4" s="50"/>
      <c r="F4" s="50"/>
      <c r="G4" s="50"/>
      <c r="H4" s="50"/>
      <c r="I4" s="50"/>
      <c r="J4" s="51"/>
    </row>
    <row r="5" spans="1:15" x14ac:dyDescent="0.25">
      <c r="A5" s="52" t="s">
        <v>22</v>
      </c>
      <c r="B5" s="50"/>
      <c r="C5" s="53"/>
      <c r="D5" s="53"/>
      <c r="E5" s="53"/>
      <c r="F5" s="53"/>
      <c r="G5" s="53"/>
      <c r="H5" s="53"/>
      <c r="I5" s="53"/>
      <c r="J5" s="54"/>
    </row>
    <row r="6" spans="1:15" x14ac:dyDescent="0.25">
      <c r="A6" s="38" t="s">
        <v>18</v>
      </c>
      <c r="B6" s="27"/>
      <c r="C6" s="40" t="s">
        <v>20</v>
      </c>
      <c r="D6" s="41"/>
      <c r="E6" s="41"/>
      <c r="F6" s="41"/>
      <c r="G6" s="41"/>
      <c r="H6" s="43" t="s">
        <v>48</v>
      </c>
      <c r="I6" s="43" t="s">
        <v>49</v>
      </c>
      <c r="J6" s="43" t="s">
        <v>50</v>
      </c>
    </row>
    <row r="7" spans="1:15" ht="31.5" x14ac:dyDescent="0.25">
      <c r="A7" s="38"/>
      <c r="B7" s="28"/>
      <c r="C7" s="29" t="s">
        <v>17</v>
      </c>
      <c r="D7" s="30" t="s">
        <v>16</v>
      </c>
      <c r="E7" s="30" t="s">
        <v>15</v>
      </c>
      <c r="F7" s="30" t="s">
        <v>23</v>
      </c>
      <c r="G7" s="30" t="s">
        <v>35</v>
      </c>
      <c r="H7" s="44"/>
      <c r="I7" s="44"/>
      <c r="J7" s="44"/>
    </row>
    <row r="8" spans="1:15" x14ac:dyDescent="0.25">
      <c r="A8" s="38"/>
      <c r="B8" s="31"/>
      <c r="C8" s="32">
        <v>1</v>
      </c>
      <c r="D8" s="33">
        <v>2</v>
      </c>
      <c r="E8" s="30" t="s">
        <v>14</v>
      </c>
      <c r="F8" s="34">
        <v>4</v>
      </c>
      <c r="G8" s="34">
        <v>5</v>
      </c>
      <c r="H8" s="45"/>
      <c r="I8" s="45"/>
      <c r="J8" s="45"/>
    </row>
    <row r="9" spans="1:15" s="2" customFormat="1" x14ac:dyDescent="0.25"/>
    <row r="10" spans="1:15" s="2" customFormat="1" x14ac:dyDescent="0.25">
      <c r="A10" s="3" t="s">
        <v>51</v>
      </c>
      <c r="C10" s="26">
        <f>C11+C21+C30+C41</f>
        <v>189745121310</v>
      </c>
      <c r="D10" s="26">
        <f t="shared" ref="D10:J10" si="0">D11+D21+D30+D41</f>
        <v>6039749660.0800247</v>
      </c>
      <c r="E10" s="26">
        <f t="shared" si="0"/>
        <v>195784870970.08002</v>
      </c>
      <c r="F10" s="26">
        <f t="shared" si="0"/>
        <v>183804640420.93994</v>
      </c>
      <c r="G10" s="26">
        <f t="shared" si="0"/>
        <v>183804640420.93994</v>
      </c>
      <c r="H10" s="26">
        <f t="shared" si="0"/>
        <v>11980230549.140106</v>
      </c>
      <c r="I10" s="26">
        <f t="shared" si="0"/>
        <v>8849767373.1000042</v>
      </c>
      <c r="J10" s="26">
        <f t="shared" si="0"/>
        <v>3130463176.040103</v>
      </c>
    </row>
    <row r="11" spans="1:15" s="7" customFormat="1" x14ac:dyDescent="0.25">
      <c r="A11" s="3" t="s">
        <v>13</v>
      </c>
      <c r="B11" s="4"/>
      <c r="C11" s="5">
        <f>SUM(C12:C19)</f>
        <v>63819202559</v>
      </c>
      <c r="D11" s="5">
        <f t="shared" ref="D11:D43" si="1">E11-C11</f>
        <v>2271207478.9700317</v>
      </c>
      <c r="E11" s="5">
        <f>SUM(E12:E19)</f>
        <v>66090410037.970032</v>
      </c>
      <c r="F11" s="5">
        <f t="shared" ref="F11:G11" si="2">SUM(F12:F19)</f>
        <v>64051509803.339996</v>
      </c>
      <c r="G11" s="5">
        <f t="shared" si="2"/>
        <v>64051509803.339996</v>
      </c>
      <c r="H11" s="5">
        <f>SUM(H12:H19)</f>
        <v>2038900234.6300292</v>
      </c>
      <c r="I11" s="5">
        <f t="shared" ref="I11" si="3">SUM(I12:I19)</f>
        <v>1552117797.1600003</v>
      </c>
      <c r="J11" s="5">
        <f t="shared" ref="J11" si="4">SUM(J12:J19)</f>
        <v>486782437.47002888</v>
      </c>
      <c r="K11" s="6"/>
      <c r="L11" s="6"/>
      <c r="M11" s="6"/>
      <c r="N11" s="6"/>
      <c r="O11" s="6"/>
    </row>
    <row r="12" spans="1:15" x14ac:dyDescent="0.25">
      <c r="A12" s="8" t="s">
        <v>12</v>
      </c>
      <c r="B12" s="9"/>
      <c r="C12" s="10">
        <v>2424549842</v>
      </c>
      <c r="D12" s="10">
        <f t="shared" si="1"/>
        <v>-26075300.210000038</v>
      </c>
      <c r="E12" s="10">
        <v>2398474541.79</v>
      </c>
      <c r="F12" s="10">
        <v>2397507064.5299997</v>
      </c>
      <c r="G12" s="10">
        <f t="shared" ref="G12:G43" si="5">F12</f>
        <v>2397507064.5299997</v>
      </c>
      <c r="H12" s="23">
        <f>+E12-G12</f>
        <v>967477.26000022888</v>
      </c>
      <c r="I12" s="10">
        <v>877937.37</v>
      </c>
      <c r="J12" s="24">
        <f>+H12-I12</f>
        <v>89539.890000228886</v>
      </c>
      <c r="K12" s="11"/>
      <c r="L12" s="12"/>
      <c r="M12" s="13"/>
      <c r="N12" s="13"/>
      <c r="O12" s="13"/>
    </row>
    <row r="13" spans="1:15" x14ac:dyDescent="0.25">
      <c r="A13" s="8" t="s">
        <v>11</v>
      </c>
      <c r="B13" s="9"/>
      <c r="C13" s="10">
        <v>19536976655</v>
      </c>
      <c r="D13" s="10">
        <f t="shared" si="1"/>
        <v>56165397.420001984</v>
      </c>
      <c r="E13" s="10">
        <v>19593142052.420002</v>
      </c>
      <c r="F13" s="10">
        <v>19219344765.099998</v>
      </c>
      <c r="G13" s="10">
        <f t="shared" si="5"/>
        <v>19219344765.099998</v>
      </c>
      <c r="H13" s="23">
        <f t="shared" ref="H13:H19" si="6">+E13-G13</f>
        <v>373797287.32000351</v>
      </c>
      <c r="I13" s="10">
        <v>296527803.98000038</v>
      </c>
      <c r="J13" s="24">
        <f t="shared" ref="J13:J19" si="7">+H13-I13</f>
        <v>77269483.340003133</v>
      </c>
      <c r="K13" s="11"/>
      <c r="L13" s="12"/>
      <c r="M13" s="13"/>
      <c r="N13" s="13"/>
      <c r="O13" s="13"/>
    </row>
    <row r="14" spans="1:15" x14ac:dyDescent="0.25">
      <c r="A14" s="8" t="s">
        <v>24</v>
      </c>
      <c r="B14" s="9"/>
      <c r="C14" s="10">
        <v>2809953166</v>
      </c>
      <c r="D14" s="10">
        <f t="shared" si="1"/>
        <v>134905481.00000143</v>
      </c>
      <c r="E14" s="10">
        <v>2944858647.0000014</v>
      </c>
      <c r="F14" s="10">
        <v>2537829416.1099977</v>
      </c>
      <c r="G14" s="10">
        <f t="shared" si="5"/>
        <v>2537829416.1099977</v>
      </c>
      <c r="H14" s="23">
        <f t="shared" si="6"/>
        <v>407029230.89000368</v>
      </c>
      <c r="I14" s="10">
        <v>272451482.90999985</v>
      </c>
      <c r="J14" s="24">
        <f t="shared" si="7"/>
        <v>134577747.98000383</v>
      </c>
      <c r="K14" s="11"/>
      <c r="L14" s="12"/>
      <c r="M14" s="13"/>
      <c r="N14" s="13"/>
      <c r="O14" s="13"/>
    </row>
    <row r="15" spans="1:15" x14ac:dyDescent="0.25">
      <c r="A15" s="8" t="s">
        <v>36</v>
      </c>
      <c r="B15" s="9"/>
      <c r="C15" s="10">
        <v>0</v>
      </c>
      <c r="D15" s="10">
        <f t="shared" ref="D15" si="8">E15-C15</f>
        <v>0</v>
      </c>
      <c r="E15" s="10">
        <v>0</v>
      </c>
      <c r="F15" s="10">
        <v>0</v>
      </c>
      <c r="G15" s="10">
        <f t="shared" ref="G15" si="9">F15</f>
        <v>0</v>
      </c>
      <c r="H15" s="23">
        <f t="shared" si="6"/>
        <v>0</v>
      </c>
      <c r="I15" s="10">
        <v>0</v>
      </c>
      <c r="J15" s="24">
        <f t="shared" si="7"/>
        <v>0</v>
      </c>
      <c r="K15" s="11"/>
      <c r="L15" s="12"/>
      <c r="M15" s="13"/>
      <c r="N15" s="13"/>
      <c r="O15" s="13"/>
    </row>
    <row r="16" spans="1:15" x14ac:dyDescent="0.25">
      <c r="A16" s="8" t="s">
        <v>25</v>
      </c>
      <c r="B16" s="9"/>
      <c r="C16" s="10">
        <v>3372102229</v>
      </c>
      <c r="D16" s="10">
        <f t="shared" si="1"/>
        <v>205509071.14999771</v>
      </c>
      <c r="E16" s="10">
        <v>3577611300.1499977</v>
      </c>
      <c r="F16" s="10">
        <v>3491098573.9299984</v>
      </c>
      <c r="G16" s="10">
        <f t="shared" si="5"/>
        <v>3491098573.9299984</v>
      </c>
      <c r="H16" s="23">
        <f t="shared" si="6"/>
        <v>86512726.219999313</v>
      </c>
      <c r="I16" s="10">
        <v>75089192.800000012</v>
      </c>
      <c r="J16" s="24">
        <f t="shared" si="7"/>
        <v>11423533.419999301</v>
      </c>
      <c r="K16" s="11"/>
      <c r="L16" s="12"/>
      <c r="M16" s="13"/>
      <c r="N16" s="13"/>
      <c r="O16" s="13"/>
    </row>
    <row r="17" spans="1:15" x14ac:dyDescent="0.25">
      <c r="A17" s="8" t="s">
        <v>37</v>
      </c>
      <c r="B17" s="9"/>
      <c r="C17" s="10">
        <v>0</v>
      </c>
      <c r="D17" s="10">
        <f t="shared" ref="D17" si="10">E17-C17</f>
        <v>0</v>
      </c>
      <c r="E17" s="10">
        <v>0</v>
      </c>
      <c r="F17" s="10">
        <v>0</v>
      </c>
      <c r="G17" s="10">
        <f t="shared" ref="G17" si="11">F17</f>
        <v>0</v>
      </c>
      <c r="H17" s="23">
        <f t="shared" si="6"/>
        <v>0</v>
      </c>
      <c r="I17" s="10">
        <v>0</v>
      </c>
      <c r="J17" s="24">
        <f t="shared" si="7"/>
        <v>0</v>
      </c>
      <c r="K17" s="11"/>
      <c r="L17" s="12"/>
      <c r="M17" s="13"/>
      <c r="N17" s="13"/>
      <c r="O17" s="13"/>
    </row>
    <row r="18" spans="1:15" x14ac:dyDescent="0.25">
      <c r="A18" s="8" t="s">
        <v>26</v>
      </c>
      <c r="B18" s="9"/>
      <c r="C18" s="10">
        <v>33327515640</v>
      </c>
      <c r="D18" s="10">
        <f>E18-C18</f>
        <v>1875874247.1600266</v>
      </c>
      <c r="E18" s="10">
        <v>35203389887.160027</v>
      </c>
      <c r="F18" s="10">
        <v>34152983222.650005</v>
      </c>
      <c r="G18" s="10">
        <f>F18</f>
        <v>34152983222.650005</v>
      </c>
      <c r="H18" s="23">
        <f t="shared" si="6"/>
        <v>1050406664.5100212</v>
      </c>
      <c r="I18" s="10">
        <v>824241731.38000011</v>
      </c>
      <c r="J18" s="24">
        <f t="shared" si="7"/>
        <v>226164933.1300211</v>
      </c>
      <c r="K18" s="11"/>
      <c r="L18" s="12"/>
      <c r="M18" s="13"/>
      <c r="N18" s="13"/>
      <c r="O18" s="13"/>
    </row>
    <row r="19" spans="1:15" x14ac:dyDescent="0.25">
      <c r="A19" s="8" t="s">
        <v>10</v>
      </c>
      <c r="B19" s="9"/>
      <c r="C19" s="10">
        <v>2348105027</v>
      </c>
      <c r="D19" s="10">
        <f t="shared" si="1"/>
        <v>24828582.450001717</v>
      </c>
      <c r="E19" s="10">
        <v>2372933609.4500017</v>
      </c>
      <c r="F19" s="10">
        <v>2252746761.0200005</v>
      </c>
      <c r="G19" s="10">
        <f t="shared" si="5"/>
        <v>2252746761.0200005</v>
      </c>
      <c r="H19" s="23">
        <f t="shared" si="6"/>
        <v>120186848.43000126</v>
      </c>
      <c r="I19" s="10">
        <v>82929648.719999999</v>
      </c>
      <c r="J19" s="24">
        <f t="shared" si="7"/>
        <v>37257199.71000126</v>
      </c>
      <c r="K19" s="11"/>
      <c r="L19" s="14"/>
      <c r="M19" s="15"/>
      <c r="N19" s="15"/>
      <c r="O19" s="15"/>
    </row>
    <row r="20" spans="1:15" x14ac:dyDescent="0.25">
      <c r="A20" s="8"/>
      <c r="B20" s="9"/>
      <c r="C20" s="10"/>
      <c r="D20" s="10"/>
      <c r="E20" s="10"/>
      <c r="F20" s="10"/>
      <c r="G20" s="10"/>
      <c r="H20" s="10"/>
      <c r="I20" s="10"/>
      <c r="J20" s="10"/>
      <c r="K20" s="11"/>
      <c r="L20" s="14"/>
      <c r="M20" s="15"/>
      <c r="N20" s="15"/>
      <c r="O20" s="15"/>
    </row>
    <row r="21" spans="1:15" s="7" customFormat="1" x14ac:dyDescent="0.25">
      <c r="A21" s="3" t="s">
        <v>9</v>
      </c>
      <c r="B21" s="3"/>
      <c r="C21" s="5">
        <f>SUM(C22:C28)</f>
        <v>76848925849</v>
      </c>
      <c r="D21" s="5">
        <f t="shared" si="1"/>
        <v>-1400103083.5299988</v>
      </c>
      <c r="E21" s="5">
        <f>SUM(E22:E28)</f>
        <v>75448822765.470001</v>
      </c>
      <c r="F21" s="5">
        <f t="shared" ref="F21:J21" si="12">SUM(F22:F28)</f>
        <v>68029845273.869919</v>
      </c>
      <c r="G21" s="5">
        <f t="shared" si="12"/>
        <v>68029845273.869919</v>
      </c>
      <c r="H21" s="5">
        <f t="shared" si="12"/>
        <v>7418977491.6000786</v>
      </c>
      <c r="I21" s="5">
        <f t="shared" si="12"/>
        <v>5385150731.0800037</v>
      </c>
      <c r="J21" s="5">
        <f t="shared" si="12"/>
        <v>2033826760.5200763</v>
      </c>
      <c r="K21" s="6"/>
      <c r="L21" s="6"/>
      <c r="M21" s="6"/>
      <c r="N21" s="6"/>
      <c r="O21" s="6"/>
    </row>
    <row r="22" spans="1:15" x14ac:dyDescent="0.25">
      <c r="A22" s="8" t="s">
        <v>8</v>
      </c>
      <c r="B22" s="9"/>
      <c r="C22" s="10">
        <v>10583910910</v>
      </c>
      <c r="D22" s="10">
        <f t="shared" si="1"/>
        <v>-67743782.339998245</v>
      </c>
      <c r="E22" s="10">
        <v>10516167127.660002</v>
      </c>
      <c r="F22" s="10">
        <v>9081753892.1400013</v>
      </c>
      <c r="G22" s="10">
        <f t="shared" si="5"/>
        <v>9081753892.1400013</v>
      </c>
      <c r="H22" s="23">
        <f t="shared" ref="H22:H28" si="13">+E22-G22</f>
        <v>1434413235.5200005</v>
      </c>
      <c r="I22" s="10">
        <v>943581234.8599999</v>
      </c>
      <c r="J22" s="24">
        <f t="shared" ref="J22:J28" si="14">+H22-I22</f>
        <v>490832000.66000056</v>
      </c>
      <c r="K22" s="11"/>
      <c r="L22" s="12"/>
      <c r="M22" s="13"/>
      <c r="N22" s="13"/>
      <c r="O22" s="13"/>
    </row>
    <row r="23" spans="1:15" x14ac:dyDescent="0.25">
      <c r="A23" s="8" t="s">
        <v>27</v>
      </c>
      <c r="B23" s="9"/>
      <c r="C23" s="10">
        <v>43761662792</v>
      </c>
      <c r="D23" s="10">
        <f t="shared" si="1"/>
        <v>-1079177847.0599976</v>
      </c>
      <c r="E23" s="10">
        <v>42682484944.940002</v>
      </c>
      <c r="F23" s="10">
        <v>38437384314.519928</v>
      </c>
      <c r="G23" s="10">
        <f t="shared" si="5"/>
        <v>38437384314.519928</v>
      </c>
      <c r="H23" s="23">
        <f t="shared" si="13"/>
        <v>4245100630.4200745</v>
      </c>
      <c r="I23" s="10">
        <v>3184620868.7400036</v>
      </c>
      <c r="J23" s="24">
        <f t="shared" si="14"/>
        <v>1060479761.6800709</v>
      </c>
      <c r="K23" s="11"/>
      <c r="L23" s="12"/>
      <c r="M23" s="13"/>
      <c r="N23" s="13"/>
      <c r="O23" s="13"/>
    </row>
    <row r="24" spans="1:15" x14ac:dyDescent="0.25">
      <c r="A24" s="8" t="s">
        <v>7</v>
      </c>
      <c r="B24" s="9"/>
      <c r="C24" s="10">
        <v>12243721212</v>
      </c>
      <c r="D24" s="10">
        <f t="shared" si="1"/>
        <v>-167123121.56999969</v>
      </c>
      <c r="E24" s="10">
        <v>12076598090.43</v>
      </c>
      <c r="F24" s="10">
        <v>11489233358.329996</v>
      </c>
      <c r="G24" s="10">
        <f t="shared" si="5"/>
        <v>11489233358.329996</v>
      </c>
      <c r="H24" s="23">
        <f t="shared" si="13"/>
        <v>587364732.1000042</v>
      </c>
      <c r="I24" s="10">
        <v>304354473.06</v>
      </c>
      <c r="J24" s="24">
        <f t="shared" si="14"/>
        <v>283010259.04000419</v>
      </c>
      <c r="K24" s="11"/>
      <c r="L24" s="12"/>
      <c r="M24" s="13"/>
      <c r="N24" s="13"/>
      <c r="O24" s="13"/>
    </row>
    <row r="25" spans="1:15" x14ac:dyDescent="0.25">
      <c r="A25" s="8" t="s">
        <v>28</v>
      </c>
      <c r="B25" s="9"/>
      <c r="C25" s="10">
        <v>1166608424</v>
      </c>
      <c r="D25" s="10">
        <f t="shared" si="1"/>
        <v>30618387.559999943</v>
      </c>
      <c r="E25" s="10">
        <v>1197226811.5599999</v>
      </c>
      <c r="F25" s="10">
        <v>1093523297.9600003</v>
      </c>
      <c r="G25" s="10">
        <f t="shared" si="5"/>
        <v>1093523297.9600003</v>
      </c>
      <c r="H25" s="23">
        <f t="shared" si="13"/>
        <v>103703513.59999967</v>
      </c>
      <c r="I25" s="10">
        <v>68468074.019999996</v>
      </c>
      <c r="J25" s="24">
        <f t="shared" si="14"/>
        <v>35235439.57999967</v>
      </c>
      <c r="K25" s="11"/>
      <c r="L25" s="12"/>
      <c r="M25" s="13"/>
      <c r="N25" s="13"/>
      <c r="O25" s="13"/>
    </row>
    <row r="26" spans="1:15" x14ac:dyDescent="0.25">
      <c r="A26" s="8" t="s">
        <v>6</v>
      </c>
      <c r="B26" s="9"/>
      <c r="C26" s="10">
        <v>2854958022</v>
      </c>
      <c r="D26" s="10">
        <f t="shared" si="1"/>
        <v>190660168.20000172</v>
      </c>
      <c r="E26" s="10">
        <v>3045618190.2000017</v>
      </c>
      <c r="F26" s="10">
        <v>2825760046.6100006</v>
      </c>
      <c r="G26" s="10">
        <f t="shared" si="5"/>
        <v>2825760046.6100006</v>
      </c>
      <c r="H26" s="23">
        <f t="shared" si="13"/>
        <v>219858143.59000111</v>
      </c>
      <c r="I26" s="10">
        <v>155913663.32000002</v>
      </c>
      <c r="J26" s="24">
        <f t="shared" si="14"/>
        <v>63944480.270001084</v>
      </c>
      <c r="K26" s="11"/>
      <c r="L26" s="12"/>
      <c r="M26" s="13"/>
      <c r="N26" s="13"/>
      <c r="O26" s="13"/>
    </row>
    <row r="27" spans="1:15" x14ac:dyDescent="0.25">
      <c r="A27" s="8" t="s">
        <v>5</v>
      </c>
      <c r="B27" s="9"/>
      <c r="C27" s="10">
        <v>4225725714</v>
      </c>
      <c r="D27" s="10">
        <f t="shared" si="1"/>
        <v>-194104025.77000189</v>
      </c>
      <c r="E27" s="10">
        <v>4031621688.2299981</v>
      </c>
      <c r="F27" s="10">
        <v>3211012228.2399979</v>
      </c>
      <c r="G27" s="10">
        <f t="shared" si="5"/>
        <v>3211012228.2399979</v>
      </c>
      <c r="H27" s="23">
        <f t="shared" si="13"/>
        <v>820609459.99000025</v>
      </c>
      <c r="I27" s="10">
        <v>721413412.46000028</v>
      </c>
      <c r="J27" s="24">
        <f t="shared" si="14"/>
        <v>99196047.529999971</v>
      </c>
      <c r="K27" s="11"/>
      <c r="L27" s="12"/>
      <c r="M27" s="13"/>
      <c r="N27" s="13"/>
      <c r="O27" s="13"/>
    </row>
    <row r="28" spans="1:15" x14ac:dyDescent="0.25">
      <c r="A28" s="8" t="s">
        <v>4</v>
      </c>
      <c r="B28" s="9"/>
      <c r="C28" s="10">
        <v>2012338775</v>
      </c>
      <c r="D28" s="10">
        <f t="shared" si="1"/>
        <v>-113232862.54999971</v>
      </c>
      <c r="E28" s="10">
        <v>1899105912.4500003</v>
      </c>
      <c r="F28" s="10">
        <v>1891178136.0700006</v>
      </c>
      <c r="G28" s="10">
        <f t="shared" si="5"/>
        <v>1891178136.0700006</v>
      </c>
      <c r="H28" s="23">
        <f t="shared" si="13"/>
        <v>7927776.3799996376</v>
      </c>
      <c r="I28" s="10">
        <v>6799004.6200000001</v>
      </c>
      <c r="J28" s="24">
        <f t="shared" si="14"/>
        <v>1128771.7599996375</v>
      </c>
      <c r="K28" s="11"/>
      <c r="L28" s="12"/>
      <c r="M28" s="13"/>
      <c r="N28" s="13"/>
      <c r="O28" s="13"/>
    </row>
    <row r="29" spans="1:15" x14ac:dyDescent="0.25">
      <c r="A29" s="8"/>
      <c r="B29" s="9"/>
      <c r="C29" s="10"/>
      <c r="D29" s="10"/>
      <c r="E29" s="10"/>
      <c r="F29" s="10"/>
      <c r="G29" s="10"/>
      <c r="H29" s="10"/>
      <c r="I29" s="10"/>
      <c r="J29" s="10"/>
      <c r="K29" s="11"/>
      <c r="L29" s="12"/>
      <c r="M29" s="13"/>
      <c r="N29" s="13"/>
      <c r="O29" s="13"/>
    </row>
    <row r="30" spans="1:15" s="7" customFormat="1" x14ac:dyDescent="0.25">
      <c r="A30" s="3" t="s">
        <v>3</v>
      </c>
      <c r="B30" s="3"/>
      <c r="C30" s="5">
        <f>SUM(C31:C39)</f>
        <v>6984504738</v>
      </c>
      <c r="D30" s="5">
        <f t="shared" si="1"/>
        <v>-209592857.48999786</v>
      </c>
      <c r="E30" s="5">
        <f>SUM(E31:E39)</f>
        <v>6774911880.5100021</v>
      </c>
      <c r="F30" s="5">
        <f t="shared" ref="F30:J30" si="15">SUM(F31:F39)</f>
        <v>6150963227.3099995</v>
      </c>
      <c r="G30" s="5">
        <f t="shared" si="15"/>
        <v>6150963227.3099995</v>
      </c>
      <c r="H30" s="5">
        <f t="shared" si="15"/>
        <v>623948653.20000219</v>
      </c>
      <c r="I30" s="5">
        <f t="shared" si="15"/>
        <v>444109879.56999993</v>
      </c>
      <c r="J30" s="5">
        <f t="shared" si="15"/>
        <v>179838773.6300025</v>
      </c>
      <c r="K30" s="6"/>
      <c r="L30" s="6"/>
      <c r="M30" s="6"/>
      <c r="N30" s="6"/>
      <c r="O30" s="6"/>
    </row>
    <row r="31" spans="1:15" x14ac:dyDescent="0.25">
      <c r="A31" s="8" t="s">
        <v>29</v>
      </c>
      <c r="B31" s="9"/>
      <c r="C31" s="10">
        <v>1015783208</v>
      </c>
      <c r="D31" s="10">
        <f t="shared" si="1"/>
        <v>67156758.5</v>
      </c>
      <c r="E31" s="10">
        <v>1082939966.5</v>
      </c>
      <c r="F31" s="10">
        <v>1041500726.3099998</v>
      </c>
      <c r="G31" s="10">
        <f t="shared" si="5"/>
        <v>1041500726.3099998</v>
      </c>
      <c r="H31" s="23">
        <f t="shared" ref="H31:H39" si="16">+E31-G31</f>
        <v>41439240.190000176</v>
      </c>
      <c r="I31" s="10">
        <v>23396165.920000009</v>
      </c>
      <c r="J31" s="24">
        <f t="shared" ref="J31:J39" si="17">+H31-I31</f>
        <v>18043074.270000167</v>
      </c>
      <c r="K31" s="11"/>
      <c r="L31" s="14"/>
      <c r="M31" s="15"/>
      <c r="N31" s="15"/>
      <c r="O31" s="15"/>
    </row>
    <row r="32" spans="1:15" x14ac:dyDescent="0.25">
      <c r="A32" s="8" t="s">
        <v>30</v>
      </c>
      <c r="B32" s="9"/>
      <c r="C32" s="10">
        <v>23333482</v>
      </c>
      <c r="D32" s="10">
        <f t="shared" si="1"/>
        <v>-1418960.6099999994</v>
      </c>
      <c r="E32" s="10">
        <v>21914521.390000001</v>
      </c>
      <c r="F32" s="10">
        <v>19951711.939999998</v>
      </c>
      <c r="G32" s="10">
        <f t="shared" si="5"/>
        <v>19951711.939999998</v>
      </c>
      <c r="H32" s="23">
        <f t="shared" si="16"/>
        <v>1962809.450000003</v>
      </c>
      <c r="I32" s="10">
        <v>419758.44</v>
      </c>
      <c r="J32" s="24">
        <f t="shared" si="17"/>
        <v>1543051.010000003</v>
      </c>
      <c r="K32" s="11"/>
      <c r="L32" s="12"/>
      <c r="M32" s="13"/>
      <c r="N32" s="13"/>
      <c r="O32" s="13"/>
    </row>
    <row r="33" spans="1:15" x14ac:dyDescent="0.25">
      <c r="A33" s="8" t="s">
        <v>38</v>
      </c>
      <c r="B33" s="9"/>
      <c r="C33" s="10">
        <v>3041606109</v>
      </c>
      <c r="D33" s="10">
        <f t="shared" ref="D33" si="18">E33-C33</f>
        <v>-275868349.93999815</v>
      </c>
      <c r="E33" s="10">
        <v>2765737759.0600019</v>
      </c>
      <c r="F33" s="10">
        <v>2630501781.3200011</v>
      </c>
      <c r="G33" s="10">
        <f t="shared" ref="G33" si="19">F33</f>
        <v>2630501781.3200011</v>
      </c>
      <c r="H33" s="23">
        <f t="shared" si="16"/>
        <v>135235977.74000072</v>
      </c>
      <c r="I33" s="10">
        <v>104147115.84</v>
      </c>
      <c r="J33" s="24">
        <f t="shared" si="17"/>
        <v>31088861.900000721</v>
      </c>
      <c r="K33" s="11"/>
      <c r="L33" s="12"/>
      <c r="M33" s="13"/>
      <c r="N33" s="13"/>
      <c r="O33" s="13"/>
    </row>
    <row r="34" spans="1:15" x14ac:dyDescent="0.25">
      <c r="A34" s="8" t="s">
        <v>39</v>
      </c>
      <c r="B34" s="9"/>
      <c r="C34" s="10">
        <v>0</v>
      </c>
      <c r="D34" s="10">
        <f t="shared" ref="D34" si="20">E34-C34</f>
        <v>0</v>
      </c>
      <c r="E34" s="10">
        <v>0</v>
      </c>
      <c r="F34" s="10">
        <v>0</v>
      </c>
      <c r="G34" s="10">
        <f t="shared" ref="G34" si="21">F34</f>
        <v>0</v>
      </c>
      <c r="H34" s="23">
        <f t="shared" si="16"/>
        <v>0</v>
      </c>
      <c r="I34" s="10">
        <v>0</v>
      </c>
      <c r="J34" s="24">
        <f t="shared" si="17"/>
        <v>0</v>
      </c>
      <c r="K34" s="11"/>
      <c r="L34" s="12"/>
      <c r="M34" s="13"/>
      <c r="N34" s="13"/>
      <c r="O34" s="13"/>
    </row>
    <row r="35" spans="1:15" x14ac:dyDescent="0.25">
      <c r="A35" s="8" t="s">
        <v>2</v>
      </c>
      <c r="B35" s="9"/>
      <c r="C35" s="10">
        <v>2437488522</v>
      </c>
      <c r="D35" s="10">
        <f t="shared" si="1"/>
        <v>-19845408.429999828</v>
      </c>
      <c r="E35" s="10">
        <v>2417643113.5700002</v>
      </c>
      <c r="F35" s="10">
        <v>2026164549.9499989</v>
      </c>
      <c r="G35" s="10">
        <f t="shared" si="5"/>
        <v>2026164549.9499989</v>
      </c>
      <c r="H35" s="23">
        <f t="shared" si="16"/>
        <v>391478563.62000132</v>
      </c>
      <c r="I35" s="10">
        <v>288251948.57999992</v>
      </c>
      <c r="J35" s="24">
        <f t="shared" si="17"/>
        <v>103226615.04000139</v>
      </c>
      <c r="K35" s="11"/>
      <c r="L35" s="12"/>
      <c r="M35" s="13"/>
      <c r="N35" s="13"/>
      <c r="O35" s="13"/>
    </row>
    <row r="36" spans="1:15" x14ac:dyDescent="0.25">
      <c r="A36" s="8" t="s">
        <v>40</v>
      </c>
      <c r="B36" s="9"/>
      <c r="C36" s="10">
        <v>0</v>
      </c>
      <c r="D36" s="10">
        <f t="shared" si="1"/>
        <v>0</v>
      </c>
      <c r="E36" s="10">
        <v>0</v>
      </c>
      <c r="F36" s="10">
        <v>0</v>
      </c>
      <c r="G36" s="10">
        <f t="shared" si="5"/>
        <v>0</v>
      </c>
      <c r="H36" s="23">
        <f t="shared" si="16"/>
        <v>0</v>
      </c>
      <c r="I36" s="10">
        <v>0</v>
      </c>
      <c r="J36" s="24">
        <f t="shared" si="17"/>
        <v>0</v>
      </c>
      <c r="K36" s="11"/>
      <c r="L36" s="12"/>
      <c r="M36" s="13"/>
      <c r="N36" s="13"/>
      <c r="O36" s="13"/>
    </row>
    <row r="37" spans="1:15" x14ac:dyDescent="0.25">
      <c r="A37" s="8" t="s">
        <v>1</v>
      </c>
      <c r="B37" s="9"/>
      <c r="C37" s="10">
        <v>80208798</v>
      </c>
      <c r="D37" s="10">
        <f t="shared" si="1"/>
        <v>-2865398.3199999779</v>
      </c>
      <c r="E37" s="10">
        <v>77343399.680000022</v>
      </c>
      <c r="F37" s="10">
        <v>73141201.51000002</v>
      </c>
      <c r="G37" s="10">
        <f t="shared" si="5"/>
        <v>73141201.51000002</v>
      </c>
      <c r="H37" s="23">
        <f t="shared" si="16"/>
        <v>4202198.1700000018</v>
      </c>
      <c r="I37" s="10">
        <v>1526737.4000000001</v>
      </c>
      <c r="J37" s="24">
        <f t="shared" si="17"/>
        <v>2675460.7700000014</v>
      </c>
      <c r="K37" s="11"/>
      <c r="L37" s="12"/>
      <c r="M37" s="13"/>
      <c r="N37" s="13"/>
      <c r="O37" s="13"/>
    </row>
    <row r="38" spans="1:15" x14ac:dyDescent="0.25">
      <c r="A38" s="8" t="s">
        <v>31</v>
      </c>
      <c r="B38" s="9"/>
      <c r="C38" s="10">
        <v>146384666</v>
      </c>
      <c r="D38" s="10">
        <f t="shared" si="1"/>
        <v>5893599.2399999797</v>
      </c>
      <c r="E38" s="10">
        <v>152278265.23999998</v>
      </c>
      <c r="F38" s="10">
        <v>143320017.78999999</v>
      </c>
      <c r="G38" s="10">
        <f t="shared" si="5"/>
        <v>143320017.78999999</v>
      </c>
      <c r="H38" s="23">
        <f t="shared" si="16"/>
        <v>8958247.4499999881</v>
      </c>
      <c r="I38" s="10">
        <v>5946756.7000000002</v>
      </c>
      <c r="J38" s="24">
        <f t="shared" si="17"/>
        <v>3011490.7499999879</v>
      </c>
      <c r="K38" s="11"/>
      <c r="L38" s="12"/>
      <c r="M38" s="13"/>
      <c r="N38" s="13"/>
      <c r="O38" s="13"/>
    </row>
    <row r="39" spans="1:15" x14ac:dyDescent="0.25">
      <c r="A39" s="8" t="s">
        <v>32</v>
      </c>
      <c r="B39" s="9"/>
      <c r="C39" s="10">
        <v>239699953</v>
      </c>
      <c r="D39" s="10">
        <f t="shared" si="1"/>
        <v>17354902.070000052</v>
      </c>
      <c r="E39" s="10">
        <v>257054855.07000005</v>
      </c>
      <c r="F39" s="10">
        <v>216383238.48999986</v>
      </c>
      <c r="G39" s="10">
        <f t="shared" si="5"/>
        <v>216383238.48999986</v>
      </c>
      <c r="H39" s="23">
        <f t="shared" si="16"/>
        <v>40671616.580000192</v>
      </c>
      <c r="I39" s="10">
        <v>20421396.689999998</v>
      </c>
      <c r="J39" s="24">
        <f t="shared" si="17"/>
        <v>20250219.890000194</v>
      </c>
      <c r="K39" s="11"/>
      <c r="L39" s="12"/>
      <c r="M39" s="13"/>
      <c r="N39" s="13"/>
      <c r="O39" s="13"/>
    </row>
    <row r="40" spans="1:15" x14ac:dyDescent="0.25">
      <c r="A40" s="8"/>
      <c r="B40" s="9"/>
      <c r="C40" s="10"/>
      <c r="D40" s="10"/>
      <c r="E40" s="10"/>
      <c r="F40" s="10"/>
      <c r="G40" s="10"/>
      <c r="H40" s="10"/>
      <c r="I40" s="10"/>
      <c r="J40" s="10"/>
      <c r="K40" s="11"/>
      <c r="L40" s="12"/>
      <c r="M40" s="13"/>
      <c r="N40" s="13"/>
      <c r="O40" s="13"/>
    </row>
    <row r="41" spans="1:15" s="7" customFormat="1" x14ac:dyDescent="0.25">
      <c r="A41" s="3" t="s">
        <v>0</v>
      </c>
      <c r="B41" s="3"/>
      <c r="C41" s="5">
        <f>SUM(C42:C45)</f>
        <v>42092488164</v>
      </c>
      <c r="D41" s="5">
        <f>SUM(D42:D43)</f>
        <v>5378238122.1299896</v>
      </c>
      <c r="E41" s="5">
        <f t="shared" ref="E41:J41" si="22">SUM(E42:E45)</f>
        <v>47470726286.12999</v>
      </c>
      <c r="F41" s="5">
        <f t="shared" si="22"/>
        <v>45572322116.419998</v>
      </c>
      <c r="G41" s="5">
        <f t="shared" si="22"/>
        <v>45572322116.419998</v>
      </c>
      <c r="H41" s="5">
        <f t="shared" si="22"/>
        <v>1898404169.7099953</v>
      </c>
      <c r="I41" s="5">
        <f t="shared" si="22"/>
        <v>1468388965.2900002</v>
      </c>
      <c r="J41" s="5">
        <f t="shared" si="22"/>
        <v>430015204.41999507</v>
      </c>
      <c r="K41" s="6"/>
      <c r="L41" s="6"/>
      <c r="M41" s="6"/>
      <c r="N41" s="6"/>
      <c r="O41" s="6"/>
    </row>
    <row r="42" spans="1:15" ht="31.5" x14ac:dyDescent="0.25">
      <c r="A42" s="8" t="s">
        <v>33</v>
      </c>
      <c r="B42" s="9"/>
      <c r="C42" s="10">
        <v>11799268389</v>
      </c>
      <c r="D42" s="10">
        <f t="shared" si="1"/>
        <v>-14433164.790000916</v>
      </c>
      <c r="E42" s="10">
        <v>11784835224.209999</v>
      </c>
      <c r="F42" s="10">
        <v>11608217921.529999</v>
      </c>
      <c r="G42" s="10">
        <f t="shared" si="5"/>
        <v>11608217921.529999</v>
      </c>
      <c r="H42" s="23">
        <f t="shared" ref="H42:H45" si="23">+E42-G42</f>
        <v>176617302.68000031</v>
      </c>
      <c r="I42" s="10">
        <v>122042967.48999999</v>
      </c>
      <c r="J42" s="24">
        <f t="shared" ref="J42:J45" si="24">+H42-I42</f>
        <v>54574335.190000311</v>
      </c>
      <c r="K42" s="11"/>
      <c r="L42" s="14"/>
      <c r="M42" s="15"/>
      <c r="N42" s="15"/>
      <c r="O42" s="15"/>
    </row>
    <row r="43" spans="1:15" ht="31.5" x14ac:dyDescent="0.25">
      <c r="A43" s="8" t="s">
        <v>34</v>
      </c>
      <c r="B43" s="9"/>
      <c r="C43" s="10">
        <v>30293219775</v>
      </c>
      <c r="D43" s="10">
        <f t="shared" si="1"/>
        <v>5392671286.9199905</v>
      </c>
      <c r="E43" s="10">
        <v>35685891061.919991</v>
      </c>
      <c r="F43" s="10">
        <v>33964104194.889996</v>
      </c>
      <c r="G43" s="10">
        <f t="shared" si="5"/>
        <v>33964104194.889996</v>
      </c>
      <c r="H43" s="23">
        <f t="shared" si="23"/>
        <v>1721786867.029995</v>
      </c>
      <c r="I43" s="10">
        <v>1346345997.8000002</v>
      </c>
      <c r="J43" s="24">
        <f t="shared" si="24"/>
        <v>375440869.22999477</v>
      </c>
      <c r="K43" s="11"/>
      <c r="L43" s="16"/>
      <c r="M43" s="11"/>
      <c r="N43" s="16"/>
      <c r="O43" s="11"/>
    </row>
    <row r="44" spans="1:15" x14ac:dyDescent="0.25">
      <c r="A44" s="8" t="s">
        <v>41</v>
      </c>
      <c r="B44" s="9"/>
      <c r="C44" s="10">
        <v>0</v>
      </c>
      <c r="D44" s="10">
        <f t="shared" ref="D44:D45" si="25">E44-C44</f>
        <v>0</v>
      </c>
      <c r="E44" s="10">
        <v>0</v>
      </c>
      <c r="F44" s="10">
        <v>0</v>
      </c>
      <c r="G44" s="10">
        <f t="shared" ref="G44:G45" si="26">F44</f>
        <v>0</v>
      </c>
      <c r="H44" s="23">
        <f t="shared" si="23"/>
        <v>0</v>
      </c>
      <c r="I44" s="10"/>
      <c r="J44" s="24">
        <f t="shared" si="24"/>
        <v>0</v>
      </c>
      <c r="K44" s="11"/>
      <c r="L44" s="12"/>
      <c r="M44" s="13"/>
      <c r="N44" s="13"/>
      <c r="O44" s="13"/>
    </row>
    <row r="45" spans="1:15" x14ac:dyDescent="0.25">
      <c r="A45" s="8" t="s">
        <v>42</v>
      </c>
      <c r="B45" s="9"/>
      <c r="C45" s="10">
        <v>0</v>
      </c>
      <c r="D45" s="10">
        <f t="shared" si="25"/>
        <v>0</v>
      </c>
      <c r="E45" s="10">
        <v>0</v>
      </c>
      <c r="F45" s="10">
        <v>0</v>
      </c>
      <c r="G45" s="10">
        <f t="shared" si="26"/>
        <v>0</v>
      </c>
      <c r="H45" s="23">
        <f t="shared" si="23"/>
        <v>0</v>
      </c>
      <c r="I45" s="10"/>
      <c r="J45" s="24">
        <f t="shared" si="24"/>
        <v>0</v>
      </c>
      <c r="K45" s="11"/>
      <c r="L45" s="12"/>
      <c r="M45" s="13"/>
      <c r="N45" s="13"/>
      <c r="O45" s="13"/>
    </row>
    <row r="46" spans="1:15" s="2" customFormat="1" x14ac:dyDescent="0.25"/>
    <row r="47" spans="1:15" s="2" customFormat="1" x14ac:dyDescent="0.25">
      <c r="A47" s="3" t="s">
        <v>52</v>
      </c>
      <c r="C47" s="26">
        <f>C48+C58+C67+C78</f>
        <v>19020393023</v>
      </c>
      <c r="D47" s="26">
        <f t="shared" ref="D47:J47" si="27">D48+D58+D67+D78</f>
        <v>9766805012.5999985</v>
      </c>
      <c r="E47" s="26">
        <f t="shared" si="27"/>
        <v>28787198035.599998</v>
      </c>
      <c r="F47" s="26">
        <f t="shared" si="27"/>
        <v>22121811653.849998</v>
      </c>
      <c r="G47" s="26">
        <f t="shared" si="27"/>
        <v>22121811653.849998</v>
      </c>
      <c r="H47" s="26">
        <f t="shared" si="27"/>
        <v>6665386381.749999</v>
      </c>
      <c r="I47" s="26">
        <f t="shared" si="27"/>
        <v>4743561476.9899998</v>
      </c>
      <c r="J47" s="26">
        <f t="shared" si="27"/>
        <v>1921824904.7599993</v>
      </c>
    </row>
    <row r="48" spans="1:15" s="7" customFormat="1" x14ac:dyDescent="0.25">
      <c r="A48" s="3" t="s">
        <v>13</v>
      </c>
      <c r="B48" s="4"/>
      <c r="C48" s="5">
        <f>SUM(C49:C56)</f>
        <v>2435448024</v>
      </c>
      <c r="D48" s="5">
        <f t="shared" ref="D48:D54" si="28">E48-C48</f>
        <v>64772285.019999981</v>
      </c>
      <c r="E48" s="5">
        <f>SUM(E49:E56)</f>
        <v>2500220309.02</v>
      </c>
      <c r="F48" s="5">
        <f t="shared" ref="F48:G48" si="29">SUM(F49:F56)</f>
        <v>2243232994.1500001</v>
      </c>
      <c r="G48" s="5">
        <f t="shared" si="29"/>
        <v>2243232994.1500001</v>
      </c>
      <c r="H48" s="5">
        <f>SUM(H49:H56)</f>
        <v>256987314.86999989</v>
      </c>
      <c r="I48" s="5">
        <f t="shared" ref="I48:J48" si="30">SUM(I49:I56)</f>
        <v>233240029.23000002</v>
      </c>
      <c r="J48" s="5">
        <f t="shared" si="30"/>
        <v>23747285.639999878</v>
      </c>
      <c r="K48" s="6"/>
      <c r="L48" s="6"/>
      <c r="M48" s="6"/>
      <c r="N48" s="6"/>
      <c r="O48" s="6"/>
    </row>
    <row r="49" spans="1:15" x14ac:dyDescent="0.25">
      <c r="A49" s="8" t="s">
        <v>12</v>
      </c>
      <c r="B49" s="9"/>
      <c r="C49" s="10">
        <v>0</v>
      </c>
      <c r="D49" s="10">
        <f t="shared" si="28"/>
        <v>0</v>
      </c>
      <c r="E49" s="10">
        <v>0</v>
      </c>
      <c r="F49" s="10">
        <v>0</v>
      </c>
      <c r="G49" s="10">
        <f t="shared" ref="G49:G54" si="31">F49</f>
        <v>0</v>
      </c>
      <c r="H49" s="23">
        <f>+E49-G49</f>
        <v>0</v>
      </c>
      <c r="I49" s="10">
        <v>0</v>
      </c>
      <c r="J49" s="24">
        <f>+H49-I49</f>
        <v>0</v>
      </c>
      <c r="K49" s="11"/>
      <c r="L49" s="12"/>
      <c r="M49" s="13"/>
      <c r="N49" s="13"/>
      <c r="O49" s="13"/>
    </row>
    <row r="50" spans="1:15" x14ac:dyDescent="0.25">
      <c r="A50" s="8" t="s">
        <v>11</v>
      </c>
      <c r="B50" s="9"/>
      <c r="C50" s="10">
        <v>438760436</v>
      </c>
      <c r="D50" s="10">
        <f t="shared" si="28"/>
        <v>-83900745.540000021</v>
      </c>
      <c r="E50" s="10">
        <v>354859690.45999998</v>
      </c>
      <c r="F50" s="10">
        <v>337308229.97000003</v>
      </c>
      <c r="G50" s="10">
        <f t="shared" si="31"/>
        <v>337308229.97000003</v>
      </c>
      <c r="H50" s="23">
        <f t="shared" ref="H50:H56" si="32">+E50-G50</f>
        <v>17551460.48999995</v>
      </c>
      <c r="I50" s="10">
        <v>14061844.93</v>
      </c>
      <c r="J50" s="24">
        <f t="shared" ref="J50:J56" si="33">+H50-I50</f>
        <v>3489615.5599999502</v>
      </c>
      <c r="K50" s="11"/>
      <c r="L50" s="12"/>
      <c r="M50" s="13"/>
      <c r="N50" s="13"/>
      <c r="O50" s="13"/>
    </row>
    <row r="51" spans="1:15" x14ac:dyDescent="0.25">
      <c r="A51" s="8" t="s">
        <v>24</v>
      </c>
      <c r="B51" s="9"/>
      <c r="C51" s="10">
        <v>407464004</v>
      </c>
      <c r="D51" s="10">
        <f t="shared" si="28"/>
        <v>-16322833.159999967</v>
      </c>
      <c r="E51" s="10">
        <v>391141170.84000003</v>
      </c>
      <c r="F51" s="10">
        <v>364420845.51999998</v>
      </c>
      <c r="G51" s="10">
        <f t="shared" si="31"/>
        <v>364420845.51999998</v>
      </c>
      <c r="H51" s="23">
        <f t="shared" si="32"/>
        <v>26720325.320000052</v>
      </c>
      <c r="I51" s="10">
        <v>13853772.34</v>
      </c>
      <c r="J51" s="24">
        <f t="shared" si="33"/>
        <v>12866552.980000053</v>
      </c>
      <c r="K51" s="11"/>
      <c r="L51" s="12"/>
      <c r="M51" s="13"/>
      <c r="N51" s="13"/>
      <c r="O51" s="13"/>
    </row>
    <row r="52" spans="1:15" x14ac:dyDescent="0.25">
      <c r="A52" s="8" t="s">
        <v>36</v>
      </c>
      <c r="B52" s="9"/>
      <c r="C52" s="10">
        <v>0</v>
      </c>
      <c r="D52" s="10">
        <f t="shared" si="28"/>
        <v>0</v>
      </c>
      <c r="E52" s="10">
        <v>0</v>
      </c>
      <c r="F52" s="10">
        <v>0</v>
      </c>
      <c r="G52" s="10">
        <f t="shared" si="31"/>
        <v>0</v>
      </c>
      <c r="H52" s="23">
        <f t="shared" si="32"/>
        <v>0</v>
      </c>
      <c r="I52" s="10">
        <v>0</v>
      </c>
      <c r="J52" s="24">
        <f t="shared" si="33"/>
        <v>0</v>
      </c>
      <c r="K52" s="11"/>
      <c r="L52" s="12"/>
      <c r="M52" s="13"/>
      <c r="N52" s="13"/>
      <c r="O52" s="13"/>
    </row>
    <row r="53" spans="1:15" x14ac:dyDescent="0.25">
      <c r="A53" s="8" t="s">
        <v>25</v>
      </c>
      <c r="B53" s="9"/>
      <c r="C53" s="10">
        <v>0</v>
      </c>
      <c r="D53" s="10">
        <f t="shared" si="28"/>
        <v>0</v>
      </c>
      <c r="E53" s="10">
        <v>0</v>
      </c>
      <c r="F53" s="10">
        <v>0</v>
      </c>
      <c r="G53" s="10">
        <f t="shared" si="31"/>
        <v>0</v>
      </c>
      <c r="H53" s="23">
        <f t="shared" si="32"/>
        <v>0</v>
      </c>
      <c r="I53" s="10">
        <v>0</v>
      </c>
      <c r="J53" s="24">
        <f t="shared" si="33"/>
        <v>0</v>
      </c>
      <c r="K53" s="11"/>
      <c r="L53" s="12"/>
      <c r="M53" s="13"/>
      <c r="N53" s="13"/>
      <c r="O53" s="13"/>
    </row>
    <row r="54" spans="1:15" x14ac:dyDescent="0.25">
      <c r="A54" s="8" t="s">
        <v>37</v>
      </c>
      <c r="B54" s="9"/>
      <c r="C54" s="10">
        <v>0</v>
      </c>
      <c r="D54" s="10">
        <f t="shared" si="28"/>
        <v>0</v>
      </c>
      <c r="E54" s="10">
        <v>0</v>
      </c>
      <c r="F54" s="10">
        <v>0</v>
      </c>
      <c r="G54" s="10">
        <f t="shared" si="31"/>
        <v>0</v>
      </c>
      <c r="H54" s="23">
        <f t="shared" si="32"/>
        <v>0</v>
      </c>
      <c r="I54" s="10">
        <v>0</v>
      </c>
      <c r="J54" s="24">
        <f t="shared" si="33"/>
        <v>0</v>
      </c>
      <c r="K54" s="11"/>
      <c r="L54" s="12"/>
      <c r="M54" s="13"/>
      <c r="N54" s="13"/>
      <c r="O54" s="13"/>
    </row>
    <row r="55" spans="1:15" x14ac:dyDescent="0.25">
      <c r="A55" s="8" t="s">
        <v>26</v>
      </c>
      <c r="B55" s="9"/>
      <c r="C55" s="10">
        <v>1589223584</v>
      </c>
      <c r="D55" s="10">
        <f>E55-C55</f>
        <v>157114913.39999986</v>
      </c>
      <c r="E55" s="10">
        <v>1746338497.3999999</v>
      </c>
      <c r="F55" s="10">
        <v>1540441921.53</v>
      </c>
      <c r="G55" s="10">
        <f>F55</f>
        <v>1540441921.53</v>
      </c>
      <c r="H55" s="23">
        <f t="shared" si="32"/>
        <v>205896575.86999989</v>
      </c>
      <c r="I55" s="10">
        <v>198561347.02000001</v>
      </c>
      <c r="J55" s="24">
        <f t="shared" si="33"/>
        <v>7335228.8499998748</v>
      </c>
      <c r="K55" s="11"/>
      <c r="L55" s="12"/>
      <c r="M55" s="13"/>
      <c r="N55" s="13"/>
      <c r="O55" s="13"/>
    </row>
    <row r="56" spans="1:15" x14ac:dyDescent="0.25">
      <c r="A56" s="8" t="s">
        <v>10</v>
      </c>
      <c r="B56" s="9"/>
      <c r="C56" s="10">
        <v>0</v>
      </c>
      <c r="D56" s="10">
        <f t="shared" ref="D56" si="34">E56-C56</f>
        <v>7880950.3200000003</v>
      </c>
      <c r="E56" s="10">
        <v>7880950.3200000003</v>
      </c>
      <c r="F56" s="10">
        <v>1061997.1299999999</v>
      </c>
      <c r="G56" s="10">
        <f t="shared" ref="G56" si="35">F56</f>
        <v>1061997.1299999999</v>
      </c>
      <c r="H56" s="23">
        <f t="shared" si="32"/>
        <v>6818953.1900000004</v>
      </c>
      <c r="I56" s="10">
        <v>6763064.9400000004</v>
      </c>
      <c r="J56" s="24">
        <f t="shared" si="33"/>
        <v>55888.25</v>
      </c>
      <c r="K56" s="11"/>
      <c r="L56" s="14"/>
      <c r="M56" s="15"/>
      <c r="N56" s="15"/>
      <c r="O56" s="15"/>
    </row>
    <row r="57" spans="1:15" x14ac:dyDescent="0.25">
      <c r="A57" s="8"/>
      <c r="B57" s="9"/>
      <c r="C57" s="10"/>
      <c r="D57" s="10"/>
      <c r="E57" s="10"/>
      <c r="F57" s="10"/>
      <c r="G57" s="10"/>
      <c r="H57" s="10"/>
      <c r="I57" s="10"/>
      <c r="J57" s="10"/>
      <c r="K57" s="11"/>
      <c r="L57" s="14"/>
      <c r="M57" s="15"/>
      <c r="N57" s="15"/>
      <c r="O57" s="15"/>
    </row>
    <row r="58" spans="1:15" s="7" customFormat="1" x14ac:dyDescent="0.25">
      <c r="A58" s="3" t="s">
        <v>9</v>
      </c>
      <c r="B58" s="3"/>
      <c r="C58" s="5">
        <f>SUM(C59:C65)</f>
        <v>8204368369</v>
      </c>
      <c r="D58" s="5">
        <f t="shared" ref="D58:D65" si="36">E58-C58</f>
        <v>8039443671.4899979</v>
      </c>
      <c r="E58" s="5">
        <f>SUM(E59:E65)</f>
        <v>16243812040.489998</v>
      </c>
      <c r="F58" s="5">
        <f t="shared" ref="F58:J58" si="37">SUM(F59:F65)</f>
        <v>11065341978.720001</v>
      </c>
      <c r="G58" s="5">
        <f t="shared" si="37"/>
        <v>11065341978.720001</v>
      </c>
      <c r="H58" s="5">
        <f t="shared" si="37"/>
        <v>5178470061.7699976</v>
      </c>
      <c r="I58" s="5">
        <f t="shared" si="37"/>
        <v>3467614900.7999997</v>
      </c>
      <c r="J58" s="5">
        <f t="shared" si="37"/>
        <v>1710855160.9699981</v>
      </c>
      <c r="K58" s="6"/>
      <c r="L58" s="6"/>
      <c r="M58" s="6"/>
      <c r="N58" s="6"/>
      <c r="O58" s="6"/>
    </row>
    <row r="59" spans="1:15" x14ac:dyDescent="0.25">
      <c r="A59" s="8" t="s">
        <v>8</v>
      </c>
      <c r="B59" s="9"/>
      <c r="C59" s="10">
        <v>604538391</v>
      </c>
      <c r="D59" s="10">
        <f t="shared" si="36"/>
        <v>1139389412.3999999</v>
      </c>
      <c r="E59" s="10">
        <v>1743927803.3999999</v>
      </c>
      <c r="F59" s="10">
        <v>1184055921.7400002</v>
      </c>
      <c r="G59" s="10">
        <f t="shared" ref="G59:G65" si="38">F59</f>
        <v>1184055921.7400002</v>
      </c>
      <c r="H59" s="23">
        <f t="shared" ref="H59:H65" si="39">+E59-G59</f>
        <v>559871881.65999961</v>
      </c>
      <c r="I59" s="10">
        <v>548595766.89999998</v>
      </c>
      <c r="J59" s="24">
        <f t="shared" ref="J59:J65" si="40">+H59-I59</f>
        <v>11276114.759999633</v>
      </c>
      <c r="K59" s="11"/>
      <c r="L59" s="12"/>
      <c r="M59" s="13"/>
      <c r="N59" s="13"/>
      <c r="O59" s="13"/>
    </row>
    <row r="60" spans="1:15" x14ac:dyDescent="0.25">
      <c r="A60" s="8" t="s">
        <v>27</v>
      </c>
      <c r="B60" s="9"/>
      <c r="C60" s="10">
        <v>3988594509</v>
      </c>
      <c r="D60" s="10">
        <f t="shared" si="36"/>
        <v>6117236956.7999992</v>
      </c>
      <c r="E60" s="10">
        <v>10105831465.799999</v>
      </c>
      <c r="F60" s="10">
        <v>6429745748.9800014</v>
      </c>
      <c r="G60" s="10">
        <f t="shared" si="38"/>
        <v>6429745748.9800014</v>
      </c>
      <c r="H60" s="23">
        <f t="shared" si="39"/>
        <v>3676085716.8199978</v>
      </c>
      <c r="I60" s="10">
        <v>2203834367.2199993</v>
      </c>
      <c r="J60" s="24">
        <f t="shared" si="40"/>
        <v>1472251349.5999985</v>
      </c>
      <c r="K60" s="11"/>
      <c r="L60" s="12"/>
      <c r="M60" s="13"/>
      <c r="N60" s="13"/>
      <c r="O60" s="13"/>
    </row>
    <row r="61" spans="1:15" x14ac:dyDescent="0.25">
      <c r="A61" s="8" t="s">
        <v>7</v>
      </c>
      <c r="B61" s="9"/>
      <c r="C61" s="10">
        <v>2904420736</v>
      </c>
      <c r="D61" s="10">
        <f t="shared" si="36"/>
        <v>557071636.15000057</v>
      </c>
      <c r="E61" s="10">
        <v>3461492372.1500006</v>
      </c>
      <c r="F61" s="10">
        <v>2662727189.2300005</v>
      </c>
      <c r="G61" s="10">
        <f t="shared" si="38"/>
        <v>2662727189.2300005</v>
      </c>
      <c r="H61" s="23">
        <f t="shared" si="39"/>
        <v>798765182.92000008</v>
      </c>
      <c r="I61" s="10">
        <v>648871417.42999983</v>
      </c>
      <c r="J61" s="24">
        <f t="shared" si="40"/>
        <v>149893765.49000025</v>
      </c>
      <c r="K61" s="11"/>
      <c r="L61" s="12"/>
      <c r="M61" s="13"/>
      <c r="N61" s="13"/>
      <c r="O61" s="13"/>
    </row>
    <row r="62" spans="1:15" x14ac:dyDescent="0.25">
      <c r="A62" s="8" t="s">
        <v>28</v>
      </c>
      <c r="B62" s="9"/>
      <c r="C62" s="10">
        <v>6605760</v>
      </c>
      <c r="D62" s="10">
        <f t="shared" si="36"/>
        <v>11738114.640000001</v>
      </c>
      <c r="E62" s="10">
        <v>18343874.640000001</v>
      </c>
      <c r="F62" s="10">
        <v>15775046.359999999</v>
      </c>
      <c r="G62" s="10">
        <f t="shared" si="38"/>
        <v>15775046.359999999</v>
      </c>
      <c r="H62" s="23">
        <f t="shared" si="39"/>
        <v>2568828.2800000012</v>
      </c>
      <c r="I62" s="10">
        <v>631020.28</v>
      </c>
      <c r="J62" s="24">
        <f t="shared" si="40"/>
        <v>1937808.0000000012</v>
      </c>
      <c r="K62" s="11"/>
      <c r="L62" s="12"/>
      <c r="M62" s="13"/>
      <c r="N62" s="13"/>
      <c r="O62" s="13"/>
    </row>
    <row r="63" spans="1:15" x14ac:dyDescent="0.25">
      <c r="A63" s="8" t="s">
        <v>6</v>
      </c>
      <c r="B63" s="9"/>
      <c r="C63" s="10">
        <v>0</v>
      </c>
      <c r="D63" s="10">
        <f t="shared" si="36"/>
        <v>268415668.48000002</v>
      </c>
      <c r="E63" s="10">
        <v>268415668.48000002</v>
      </c>
      <c r="F63" s="10">
        <v>209419688.39000005</v>
      </c>
      <c r="G63" s="10">
        <f t="shared" si="38"/>
        <v>209419688.39000005</v>
      </c>
      <c r="H63" s="23">
        <f t="shared" si="39"/>
        <v>58995980.089999974</v>
      </c>
      <c r="I63" s="10">
        <v>35318283.030000001</v>
      </c>
      <c r="J63" s="24">
        <f t="shared" si="40"/>
        <v>23677697.059999973</v>
      </c>
      <c r="K63" s="11"/>
      <c r="L63" s="12"/>
      <c r="M63" s="13"/>
      <c r="N63" s="13"/>
      <c r="O63" s="13"/>
    </row>
    <row r="64" spans="1:15" x14ac:dyDescent="0.25">
      <c r="A64" s="8" t="s">
        <v>5</v>
      </c>
      <c r="B64" s="9"/>
      <c r="C64" s="10">
        <v>700208973</v>
      </c>
      <c r="D64" s="10">
        <f t="shared" si="36"/>
        <v>-54408116.980000377</v>
      </c>
      <c r="E64" s="10">
        <v>645800856.01999962</v>
      </c>
      <c r="F64" s="10">
        <v>563618384.01999986</v>
      </c>
      <c r="G64" s="10">
        <f t="shared" si="38"/>
        <v>563618384.01999986</v>
      </c>
      <c r="H64" s="23">
        <f t="shared" si="39"/>
        <v>82182471.999999762</v>
      </c>
      <c r="I64" s="10">
        <v>30364045.939999998</v>
      </c>
      <c r="J64" s="24">
        <f t="shared" si="40"/>
        <v>51818426.059999764</v>
      </c>
      <c r="K64" s="11"/>
      <c r="L64" s="12"/>
      <c r="M64" s="13"/>
      <c r="N64" s="13"/>
      <c r="O64" s="13"/>
    </row>
    <row r="65" spans="1:15" x14ac:dyDescent="0.25">
      <c r="A65" s="8" t="s">
        <v>4</v>
      </c>
      <c r="B65" s="9"/>
      <c r="C65" s="10">
        <v>0</v>
      </c>
      <c r="D65" s="10">
        <f t="shared" si="36"/>
        <v>0</v>
      </c>
      <c r="E65" s="10">
        <v>0</v>
      </c>
      <c r="F65" s="10">
        <v>0</v>
      </c>
      <c r="G65" s="10">
        <f t="shared" si="38"/>
        <v>0</v>
      </c>
      <c r="H65" s="23">
        <f t="shared" si="39"/>
        <v>0</v>
      </c>
      <c r="I65" s="10">
        <v>0</v>
      </c>
      <c r="J65" s="24">
        <f t="shared" si="40"/>
        <v>0</v>
      </c>
      <c r="K65" s="11"/>
      <c r="L65" s="12"/>
      <c r="M65" s="13"/>
      <c r="N65" s="13"/>
      <c r="O65" s="13"/>
    </row>
    <row r="66" spans="1:15" x14ac:dyDescent="0.25">
      <c r="A66" s="8"/>
      <c r="B66" s="9"/>
      <c r="C66" s="10"/>
      <c r="D66" s="10"/>
      <c r="E66" s="10"/>
      <c r="F66" s="10"/>
      <c r="G66" s="10"/>
      <c r="H66" s="10"/>
      <c r="I66" s="10"/>
      <c r="J66" s="10"/>
      <c r="K66" s="11"/>
      <c r="L66" s="12"/>
      <c r="M66" s="13"/>
      <c r="N66" s="13"/>
      <c r="O66" s="13"/>
    </row>
    <row r="67" spans="1:15" s="7" customFormat="1" x14ac:dyDescent="0.25">
      <c r="A67" s="3" t="s">
        <v>3</v>
      </c>
      <c r="B67" s="3"/>
      <c r="C67" s="5">
        <f>SUM(C68:C76)</f>
        <v>1990851676</v>
      </c>
      <c r="D67" s="5">
        <f t="shared" ref="D67:D76" si="41">E67-C67</f>
        <v>496925620.86999989</v>
      </c>
      <c r="E67" s="5">
        <f>SUM(E68:E76)</f>
        <v>2487777296.8699999</v>
      </c>
      <c r="F67" s="5">
        <f t="shared" ref="F67:J67" si="42">SUM(F68:F76)</f>
        <v>1914186080.4400001</v>
      </c>
      <c r="G67" s="5">
        <f t="shared" si="42"/>
        <v>1914186080.4400001</v>
      </c>
      <c r="H67" s="5">
        <f t="shared" si="42"/>
        <v>573591216.42999983</v>
      </c>
      <c r="I67" s="5">
        <f t="shared" si="42"/>
        <v>539369773.14999998</v>
      </c>
      <c r="J67" s="5">
        <f t="shared" si="42"/>
        <v>34221443.279999912</v>
      </c>
      <c r="K67" s="6"/>
      <c r="L67" s="6"/>
      <c r="M67" s="6"/>
      <c r="N67" s="6"/>
      <c r="O67" s="6"/>
    </row>
    <row r="68" spans="1:15" x14ac:dyDescent="0.25">
      <c r="A68" s="8" t="s">
        <v>29</v>
      </c>
      <c r="B68" s="9"/>
      <c r="C68" s="10">
        <v>210000000</v>
      </c>
      <c r="D68" s="10">
        <f t="shared" si="41"/>
        <v>19162745.790000051</v>
      </c>
      <c r="E68" s="10">
        <v>229162745.79000005</v>
      </c>
      <c r="F68" s="10">
        <v>202574011.44</v>
      </c>
      <c r="G68" s="10">
        <f t="shared" ref="G68:G76" si="43">F68</f>
        <v>202574011.44</v>
      </c>
      <c r="H68" s="23">
        <f t="shared" ref="H68:H76" si="44">+E68-G68</f>
        <v>26588734.350000054</v>
      </c>
      <c r="I68" s="10">
        <v>25791961.409999996</v>
      </c>
      <c r="J68" s="24">
        <f t="shared" ref="J68:J76" si="45">+H68-I68</f>
        <v>796772.94000005722</v>
      </c>
      <c r="K68" s="11"/>
      <c r="L68" s="14"/>
      <c r="M68" s="15"/>
      <c r="N68" s="15"/>
      <c r="O68" s="15"/>
    </row>
    <row r="69" spans="1:15" x14ac:dyDescent="0.25">
      <c r="A69" s="8" t="s">
        <v>30</v>
      </c>
      <c r="B69" s="9"/>
      <c r="C69" s="10">
        <v>1696500</v>
      </c>
      <c r="D69" s="10">
        <f t="shared" si="41"/>
        <v>-1696500</v>
      </c>
      <c r="E69" s="10">
        <v>0</v>
      </c>
      <c r="F69" s="10">
        <v>0</v>
      </c>
      <c r="G69" s="10">
        <f t="shared" si="43"/>
        <v>0</v>
      </c>
      <c r="H69" s="23">
        <f t="shared" si="44"/>
        <v>0</v>
      </c>
      <c r="I69" s="10">
        <v>0</v>
      </c>
      <c r="J69" s="24">
        <f t="shared" si="45"/>
        <v>0</v>
      </c>
      <c r="K69" s="11"/>
      <c r="L69" s="12"/>
      <c r="M69" s="13"/>
      <c r="N69" s="13"/>
      <c r="O69" s="13"/>
    </row>
    <row r="70" spans="1:15" x14ac:dyDescent="0.25">
      <c r="A70" s="8" t="s">
        <v>38</v>
      </c>
      <c r="B70" s="9"/>
      <c r="C70" s="10">
        <v>0</v>
      </c>
      <c r="D70" s="10">
        <f t="shared" si="41"/>
        <v>0</v>
      </c>
      <c r="E70" s="10">
        <v>0</v>
      </c>
      <c r="F70" s="10">
        <v>0</v>
      </c>
      <c r="G70" s="10">
        <f t="shared" si="43"/>
        <v>0</v>
      </c>
      <c r="H70" s="23">
        <f t="shared" si="44"/>
        <v>0</v>
      </c>
      <c r="I70" s="10">
        <v>0</v>
      </c>
      <c r="J70" s="24">
        <f t="shared" si="45"/>
        <v>0</v>
      </c>
      <c r="K70" s="11"/>
      <c r="L70" s="12"/>
      <c r="M70" s="13"/>
      <c r="N70" s="13"/>
      <c r="O70" s="13"/>
    </row>
    <row r="71" spans="1:15" x14ac:dyDescent="0.25">
      <c r="A71" s="8" t="s">
        <v>39</v>
      </c>
      <c r="B71" s="9"/>
      <c r="C71" s="10">
        <v>402996108</v>
      </c>
      <c r="D71" s="10">
        <f t="shared" si="41"/>
        <v>507875909.77999997</v>
      </c>
      <c r="E71" s="10">
        <v>910872017.77999997</v>
      </c>
      <c r="F71" s="10">
        <v>391167218.14999998</v>
      </c>
      <c r="G71" s="10">
        <f t="shared" si="43"/>
        <v>391167218.14999998</v>
      </c>
      <c r="H71" s="23">
        <f t="shared" si="44"/>
        <v>519704799.63</v>
      </c>
      <c r="I71" s="10">
        <v>494252667.13</v>
      </c>
      <c r="J71" s="24">
        <f t="shared" si="45"/>
        <v>25452132.5</v>
      </c>
      <c r="K71" s="11"/>
      <c r="L71" s="12"/>
      <c r="M71" s="13"/>
      <c r="N71" s="13"/>
      <c r="O71" s="13"/>
    </row>
    <row r="72" spans="1:15" x14ac:dyDescent="0.25">
      <c r="A72" s="8" t="s">
        <v>2</v>
      </c>
      <c r="B72" s="9"/>
      <c r="C72" s="10">
        <v>1371842994</v>
      </c>
      <c r="D72" s="10">
        <f t="shared" si="41"/>
        <v>-31973168.700000048</v>
      </c>
      <c r="E72" s="10">
        <v>1339869825.3</v>
      </c>
      <c r="F72" s="10">
        <v>1316162513.4000001</v>
      </c>
      <c r="G72" s="10">
        <f t="shared" si="43"/>
        <v>1316162513.4000001</v>
      </c>
      <c r="H72" s="23">
        <f t="shared" si="44"/>
        <v>23707311.899999857</v>
      </c>
      <c r="I72" s="10">
        <v>18662744.609999999</v>
      </c>
      <c r="J72" s="24">
        <f t="shared" si="45"/>
        <v>5044567.2899998575</v>
      </c>
      <c r="K72" s="11"/>
      <c r="L72" s="12"/>
      <c r="M72" s="13"/>
      <c r="N72" s="13"/>
      <c r="O72" s="13"/>
    </row>
    <row r="73" spans="1:15" x14ac:dyDescent="0.25">
      <c r="A73" s="8" t="s">
        <v>40</v>
      </c>
      <c r="B73" s="9"/>
      <c r="C73" s="10">
        <v>0</v>
      </c>
      <c r="D73" s="10">
        <f t="shared" si="41"/>
        <v>0</v>
      </c>
      <c r="E73" s="10">
        <v>0</v>
      </c>
      <c r="F73" s="10">
        <v>0</v>
      </c>
      <c r="G73" s="10">
        <f t="shared" si="43"/>
        <v>0</v>
      </c>
      <c r="H73" s="23">
        <f t="shared" si="44"/>
        <v>0</v>
      </c>
      <c r="I73" s="10">
        <v>0</v>
      </c>
      <c r="J73" s="24">
        <f t="shared" si="45"/>
        <v>0</v>
      </c>
      <c r="K73" s="11"/>
      <c r="L73" s="12"/>
      <c r="M73" s="13"/>
      <c r="N73" s="13"/>
      <c r="O73" s="13"/>
    </row>
    <row r="74" spans="1:15" x14ac:dyDescent="0.25">
      <c r="A74" s="8" t="s">
        <v>1</v>
      </c>
      <c r="B74" s="9"/>
      <c r="C74" s="10">
        <v>0</v>
      </c>
      <c r="D74" s="10">
        <f t="shared" si="41"/>
        <v>0</v>
      </c>
      <c r="E74" s="10">
        <v>0</v>
      </c>
      <c r="F74" s="10">
        <v>0</v>
      </c>
      <c r="G74" s="10">
        <f t="shared" si="43"/>
        <v>0</v>
      </c>
      <c r="H74" s="23">
        <f t="shared" si="44"/>
        <v>0</v>
      </c>
      <c r="I74" s="10">
        <v>0</v>
      </c>
      <c r="J74" s="24">
        <f t="shared" si="45"/>
        <v>0</v>
      </c>
      <c r="K74" s="11"/>
      <c r="L74" s="12"/>
      <c r="M74" s="13"/>
      <c r="N74" s="13"/>
      <c r="O74" s="13"/>
    </row>
    <row r="75" spans="1:15" x14ac:dyDescent="0.25">
      <c r="A75" s="8" t="s">
        <v>31</v>
      </c>
      <c r="B75" s="9"/>
      <c r="C75" s="10">
        <v>0</v>
      </c>
      <c r="D75" s="10">
        <f t="shared" si="41"/>
        <v>0</v>
      </c>
      <c r="E75" s="10">
        <v>0</v>
      </c>
      <c r="F75" s="10">
        <v>0</v>
      </c>
      <c r="G75" s="10">
        <f t="shared" si="43"/>
        <v>0</v>
      </c>
      <c r="H75" s="23">
        <f t="shared" si="44"/>
        <v>0</v>
      </c>
      <c r="I75" s="10">
        <v>0</v>
      </c>
      <c r="J75" s="24">
        <f t="shared" si="45"/>
        <v>0</v>
      </c>
      <c r="K75" s="11"/>
      <c r="L75" s="12"/>
      <c r="M75" s="13"/>
      <c r="N75" s="13"/>
      <c r="O75" s="13"/>
    </row>
    <row r="76" spans="1:15" x14ac:dyDescent="0.25">
      <c r="A76" s="8" t="s">
        <v>32</v>
      </c>
      <c r="B76" s="9"/>
      <c r="C76" s="10">
        <v>4316074</v>
      </c>
      <c r="D76" s="10">
        <f t="shared" si="41"/>
        <v>3556634</v>
      </c>
      <c r="E76" s="10">
        <v>7872708</v>
      </c>
      <c r="F76" s="10">
        <v>4282337.45</v>
      </c>
      <c r="G76" s="10">
        <f t="shared" si="43"/>
        <v>4282337.45</v>
      </c>
      <c r="H76" s="23">
        <f t="shared" si="44"/>
        <v>3590370.55</v>
      </c>
      <c r="I76" s="10">
        <v>662400</v>
      </c>
      <c r="J76" s="24">
        <f t="shared" si="45"/>
        <v>2927970.55</v>
      </c>
      <c r="K76" s="11"/>
      <c r="L76" s="12"/>
      <c r="M76" s="13"/>
      <c r="N76" s="13"/>
      <c r="O76" s="13"/>
    </row>
    <row r="77" spans="1:15" x14ac:dyDescent="0.25">
      <c r="A77" s="8"/>
      <c r="B77" s="9"/>
      <c r="C77" s="10"/>
      <c r="D77" s="10"/>
      <c r="E77" s="10"/>
      <c r="F77" s="10"/>
      <c r="G77" s="10"/>
      <c r="H77" s="10"/>
      <c r="I77" s="10"/>
      <c r="J77" s="10"/>
      <c r="K77" s="11"/>
      <c r="L77" s="12"/>
      <c r="M77" s="13"/>
      <c r="N77" s="13"/>
      <c r="O77" s="13"/>
    </row>
    <row r="78" spans="1:15" s="7" customFormat="1" x14ac:dyDescent="0.25">
      <c r="A78" s="3" t="s">
        <v>0</v>
      </c>
      <c r="B78" s="3"/>
      <c r="C78" s="5">
        <f>SUM(C79:C82)</f>
        <v>6389724954</v>
      </c>
      <c r="D78" s="5">
        <f>SUM(D79:D80)</f>
        <v>1165663435.2200003</v>
      </c>
      <c r="E78" s="5">
        <f t="shared" ref="E78:J78" si="46">SUM(E79:E82)</f>
        <v>7555388389.2200003</v>
      </c>
      <c r="F78" s="5">
        <f t="shared" si="46"/>
        <v>6899050600.539999</v>
      </c>
      <c r="G78" s="5">
        <f t="shared" si="46"/>
        <v>6899050600.539999</v>
      </c>
      <c r="H78" s="5">
        <f t="shared" si="46"/>
        <v>656337788.68000126</v>
      </c>
      <c r="I78" s="5">
        <f t="shared" si="46"/>
        <v>503336773.81000006</v>
      </c>
      <c r="J78" s="5">
        <f t="shared" si="46"/>
        <v>153001014.8700012</v>
      </c>
      <c r="K78" s="6"/>
      <c r="L78" s="6"/>
      <c r="M78" s="6"/>
      <c r="N78" s="6"/>
      <c r="O78" s="6"/>
    </row>
    <row r="79" spans="1:15" ht="31.5" x14ac:dyDescent="0.25">
      <c r="A79" s="8" t="s">
        <v>33</v>
      </c>
      <c r="B79" s="9"/>
      <c r="C79" s="10">
        <v>0</v>
      </c>
      <c r="D79" s="10">
        <f t="shared" ref="D79:D82" si="47">E79-C79</f>
        <v>0</v>
      </c>
      <c r="E79" s="10">
        <v>0</v>
      </c>
      <c r="F79" s="10">
        <v>0</v>
      </c>
      <c r="G79" s="10">
        <f t="shared" ref="G79:G82" si="48">F79</f>
        <v>0</v>
      </c>
      <c r="H79" s="23">
        <f t="shared" ref="H79:H82" si="49">+E79-G79</f>
        <v>0</v>
      </c>
      <c r="I79" s="10">
        <v>0</v>
      </c>
      <c r="J79" s="24">
        <f t="shared" ref="J79:J82" si="50">+H79-I79</f>
        <v>0</v>
      </c>
      <c r="K79" s="11"/>
      <c r="L79" s="14"/>
      <c r="M79" s="15"/>
      <c r="N79" s="15"/>
      <c r="O79" s="15"/>
    </row>
    <row r="80" spans="1:15" ht="31.5" x14ac:dyDescent="0.25">
      <c r="A80" s="8" t="s">
        <v>34</v>
      </c>
      <c r="B80" s="9"/>
      <c r="C80" s="10">
        <v>6389724954</v>
      </c>
      <c r="D80" s="10">
        <f t="shared" si="47"/>
        <v>1165663435.2200003</v>
      </c>
      <c r="E80" s="10">
        <v>7555388389.2200003</v>
      </c>
      <c r="F80" s="10">
        <v>6899050600.539999</v>
      </c>
      <c r="G80" s="10">
        <f t="shared" si="48"/>
        <v>6899050600.539999</v>
      </c>
      <c r="H80" s="23">
        <f t="shared" si="49"/>
        <v>656337788.68000126</v>
      </c>
      <c r="I80" s="10">
        <v>503336773.81000006</v>
      </c>
      <c r="J80" s="24">
        <f t="shared" si="50"/>
        <v>153001014.8700012</v>
      </c>
      <c r="K80" s="11"/>
      <c r="L80" s="16"/>
      <c r="M80" s="11"/>
      <c r="N80" s="16"/>
      <c r="O80" s="11"/>
    </row>
    <row r="81" spans="1:15" x14ac:dyDescent="0.25">
      <c r="A81" s="8" t="s">
        <v>41</v>
      </c>
      <c r="B81" s="9"/>
      <c r="C81" s="10">
        <v>0</v>
      </c>
      <c r="D81" s="10">
        <f t="shared" si="47"/>
        <v>0</v>
      </c>
      <c r="E81" s="10">
        <v>0</v>
      </c>
      <c r="F81" s="10">
        <v>0</v>
      </c>
      <c r="G81" s="10">
        <f t="shared" si="48"/>
        <v>0</v>
      </c>
      <c r="H81" s="23">
        <f t="shared" si="49"/>
        <v>0</v>
      </c>
      <c r="I81" s="10">
        <v>0</v>
      </c>
      <c r="J81" s="24">
        <f t="shared" si="50"/>
        <v>0</v>
      </c>
      <c r="K81" s="11"/>
      <c r="L81" s="12"/>
      <c r="M81" s="13"/>
      <c r="N81" s="13"/>
      <c r="O81" s="13"/>
    </row>
    <row r="82" spans="1:15" x14ac:dyDescent="0.25">
      <c r="A82" s="8" t="s">
        <v>42</v>
      </c>
      <c r="B82" s="9"/>
      <c r="C82" s="10">
        <v>0</v>
      </c>
      <c r="D82" s="10">
        <f t="shared" si="47"/>
        <v>0</v>
      </c>
      <c r="E82" s="10">
        <v>0</v>
      </c>
      <c r="F82" s="10">
        <v>0</v>
      </c>
      <c r="G82" s="10">
        <f t="shared" si="48"/>
        <v>0</v>
      </c>
      <c r="H82" s="23">
        <f t="shared" si="49"/>
        <v>0</v>
      </c>
      <c r="I82" s="10">
        <v>0</v>
      </c>
      <c r="J82" s="24">
        <f t="shared" si="50"/>
        <v>0</v>
      </c>
      <c r="K82" s="11"/>
      <c r="L82" s="12"/>
      <c r="M82" s="13"/>
      <c r="N82" s="13"/>
      <c r="O82" s="13"/>
    </row>
    <row r="83" spans="1:15" x14ac:dyDescent="0.25">
      <c r="A83" s="9"/>
      <c r="B83" s="9"/>
      <c r="C83" s="10"/>
      <c r="D83" s="10"/>
      <c r="E83" s="10"/>
      <c r="F83" s="10"/>
      <c r="G83" s="10"/>
      <c r="H83" s="10"/>
      <c r="I83" s="10"/>
      <c r="J83" s="10"/>
      <c r="K83" s="11"/>
      <c r="L83" s="16"/>
      <c r="M83" s="11"/>
      <c r="N83" s="16"/>
      <c r="O83" s="11"/>
    </row>
    <row r="84" spans="1:15" s="19" customFormat="1" x14ac:dyDescent="0.25">
      <c r="A84" s="25" t="s">
        <v>53</v>
      </c>
      <c r="B84" s="17"/>
      <c r="C84" s="18">
        <f>C10+C47</f>
        <v>208765514333</v>
      </c>
      <c r="D84" s="18">
        <f t="shared" ref="D84:J84" si="51">D10+D47</f>
        <v>15806554672.680023</v>
      </c>
      <c r="E84" s="18">
        <f t="shared" si="51"/>
        <v>224572069005.68002</v>
      </c>
      <c r="F84" s="18">
        <f t="shared" si="51"/>
        <v>205926452074.78995</v>
      </c>
      <c r="G84" s="18">
        <f t="shared" si="51"/>
        <v>205926452074.78995</v>
      </c>
      <c r="H84" s="18">
        <f t="shared" si="51"/>
        <v>18645616930.890106</v>
      </c>
      <c r="I84" s="18">
        <f t="shared" si="51"/>
        <v>13593328850.090004</v>
      </c>
      <c r="J84" s="18">
        <f t="shared" si="51"/>
        <v>5052288080.8001022</v>
      </c>
      <c r="K84" s="11"/>
      <c r="L84" s="11"/>
      <c r="M84" s="11"/>
      <c r="N84" s="11"/>
      <c r="O84" s="11"/>
    </row>
    <row r="85" spans="1:15" ht="16.5" thickBot="1" x14ac:dyDescent="0.3">
      <c r="A85" s="20"/>
      <c r="B85" s="20"/>
      <c r="C85" s="20"/>
      <c r="D85" s="20"/>
      <c r="E85" s="21"/>
      <c r="F85" s="21"/>
      <c r="G85" s="21"/>
      <c r="H85" s="21"/>
      <c r="I85" s="21"/>
      <c r="J85" s="21"/>
    </row>
    <row r="86" spans="1:15" ht="16.5" thickTop="1" x14ac:dyDescent="0.25">
      <c r="A86" s="39" t="s">
        <v>47</v>
      </c>
      <c r="B86" s="36"/>
      <c r="C86" s="36"/>
      <c r="D86" s="36"/>
      <c r="E86" s="36"/>
      <c r="F86" s="36"/>
      <c r="G86" s="36"/>
      <c r="H86" s="36"/>
      <c r="I86" s="36"/>
      <c r="J86" s="36"/>
      <c r="K86" s="36"/>
      <c r="L86" s="36"/>
    </row>
    <row r="87" spans="1:15" x14ac:dyDescent="0.25">
      <c r="A87" s="42" t="s">
        <v>43</v>
      </c>
      <c r="B87" s="36"/>
      <c r="C87" s="36"/>
      <c r="D87" s="36"/>
      <c r="E87" s="36"/>
      <c r="F87" s="36"/>
      <c r="G87" s="36"/>
      <c r="H87" s="36"/>
      <c r="I87" s="36"/>
      <c r="J87" s="36"/>
      <c r="K87" s="36"/>
      <c r="L87" s="36"/>
    </row>
    <row r="88" spans="1:15" x14ac:dyDescent="0.25">
      <c r="A88" s="37" t="s">
        <v>44</v>
      </c>
      <c r="B88" s="37"/>
      <c r="C88" s="37"/>
      <c r="D88" s="37"/>
      <c r="E88" s="37"/>
      <c r="F88" s="37"/>
      <c r="G88" s="37"/>
      <c r="H88" s="37"/>
      <c r="I88" s="37"/>
      <c r="J88" s="37"/>
      <c r="K88" s="22"/>
      <c r="L88" s="22"/>
    </row>
    <row r="89" spans="1:15" x14ac:dyDescent="0.25">
      <c r="A89" s="35" t="s">
        <v>45</v>
      </c>
      <c r="B89" s="35"/>
      <c r="C89" s="35"/>
      <c r="D89" s="35"/>
      <c r="E89" s="36"/>
      <c r="F89" s="36"/>
      <c r="G89" s="36"/>
      <c r="H89" s="36"/>
      <c r="I89" s="36"/>
      <c r="J89" s="36"/>
      <c r="K89" s="22"/>
      <c r="L89" s="22"/>
    </row>
    <row r="90" spans="1:15" x14ac:dyDescent="0.25">
      <c r="A90" s="36" t="s">
        <v>46</v>
      </c>
      <c r="B90" s="36"/>
      <c r="C90" s="36"/>
      <c r="D90" s="36"/>
      <c r="E90" s="36"/>
      <c r="F90" s="36"/>
      <c r="G90" s="36"/>
      <c r="H90" s="36"/>
      <c r="I90" s="36"/>
      <c r="J90" s="36"/>
      <c r="K90" s="22"/>
      <c r="L90" s="22"/>
    </row>
  </sheetData>
  <mergeCells count="15">
    <mergeCell ref="A1:J1"/>
    <mergeCell ref="A2:J2"/>
    <mergeCell ref="A3:J3"/>
    <mergeCell ref="A4:J4"/>
    <mergeCell ref="A5:J5"/>
    <mergeCell ref="A89:J89"/>
    <mergeCell ref="A88:J88"/>
    <mergeCell ref="A6:A8"/>
    <mergeCell ref="A90:J90"/>
    <mergeCell ref="A86:L86"/>
    <mergeCell ref="C6:G6"/>
    <mergeCell ref="A87:L87"/>
    <mergeCell ref="H6:H8"/>
    <mergeCell ref="I6:I8"/>
    <mergeCell ref="J6:J8"/>
  </mergeCells>
  <printOptions horizontalCentered="1"/>
  <pageMargins left="0.23622047244094491" right="0.23622047244094491" top="0.9055118110236221" bottom="0.55118110236220474" header="0.31496062992125984" footer="0.31496062992125984"/>
  <pageSetup scale="58" fitToHeight="0" orientation="landscape" r:id="rId1"/>
  <headerFooter>
    <oddHeader>&amp;L&amp;G</oddHeader>
    <oddFooter>&amp;R&amp;G</oddFooter>
  </headerFooter>
  <ignoredErrors>
    <ignoredError sqref="D4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6c</vt:lpstr>
      <vt:lpstr>'Formato 6c'!Área_de_impresión</vt:lpstr>
      <vt:lpstr>'Formato 6c'!Títulos_a_imprimir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Tavo</cp:lastModifiedBy>
  <cp:lastPrinted>2022-01-28T20:20:29Z</cp:lastPrinted>
  <dcterms:created xsi:type="dcterms:W3CDTF">2015-12-07T22:36:48Z</dcterms:created>
  <dcterms:modified xsi:type="dcterms:W3CDTF">2022-01-28T20:20:32Z</dcterms:modified>
</cp:coreProperties>
</file>