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liza\OneDrive\Documentos\RESPALDO\FINANZAS\2024\E-S 2024\6. BANCO DE DATOS\CLASIFICACIONES\LDF\"/>
    </mc:Choice>
  </mc:AlternateContent>
  <bookViews>
    <workbookView xWindow="0" yWindow="0" windowWidth="23040" windowHeight="9072"/>
  </bookViews>
  <sheets>
    <sheet name="Formato 6a" sheetId="1" r:id="rId1"/>
  </sheets>
  <definedNames>
    <definedName name="___xlfn_IFERROR">NA()</definedName>
    <definedName name="__xlfn_IFERROR">NA()</definedName>
    <definedName name="_Regression_Out">#REF!</definedName>
    <definedName name="_Regression_X">#REF!</definedName>
    <definedName name="_Regression_Y">#REF!</definedName>
    <definedName name="A">#REF!</definedName>
    <definedName name="ADE">#REF!</definedName>
    <definedName name="AFPRES17_Hoja1_Lista">#REF!</definedName>
    <definedName name="_xlnm.Print_Area" localSheetId="0">'Formato 6a'!$B$1:$K$180</definedName>
    <definedName name="_xlnm.Database">#REF!</definedName>
    <definedName name="CAPIT" localSheetId="0">#REF!</definedName>
    <definedName name="CAPIT">#REF!</definedName>
    <definedName name="Capitulo">#REF!</definedName>
    <definedName name="CENPAR" localSheetId="0">#REF!</definedName>
    <definedName name="CENPAR">#REF!</definedName>
    <definedName name="Compromiso">#REF!</definedName>
    <definedName name="D">#REF!</definedName>
    <definedName name="datos_1">NA()</definedName>
    <definedName name="dc" localSheetId="0">#REF!</definedName>
    <definedName name="dc">#REF!</definedName>
    <definedName name="DEN">#REF!</definedName>
    <definedName name="DEUDA" localSheetId="0">#REF!</definedName>
    <definedName name="DEUDA">#REF!</definedName>
    <definedName name="dfsefsd">#REF!</definedName>
    <definedName name="DI">#REF!</definedName>
    <definedName name="egvb">#REF!</definedName>
    <definedName name="EJER" localSheetId="0">#REF!</definedName>
    <definedName name="EJER">#REF!</definedName>
    <definedName name="ENFPEM">#REF!</definedName>
    <definedName name="FF">#REF!</definedName>
    <definedName name="FG">#REF!</definedName>
    <definedName name="FON">#REF!</definedName>
    <definedName name="FUN">#REF!</definedName>
    <definedName name="g">#REF!</definedName>
    <definedName name="GCI" localSheetId="0">#REF!</definedName>
    <definedName name="GCI">#REF!</definedName>
    <definedName name="GDM">#REF!</definedName>
    <definedName name="IMPORTE">#REF!</definedName>
    <definedName name="LISTA_2016">#REF!</definedName>
    <definedName name="MODIF" localSheetId="0">#REF!</definedName>
    <definedName name="MODIF">#REF!</definedName>
    <definedName name="NVO">#REF!</definedName>
    <definedName name="OR">#REF!</definedName>
    <definedName name="ORIG" localSheetId="0">#REF!</definedName>
    <definedName name="ORIG">#REF!</definedName>
    <definedName name="PARTIDA">#REF!</definedName>
    <definedName name="periodo" localSheetId="0">#REF!</definedName>
    <definedName name="periodo">#REF!</definedName>
    <definedName name="PIME_1">NA()</definedName>
    <definedName name="poa">#REF!</definedName>
    <definedName name="PRC">#REF!</definedName>
    <definedName name="Print_Titles" localSheetId="0">'Formato 6a'!$1:$9</definedName>
    <definedName name="PROG" localSheetId="0">#REF!</definedName>
    <definedName name="PROG">#REF!</definedName>
    <definedName name="ptda" localSheetId="0">#REF!</definedName>
    <definedName name="ptda">#REF!</definedName>
    <definedName name="PY">#REF!</definedName>
    <definedName name="R_">#REF!</definedName>
    <definedName name="RA">#REF!</definedName>
    <definedName name="RPP">#REF!</definedName>
    <definedName name="RPP_1">#REF!</definedName>
    <definedName name="SE">#REF!</definedName>
    <definedName name="SSSS">#REF!</definedName>
    <definedName name="TIPO_UEG" localSheetId="0">#REF!</definedName>
    <definedName name="TIPO_UEG">#REF!</definedName>
    <definedName name="_xlnm.Print_Titles" localSheetId="0">'Formato 6a'!$1:$9</definedName>
    <definedName name="TR">#REF!</definedName>
    <definedName name="TYA" localSheetId="0">#REF!</definedName>
    <definedName name="TYA">#REF!</definedName>
    <definedName name="UEG" localSheetId="0">#REF!</definedName>
    <definedName name="UEG">#REF!</definedName>
    <definedName name="UEGA">#REF!</definedName>
    <definedName name="UM">#REF!</definedName>
    <definedName name="UNI">#REF!</definedName>
    <definedName name="UR" localSheetId="0">#REF!</definedName>
    <definedName name="UR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2" i="1" l="1"/>
  <c r="K172" i="1" s="1"/>
  <c r="E172" i="1"/>
  <c r="I171" i="1"/>
  <c r="K171" i="1" s="1"/>
  <c r="E171" i="1"/>
  <c r="I170" i="1"/>
  <c r="K170" i="1" s="1"/>
  <c r="E170" i="1"/>
  <c r="K169" i="1"/>
  <c r="I169" i="1"/>
  <c r="E169" i="1"/>
  <c r="I168" i="1"/>
  <c r="K168" i="1" s="1"/>
  <c r="E168" i="1"/>
  <c r="K167" i="1"/>
  <c r="I167" i="1"/>
  <c r="E167" i="1"/>
  <c r="I166" i="1"/>
  <c r="K166" i="1" s="1"/>
  <c r="E166" i="1"/>
  <c r="J165" i="1"/>
  <c r="H165" i="1"/>
  <c r="G165" i="1"/>
  <c r="F165" i="1"/>
  <c r="E165" i="1"/>
  <c r="D165" i="1"/>
  <c r="K163" i="1"/>
  <c r="I163" i="1"/>
  <c r="E163" i="1"/>
  <c r="I162" i="1"/>
  <c r="K162" i="1" s="1"/>
  <c r="E162" i="1"/>
  <c r="I161" i="1"/>
  <c r="K161" i="1" s="1"/>
  <c r="K160" i="1" s="1"/>
  <c r="E161" i="1"/>
  <c r="J160" i="1"/>
  <c r="J92" i="1" s="1"/>
  <c r="H160" i="1"/>
  <c r="G160" i="1"/>
  <c r="F160" i="1"/>
  <c r="E160" i="1" s="1"/>
  <c r="D160" i="1"/>
  <c r="I158" i="1"/>
  <c r="K158" i="1" s="1"/>
  <c r="E158" i="1"/>
  <c r="K157" i="1"/>
  <c r="I157" i="1"/>
  <c r="E157" i="1"/>
  <c r="I156" i="1"/>
  <c r="K156" i="1" s="1"/>
  <c r="E156" i="1"/>
  <c r="K155" i="1"/>
  <c r="I155" i="1"/>
  <c r="E155" i="1"/>
  <c r="I154" i="1"/>
  <c r="K154" i="1" s="1"/>
  <c r="E154" i="1"/>
  <c r="K153" i="1"/>
  <c r="I153" i="1"/>
  <c r="E153" i="1"/>
  <c r="I152" i="1"/>
  <c r="K152" i="1" s="1"/>
  <c r="K151" i="1" s="1"/>
  <c r="E152" i="1"/>
  <c r="J151" i="1"/>
  <c r="I151" i="1"/>
  <c r="H151" i="1"/>
  <c r="G151" i="1"/>
  <c r="F151" i="1"/>
  <c r="E151" i="1"/>
  <c r="D151" i="1"/>
  <c r="K149" i="1"/>
  <c r="I149" i="1"/>
  <c r="E149" i="1"/>
  <c r="I148" i="1"/>
  <c r="K148" i="1" s="1"/>
  <c r="K146" i="1" s="1"/>
  <c r="E148" i="1"/>
  <c r="K147" i="1"/>
  <c r="I147" i="1"/>
  <c r="E147" i="1"/>
  <c r="J146" i="1"/>
  <c r="I146" i="1"/>
  <c r="H146" i="1"/>
  <c r="G146" i="1"/>
  <c r="F146" i="1"/>
  <c r="E146" i="1" s="1"/>
  <c r="D146" i="1"/>
  <c r="I144" i="1"/>
  <c r="K144" i="1" s="1"/>
  <c r="E144" i="1"/>
  <c r="K143" i="1"/>
  <c r="I143" i="1"/>
  <c r="E143" i="1"/>
  <c r="I142" i="1"/>
  <c r="K142" i="1" s="1"/>
  <c r="E142" i="1"/>
  <c r="I141" i="1"/>
  <c r="K141" i="1" s="1"/>
  <c r="E141" i="1"/>
  <c r="I140" i="1"/>
  <c r="K140" i="1" s="1"/>
  <c r="E140" i="1"/>
  <c r="K139" i="1"/>
  <c r="I139" i="1"/>
  <c r="E139" i="1"/>
  <c r="I138" i="1"/>
  <c r="K138" i="1" s="1"/>
  <c r="E138" i="1"/>
  <c r="K137" i="1"/>
  <c r="I137" i="1"/>
  <c r="E137" i="1"/>
  <c r="I136" i="1"/>
  <c r="K136" i="1" s="1"/>
  <c r="E136" i="1"/>
  <c r="J135" i="1"/>
  <c r="H135" i="1"/>
  <c r="G135" i="1"/>
  <c r="F135" i="1"/>
  <c r="E135" i="1"/>
  <c r="D135" i="1"/>
  <c r="K133" i="1"/>
  <c r="I133" i="1"/>
  <c r="E133" i="1"/>
  <c r="I132" i="1"/>
  <c r="K132" i="1" s="1"/>
  <c r="E132" i="1"/>
  <c r="I131" i="1"/>
  <c r="K131" i="1" s="1"/>
  <c r="E131" i="1"/>
  <c r="I130" i="1"/>
  <c r="K130" i="1" s="1"/>
  <c r="E130" i="1"/>
  <c r="K129" i="1"/>
  <c r="I129" i="1"/>
  <c r="E129" i="1"/>
  <c r="I128" i="1"/>
  <c r="K128" i="1" s="1"/>
  <c r="E128" i="1"/>
  <c r="K127" i="1"/>
  <c r="I127" i="1"/>
  <c r="E127" i="1"/>
  <c r="I126" i="1"/>
  <c r="K126" i="1" s="1"/>
  <c r="E126" i="1"/>
  <c r="K125" i="1"/>
  <c r="I125" i="1"/>
  <c r="I124" i="1" s="1"/>
  <c r="E125" i="1"/>
  <c r="J124" i="1"/>
  <c r="H124" i="1"/>
  <c r="G124" i="1"/>
  <c r="F124" i="1"/>
  <c r="E124" i="1" s="1"/>
  <c r="D124" i="1"/>
  <c r="I122" i="1"/>
  <c r="K122" i="1" s="1"/>
  <c r="E122" i="1"/>
  <c r="I121" i="1"/>
  <c r="K121" i="1" s="1"/>
  <c r="E121" i="1"/>
  <c r="I120" i="1"/>
  <c r="K120" i="1" s="1"/>
  <c r="E120" i="1"/>
  <c r="K119" i="1"/>
  <c r="I119" i="1"/>
  <c r="E119" i="1"/>
  <c r="I118" i="1"/>
  <c r="K118" i="1" s="1"/>
  <c r="E118" i="1"/>
  <c r="K117" i="1"/>
  <c r="I117" i="1"/>
  <c r="E117" i="1"/>
  <c r="I116" i="1"/>
  <c r="K116" i="1" s="1"/>
  <c r="E116" i="1"/>
  <c r="K115" i="1"/>
  <c r="I115" i="1"/>
  <c r="E115" i="1"/>
  <c r="I114" i="1"/>
  <c r="K114" i="1" s="1"/>
  <c r="K113" i="1" s="1"/>
  <c r="E114" i="1"/>
  <c r="J113" i="1"/>
  <c r="H113" i="1"/>
  <c r="G113" i="1"/>
  <c r="F113" i="1"/>
  <c r="D113" i="1"/>
  <c r="E113" i="1" s="1"/>
  <c r="I111" i="1"/>
  <c r="K111" i="1" s="1"/>
  <c r="E111" i="1"/>
  <c r="I110" i="1"/>
  <c r="K110" i="1" s="1"/>
  <c r="E110" i="1"/>
  <c r="K109" i="1"/>
  <c r="I109" i="1"/>
  <c r="E109" i="1"/>
  <c r="I108" i="1"/>
  <c r="K108" i="1" s="1"/>
  <c r="E108" i="1"/>
  <c r="K107" i="1"/>
  <c r="I107" i="1"/>
  <c r="E107" i="1"/>
  <c r="I106" i="1"/>
  <c r="K106" i="1" s="1"/>
  <c r="E106" i="1"/>
  <c r="K105" i="1"/>
  <c r="I105" i="1"/>
  <c r="E105" i="1"/>
  <c r="I104" i="1"/>
  <c r="K104" i="1" s="1"/>
  <c r="E104" i="1"/>
  <c r="K103" i="1"/>
  <c r="I103" i="1"/>
  <c r="I102" i="1" s="1"/>
  <c r="E103" i="1"/>
  <c r="J102" i="1"/>
  <c r="H102" i="1"/>
  <c r="H92" i="1" s="1"/>
  <c r="G102" i="1"/>
  <c r="F102" i="1"/>
  <c r="D102" i="1"/>
  <c r="E102" i="1" s="1"/>
  <c r="I100" i="1"/>
  <c r="K100" i="1" s="1"/>
  <c r="E100" i="1"/>
  <c r="K99" i="1"/>
  <c r="I99" i="1"/>
  <c r="E99" i="1"/>
  <c r="I98" i="1"/>
  <c r="K98" i="1" s="1"/>
  <c r="E98" i="1"/>
  <c r="K97" i="1"/>
  <c r="I97" i="1"/>
  <c r="E97" i="1"/>
  <c r="I96" i="1"/>
  <c r="K96" i="1" s="1"/>
  <c r="E96" i="1"/>
  <c r="K95" i="1"/>
  <c r="I95" i="1"/>
  <c r="E95" i="1"/>
  <c r="I94" i="1"/>
  <c r="K94" i="1" s="1"/>
  <c r="E94" i="1"/>
  <c r="J93" i="1"/>
  <c r="H93" i="1"/>
  <c r="G93" i="1"/>
  <c r="G92" i="1" s="1"/>
  <c r="F93" i="1"/>
  <c r="F92" i="1" s="1"/>
  <c r="D93" i="1"/>
  <c r="D92" i="1" s="1"/>
  <c r="K90" i="1"/>
  <c r="I90" i="1"/>
  <c r="E90" i="1"/>
  <c r="I89" i="1"/>
  <c r="K89" i="1" s="1"/>
  <c r="E89" i="1"/>
  <c r="I88" i="1"/>
  <c r="K88" i="1" s="1"/>
  <c r="E88" i="1"/>
  <c r="I87" i="1"/>
  <c r="I83" i="1" s="1"/>
  <c r="E87" i="1"/>
  <c r="K86" i="1"/>
  <c r="I86" i="1"/>
  <c r="E86" i="1"/>
  <c r="I85" i="1"/>
  <c r="K85" i="1" s="1"/>
  <c r="E85" i="1"/>
  <c r="K84" i="1"/>
  <c r="I84" i="1"/>
  <c r="E84" i="1"/>
  <c r="J83" i="1"/>
  <c r="H83" i="1"/>
  <c r="G83" i="1"/>
  <c r="F83" i="1"/>
  <c r="E83" i="1" s="1"/>
  <c r="D83" i="1"/>
  <c r="I81" i="1"/>
  <c r="K81" i="1" s="1"/>
  <c r="E81" i="1"/>
  <c r="K80" i="1"/>
  <c r="I80" i="1"/>
  <c r="E80" i="1"/>
  <c r="I79" i="1"/>
  <c r="K79" i="1" s="1"/>
  <c r="K78" i="1" s="1"/>
  <c r="E79" i="1"/>
  <c r="I78" i="1"/>
  <c r="H78" i="1"/>
  <c r="G78" i="1"/>
  <c r="F78" i="1"/>
  <c r="F10" i="1" s="1"/>
  <c r="D78" i="1"/>
  <c r="I76" i="1"/>
  <c r="K76" i="1" s="1"/>
  <c r="E76" i="1"/>
  <c r="K75" i="1"/>
  <c r="I75" i="1"/>
  <c r="E75" i="1"/>
  <c r="I74" i="1"/>
  <c r="K74" i="1" s="1"/>
  <c r="E74" i="1"/>
  <c r="I73" i="1"/>
  <c r="K73" i="1" s="1"/>
  <c r="E73" i="1"/>
  <c r="I72" i="1"/>
  <c r="I69" i="1" s="1"/>
  <c r="E72" i="1"/>
  <c r="K71" i="1"/>
  <c r="I71" i="1"/>
  <c r="E71" i="1"/>
  <c r="I70" i="1"/>
  <c r="K70" i="1" s="1"/>
  <c r="E70" i="1"/>
  <c r="J69" i="1"/>
  <c r="H69" i="1"/>
  <c r="G69" i="1"/>
  <c r="F69" i="1"/>
  <c r="D69" i="1"/>
  <c r="E69" i="1" s="1"/>
  <c r="K67" i="1"/>
  <c r="I67" i="1"/>
  <c r="E67" i="1"/>
  <c r="I66" i="1"/>
  <c r="K66" i="1" s="1"/>
  <c r="E66" i="1"/>
  <c r="K65" i="1"/>
  <c r="I65" i="1"/>
  <c r="E65" i="1"/>
  <c r="J64" i="1"/>
  <c r="H64" i="1"/>
  <c r="G64" i="1"/>
  <c r="F64" i="1"/>
  <c r="D64" i="1"/>
  <c r="E64" i="1" s="1"/>
  <c r="I62" i="1"/>
  <c r="K62" i="1" s="1"/>
  <c r="E62" i="1"/>
  <c r="K61" i="1"/>
  <c r="I61" i="1"/>
  <c r="E61" i="1"/>
  <c r="I60" i="1"/>
  <c r="K60" i="1" s="1"/>
  <c r="E60" i="1"/>
  <c r="K59" i="1"/>
  <c r="I59" i="1"/>
  <c r="E59" i="1"/>
  <c r="I58" i="1"/>
  <c r="K58" i="1" s="1"/>
  <c r="E58" i="1"/>
  <c r="K57" i="1"/>
  <c r="I57" i="1"/>
  <c r="E57" i="1"/>
  <c r="I56" i="1"/>
  <c r="K56" i="1" s="1"/>
  <c r="E56" i="1"/>
  <c r="K55" i="1"/>
  <c r="I55" i="1"/>
  <c r="E55" i="1"/>
  <c r="I54" i="1"/>
  <c r="K54" i="1" s="1"/>
  <c r="E54" i="1"/>
  <c r="J53" i="1"/>
  <c r="H53" i="1"/>
  <c r="H10" i="1" s="1"/>
  <c r="G53" i="1"/>
  <c r="G10" i="1" s="1"/>
  <c r="F53" i="1"/>
  <c r="E53" i="1"/>
  <c r="D53" i="1"/>
  <c r="K51" i="1"/>
  <c r="I51" i="1"/>
  <c r="E51" i="1"/>
  <c r="I50" i="1"/>
  <c r="K50" i="1" s="1"/>
  <c r="E50" i="1"/>
  <c r="K49" i="1"/>
  <c r="I49" i="1"/>
  <c r="E49" i="1"/>
  <c r="I48" i="1"/>
  <c r="K48" i="1" s="1"/>
  <c r="E48" i="1"/>
  <c r="K47" i="1"/>
  <c r="I47" i="1"/>
  <c r="E47" i="1"/>
  <c r="I46" i="1"/>
  <c r="K46" i="1" s="1"/>
  <c r="E46" i="1"/>
  <c r="K45" i="1"/>
  <c r="I45" i="1"/>
  <c r="E45" i="1"/>
  <c r="I44" i="1"/>
  <c r="K44" i="1" s="1"/>
  <c r="E44" i="1"/>
  <c r="I43" i="1"/>
  <c r="K43" i="1" s="1"/>
  <c r="E43" i="1"/>
  <c r="J42" i="1"/>
  <c r="H42" i="1"/>
  <c r="G42" i="1"/>
  <c r="F42" i="1"/>
  <c r="E42" i="1" s="1"/>
  <c r="D42" i="1"/>
  <c r="I40" i="1"/>
  <c r="K40" i="1" s="1"/>
  <c r="E40" i="1"/>
  <c r="K39" i="1"/>
  <c r="I39" i="1"/>
  <c r="E39" i="1"/>
  <c r="I38" i="1"/>
  <c r="K38" i="1" s="1"/>
  <c r="E38" i="1"/>
  <c r="K37" i="1"/>
  <c r="I37" i="1"/>
  <c r="E37" i="1"/>
  <c r="I36" i="1"/>
  <c r="K36" i="1" s="1"/>
  <c r="E36" i="1"/>
  <c r="K35" i="1"/>
  <c r="I35" i="1"/>
  <c r="E35" i="1"/>
  <c r="I34" i="1"/>
  <c r="K34" i="1" s="1"/>
  <c r="E34" i="1"/>
  <c r="I33" i="1"/>
  <c r="K33" i="1" s="1"/>
  <c r="E33" i="1"/>
  <c r="I32" i="1"/>
  <c r="I31" i="1" s="1"/>
  <c r="E32" i="1"/>
  <c r="J31" i="1"/>
  <c r="H31" i="1"/>
  <c r="G31" i="1"/>
  <c r="F31" i="1"/>
  <c r="E31" i="1"/>
  <c r="D31" i="1"/>
  <c r="K29" i="1"/>
  <c r="I29" i="1"/>
  <c r="E29" i="1"/>
  <c r="I28" i="1"/>
  <c r="K28" i="1" s="1"/>
  <c r="E28" i="1"/>
  <c r="K27" i="1"/>
  <c r="I27" i="1"/>
  <c r="E27" i="1"/>
  <c r="I26" i="1"/>
  <c r="K26" i="1" s="1"/>
  <c r="E26" i="1"/>
  <c r="K25" i="1"/>
  <c r="I25" i="1"/>
  <c r="E25" i="1"/>
  <c r="I24" i="1"/>
  <c r="K24" i="1" s="1"/>
  <c r="E24" i="1"/>
  <c r="I23" i="1"/>
  <c r="K23" i="1" s="1"/>
  <c r="E23" i="1"/>
  <c r="I22" i="1"/>
  <c r="K22" i="1" s="1"/>
  <c r="E22" i="1"/>
  <c r="K21" i="1"/>
  <c r="I21" i="1"/>
  <c r="E21" i="1"/>
  <c r="J20" i="1"/>
  <c r="J10" i="1" s="1"/>
  <c r="H20" i="1"/>
  <c r="G20" i="1"/>
  <c r="F20" i="1"/>
  <c r="E20" i="1" s="1"/>
  <c r="D20" i="1"/>
  <c r="D10" i="1" s="1"/>
  <c r="I18" i="1"/>
  <c r="K18" i="1" s="1"/>
  <c r="E18" i="1"/>
  <c r="K17" i="1"/>
  <c r="I17" i="1"/>
  <c r="E17" i="1"/>
  <c r="I16" i="1"/>
  <c r="K16" i="1" s="1"/>
  <c r="E16" i="1"/>
  <c r="K15" i="1"/>
  <c r="I15" i="1"/>
  <c r="E15" i="1"/>
  <c r="I14" i="1"/>
  <c r="K14" i="1" s="1"/>
  <c r="E14" i="1"/>
  <c r="I13" i="1"/>
  <c r="K13" i="1" s="1"/>
  <c r="E13" i="1"/>
  <c r="I12" i="1"/>
  <c r="I11" i="1" s="1"/>
  <c r="E12" i="1"/>
  <c r="J11" i="1"/>
  <c r="H11" i="1"/>
  <c r="G11" i="1"/>
  <c r="F11" i="1"/>
  <c r="E11" i="1"/>
  <c r="D11" i="1"/>
  <c r="K64" i="1" l="1"/>
  <c r="H174" i="1"/>
  <c r="K93" i="1"/>
  <c r="K53" i="1"/>
  <c r="K165" i="1"/>
  <c r="K42" i="1"/>
  <c r="J174" i="1"/>
  <c r="K135" i="1"/>
  <c r="K20" i="1"/>
  <c r="E10" i="1"/>
  <c r="E92" i="1"/>
  <c r="E174" i="1" s="1"/>
  <c r="F174" i="1"/>
  <c r="I174" i="1" s="1"/>
  <c r="K174" i="1" s="1"/>
  <c r="K102" i="1"/>
  <c r="I10" i="1"/>
  <c r="D174" i="1"/>
  <c r="G174" i="1"/>
  <c r="K124" i="1"/>
  <c r="I165" i="1"/>
  <c r="K12" i="1"/>
  <c r="K11" i="1" s="1"/>
  <c r="K32" i="1"/>
  <c r="K31" i="1" s="1"/>
  <c r="I53" i="1"/>
  <c r="I93" i="1"/>
  <c r="I113" i="1"/>
  <c r="I135" i="1"/>
  <c r="K87" i="1"/>
  <c r="K83" i="1" s="1"/>
  <c r="I42" i="1"/>
  <c r="E78" i="1"/>
  <c r="I160" i="1"/>
  <c r="K72" i="1"/>
  <c r="K69" i="1" s="1"/>
  <c r="E93" i="1"/>
  <c r="I64" i="1"/>
  <c r="I20" i="1"/>
  <c r="I92" i="1" l="1"/>
  <c r="K92" i="1"/>
  <c r="K10" i="1"/>
</calcChain>
</file>

<file path=xl/sharedStrings.xml><?xml version="1.0" encoding="utf-8"?>
<sst xmlns="http://schemas.openxmlformats.org/spreadsheetml/2006/main" count="282" uniqueCount="153">
  <si>
    <t>Poder Ejecutivo de la Ciudad de México</t>
  </si>
  <si>
    <t>Estado Analítico del Ejercicio del Presupuesto de Egresos Detallado - LDF</t>
  </si>
  <si>
    <t>Clasificación por Objeto del Gasto (Capítulo y Concepto)</t>
  </si>
  <si>
    <t>(Cifras en Pesos)</t>
  </si>
  <si>
    <t>Capítulo/Concepto</t>
  </si>
  <si>
    <t>Egresos*</t>
  </si>
  <si>
    <t>Diferencia</t>
  </si>
  <si>
    <t>Comprometido</t>
  </si>
  <si>
    <t>Diferencia menos comprometido</t>
  </si>
  <si>
    <t>Aprobado</t>
  </si>
  <si>
    <t>Ampliaciones/
Reducciones</t>
  </si>
  <si>
    <t>Modificado</t>
  </si>
  <si>
    <t>Devengado</t>
  </si>
  <si>
    <t>Pagado</t>
  </si>
  <si>
    <t>3=(1+2)</t>
  </si>
  <si>
    <t>I. Gasto No Etiquetado</t>
  </si>
  <si>
    <t>CONCEPTO</t>
  </si>
  <si>
    <t>Servicios Personales</t>
  </si>
  <si>
    <t>1100 Remuneraciones al personal de carácter permanente</t>
  </si>
  <si>
    <t>Remuneraciones al personal de carácter permanente</t>
  </si>
  <si>
    <t>1200 Remuneraciones al personal de carácter transitorio</t>
  </si>
  <si>
    <t>Remuneraciones al personal de carácter transitorio</t>
  </si>
  <si>
    <t>1300 Remuneraciones adicionales y especiales</t>
  </si>
  <si>
    <t>Remuneraciones adicionales y especiales</t>
  </si>
  <si>
    <t>1400 Seguridad Social</t>
  </si>
  <si>
    <t>Seguridad Social</t>
  </si>
  <si>
    <t>1500 Otras prestaciones sociales y económicas</t>
  </si>
  <si>
    <t>Otras prestaciones sociales y económicas</t>
  </si>
  <si>
    <t>1600 Previsiones</t>
  </si>
  <si>
    <t>Previsiones</t>
  </si>
  <si>
    <t>1700 Pago de estímulos a servidores públicos</t>
  </si>
  <si>
    <t>Pago de estímulos a servidores públicos</t>
  </si>
  <si>
    <t>Materiales y Suministros</t>
  </si>
  <si>
    <t>2100 Materiales de administración, emisión de documentos y artículos oficiales</t>
  </si>
  <si>
    <t>Materiales de administración, emisión de documentos y artículos oficiales</t>
  </si>
  <si>
    <t>2200 Alimentos y utensilios</t>
  </si>
  <si>
    <t>Alimentos y utensilios</t>
  </si>
  <si>
    <t>2300 Materias primas y materiales de producción y comercialización</t>
  </si>
  <si>
    <t>Materias primas y materiales de producción y comercialización</t>
  </si>
  <si>
    <t>2400 Materiales y artículos de construcción y de reparación</t>
  </si>
  <si>
    <t>Materiales y artículos de construcción y de reparación</t>
  </si>
  <si>
    <t>2500 Productos químicos, farmacéuticos y de laboratorio</t>
  </si>
  <si>
    <t>Productos químicos, farmacéuticos y de laboratorio</t>
  </si>
  <si>
    <t>2600 Combustibles, lubricantes y aditivos</t>
  </si>
  <si>
    <t>Combustibles, lubricantes y aditivos</t>
  </si>
  <si>
    <t>2700 Vestuario, blancos, prendas de protección y artículos deportivos</t>
  </si>
  <si>
    <t>Vestuario, blancos, prendas de protección y artículos deportivos</t>
  </si>
  <si>
    <t>2800 Materiales y suministros para seguridad</t>
  </si>
  <si>
    <t>Materiales y suministros para seguridad</t>
  </si>
  <si>
    <t>2900 Herramientas, refacciones y accesorios menores</t>
  </si>
  <si>
    <t>Herramientas, refacciones y accesorios menores</t>
  </si>
  <si>
    <t>Servicios Generales</t>
  </si>
  <si>
    <t>3100 Servicios básicos</t>
  </si>
  <si>
    <t>Servicios básicos</t>
  </si>
  <si>
    <t>3200 Servicios de arrendamiento</t>
  </si>
  <si>
    <t>Servicios de arrendamiento</t>
  </si>
  <si>
    <t>3300 Servicios profesionales, científicos, técnicos y otros servicios</t>
  </si>
  <si>
    <t>Servicios profesionales, científicos, técnicos y otros servicios</t>
  </si>
  <si>
    <t>3400 Servicios financieros, bancarios y comerciales</t>
  </si>
  <si>
    <t>Servicios financieros, bancarios y comerciales</t>
  </si>
  <si>
    <t>3500 Servicios de instalación, reparación, mantenimiento, y conservación</t>
  </si>
  <si>
    <t>Servicios de instalación, reparación, mantenimiento, y conservación</t>
  </si>
  <si>
    <t>3600 Servicios de comunicación social y publicidad</t>
  </si>
  <si>
    <t>Servicios de comunicación social y publicidad</t>
  </si>
  <si>
    <t>3700 Servicios de traslado y viáticos</t>
  </si>
  <si>
    <t>Servicios de traslado y viáticos</t>
  </si>
  <si>
    <t>3800 Servicios oficiales</t>
  </si>
  <si>
    <t>Servicios oficiales</t>
  </si>
  <si>
    <t>3900 Otros servicios generales</t>
  </si>
  <si>
    <t>Otros servicios generales</t>
  </si>
  <si>
    <t>Transferencias, Asignaciones, Subsidios y Otras Ayudas</t>
  </si>
  <si>
    <t>4100 Transferencias internas y asignaciones al sector público</t>
  </si>
  <si>
    <t>Transferencias internas y asignaciones al sector público</t>
  </si>
  <si>
    <t>4200 Transferencias al resto del sector público</t>
  </si>
  <si>
    <t>Transferencias al resto del sector público</t>
  </si>
  <si>
    <t>4300 Subsidios y subvenciones</t>
  </si>
  <si>
    <t>Subsidios y subvenciones</t>
  </si>
  <si>
    <t>4400 Ayudas sociales</t>
  </si>
  <si>
    <t>Ayudas sociales</t>
  </si>
  <si>
    <t>4500 Pensiones y jubilaciones</t>
  </si>
  <si>
    <t>Pensiones y Jubilaciones</t>
  </si>
  <si>
    <t>4600 Transferencias a fideicomisos, mandatos y otros análogos</t>
  </si>
  <si>
    <t>Transferencias a fideicomisos, mandatos y otros análogos</t>
  </si>
  <si>
    <t>Transferencias a la seguridad social</t>
  </si>
  <si>
    <t>Donativos</t>
  </si>
  <si>
    <t>4900 Transferencias al exterior</t>
  </si>
  <si>
    <t>Transferencias al exterior</t>
  </si>
  <si>
    <t>Bienes Muebles, Inmuebles e Intangibles</t>
  </si>
  <si>
    <t>5100 Mobiliario y equipo de administración</t>
  </si>
  <si>
    <t>Mobiliario y equipo de administración</t>
  </si>
  <si>
    <t>5200 Mobiliario y equipo educacional y recreativo</t>
  </si>
  <si>
    <t>Mobiliario y equipo educacional y recreativo</t>
  </si>
  <si>
    <t>5300 Equipo e instrumental médico y de laboratorio</t>
  </si>
  <si>
    <t>Equipo e instrumental médico y de laboratorio</t>
  </si>
  <si>
    <t>5400 Vehículos y equipo de transporte</t>
  </si>
  <si>
    <t>Vehículos y equipo de transporte</t>
  </si>
  <si>
    <t>5500 Equipo de defensa y seguridad</t>
  </si>
  <si>
    <t>Equipo de defensa y seguridad</t>
  </si>
  <si>
    <t>5600 Maquinaria, otros equipos y herramientas</t>
  </si>
  <si>
    <t>Maquinaria, otros equipos y herramientas</t>
  </si>
  <si>
    <t>5700 Activos biológicos</t>
  </si>
  <si>
    <t>Activos biológicos</t>
  </si>
  <si>
    <t>5800 Bienes inmuebles</t>
  </si>
  <si>
    <t>Bienes inmuebles</t>
  </si>
  <si>
    <t>5900 Activos intangibles</t>
  </si>
  <si>
    <t>Activos intangibles</t>
  </si>
  <si>
    <t>Inversión Pública</t>
  </si>
  <si>
    <t>6100 Obra pública en bienes de dominio público</t>
  </si>
  <si>
    <t>Obra pública en bienes de dominio público</t>
  </si>
  <si>
    <t>6200 Obra pública en bienes propios</t>
  </si>
  <si>
    <t>Obra pública en bienes propios</t>
  </si>
  <si>
    <t>6300 Proyectos productivos y acciones de fomento</t>
  </si>
  <si>
    <t>Proyectos productivos y acciones de fomento</t>
  </si>
  <si>
    <t>Inversiones Financieras y Otras Provisiones</t>
  </si>
  <si>
    <t>7100 Inversiones para el fomento de actividades productivas</t>
  </si>
  <si>
    <t>Inversión para el fomento de actividades productivas</t>
  </si>
  <si>
    <t>Acciones y participaciones de capital</t>
  </si>
  <si>
    <t>Compra de títulos y valores</t>
  </si>
  <si>
    <t>Concesión de préstamos</t>
  </si>
  <si>
    <t>7500 Inversiones en fideicomisos, mandatos y otros análogos</t>
  </si>
  <si>
    <t>Inversión en fideicomisos, mandatos y otros análogos</t>
  </si>
  <si>
    <t>7600 Otras inversiones financieras</t>
  </si>
  <si>
    <t>Otras inversiones financieras</t>
  </si>
  <si>
    <t>7900 Provisiones para Contingencias y Otras Erogaciones Especiales</t>
  </si>
  <si>
    <t>Provisiones para contingencias y otras erogaciones especiales</t>
  </si>
  <si>
    <t>Participaciones y Aportaciones</t>
  </si>
  <si>
    <t>Participaciones</t>
  </si>
  <si>
    <t>8300 Aportaciones</t>
  </si>
  <si>
    <t>Aportaciones</t>
  </si>
  <si>
    <t>8500 Convenios</t>
  </si>
  <si>
    <t>Convenios</t>
  </si>
  <si>
    <t>Deuda Pública</t>
  </si>
  <si>
    <t>9100 Amortización de la deuda pública</t>
  </si>
  <si>
    <t>Amortización de la deuda pública</t>
  </si>
  <si>
    <t>9200 Intereses de la deuda pública</t>
  </si>
  <si>
    <t>Intereses de la deuda pública</t>
  </si>
  <si>
    <t>9300 Comisiones de la deuda pública</t>
  </si>
  <si>
    <t>Comisiones de la deuda pública</t>
  </si>
  <si>
    <t>9400 Gastos de la deuda pública</t>
  </si>
  <si>
    <t>Gastos de la deuda pública</t>
  </si>
  <si>
    <t>9500 Costo por coberturas</t>
  </si>
  <si>
    <t>Costos por coberturas</t>
  </si>
  <si>
    <t>Apoyos financieros</t>
  </si>
  <si>
    <t>9900 Adeudos de ejercicios fiscales anteriores (ADEFAS)</t>
  </si>
  <si>
    <t>Adeudos de ejercicios fiscales anteriores (ADEFAS)</t>
  </si>
  <si>
    <t>II. Gasto Etiquetado</t>
  </si>
  <si>
    <t>III. Total de Egresos (III = I + II)</t>
  </si>
  <si>
    <r>
      <rPr>
        <b/>
        <sz val="8"/>
        <color rgb="FF000000"/>
        <rFont val="Source Sans Pro"/>
      </rPr>
      <t>Las cifras</t>
    </r>
    <r>
      <rPr>
        <sz val="8"/>
        <color rgb="FF000000"/>
        <rFont val="Source Sans Pro"/>
      </rPr>
      <t xml:space="preserve"> pueden variar por efecto de redondeo. </t>
    </r>
  </si>
  <si>
    <r>
      <rPr>
        <b/>
        <sz val="8"/>
        <color rgb="FF000000"/>
        <rFont val="Source Sans Pro"/>
      </rPr>
      <t xml:space="preserve">Las cifras </t>
    </r>
    <r>
      <rPr>
        <sz val="8"/>
        <color rgb="FF000000"/>
        <rFont val="Source Sans Pro"/>
      </rPr>
      <t>entre paréntesis indican variaciones negativas.</t>
    </r>
  </si>
  <si>
    <r>
      <t>Fuente:</t>
    </r>
    <r>
      <rPr>
        <sz val="8"/>
        <color rgb="FF000000"/>
        <rFont val="Source Sans Pro"/>
      </rPr>
      <t xml:space="preserve"> Secretaría de Administración y Finanzas</t>
    </r>
  </si>
  <si>
    <r>
      <t>*</t>
    </r>
    <r>
      <rPr>
        <b/>
        <sz val="8"/>
        <color rgb="FF000000"/>
        <rFont val="Source Sans Pro"/>
      </rPr>
      <t>El monto</t>
    </r>
    <r>
      <rPr>
        <sz val="8"/>
        <color rgb="FF000000"/>
        <rFont val="Source Sans Pro"/>
      </rPr>
      <t xml:space="preserve"> presupuestal incluye las transferencias realizadas a los Órganos de Gobierno y Autónomos, así como al Sector Paraestatal No Financiero.</t>
    </r>
  </si>
  <si>
    <t>Enero-Septiembre 2024</t>
  </si>
  <si>
    <t>Nota: Cifras Preliminares, las correspondientes al cierre del ejercicio se registrarán en el Informe de Cuenta Pública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</si>
</sst>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??_);_(@_)"/>
    <numFmt numFmtId="165" formatCode="#,##0.0_);\(#,##0.0\)"/>
    <numFmt numFmtId="166" formatCode="_-* #,##0.0_-;\-* #,##0.0_-;_-* &quot;-&quot;??_-;_-@_-"/>
  </numFmts>
  <fonts count="13">
    <font>
      <sz val="11"/>
      <color rgb="FF000000"/>
      <name val="Calibri"/>
    </font>
    <font>
      <sz val="11"/>
      <color rgb="FF000000"/>
      <name val="Source Sans Pro"/>
    </font>
    <font>
      <b/>
      <sz val="10"/>
      <color rgb="FF000000"/>
      <name val="Source Sans Pro"/>
    </font>
    <font>
      <b/>
      <sz val="9"/>
      <color rgb="FF000000"/>
      <name val="Source Sans Pro"/>
    </font>
    <font>
      <b/>
      <sz val="11"/>
      <color rgb="FF000000"/>
      <name val="Source Sans Pro"/>
    </font>
    <font>
      <sz val="10"/>
      <color rgb="FF000000"/>
      <name val="Arial"/>
    </font>
    <font>
      <sz val="9"/>
      <color rgb="FF000000"/>
      <name val="Source Sans Pro"/>
    </font>
    <font>
      <b/>
      <sz val="11"/>
      <color rgb="FF666699"/>
      <name val="Source Sans Pro"/>
    </font>
    <font>
      <sz val="10"/>
      <color rgb="FF000000"/>
      <name val="Gotham Rounded Book"/>
    </font>
    <font>
      <sz val="8"/>
      <color rgb="FF000000"/>
      <name val="Source Sans Pro"/>
    </font>
    <font>
      <b/>
      <sz val="8"/>
      <color rgb="FF000000"/>
      <name val="Source Sans Pro"/>
    </font>
    <font>
      <b/>
      <sz val="10"/>
      <color theme="0"/>
      <name val="Source Sans Pro"/>
      <family val="2"/>
    </font>
    <font>
      <b/>
      <sz val="8"/>
      <color rgb="FF000000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691C20"/>
        <bgColor rgb="FFFFFFFF"/>
      </patternFill>
    </fill>
    <fill>
      <patternFill patternType="solid">
        <fgColor rgb="FFDDDDDD"/>
        <bgColor rgb="FFFFFFFF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164" fontId="3" fillId="0" borderId="0" xfId="0" applyNumberFormat="1" applyFont="1" applyAlignment="1">
      <alignment horizontal="center" vertical="center" wrapText="1"/>
    </xf>
    <xf numFmtId="0" fontId="0" fillId="3" borderId="3" xfId="0" applyFill="1" applyBorder="1"/>
    <xf numFmtId="165" fontId="3" fillId="0" borderId="0" xfId="0" applyNumberFormat="1" applyFont="1" applyAlignment="1">
      <alignment vertical="center"/>
    </xf>
    <xf numFmtId="165" fontId="3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16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66" fontId="7" fillId="0" borderId="0" xfId="0" applyNumberFormat="1" applyFont="1" applyAlignment="1">
      <alignment horizontal="right"/>
    </xf>
    <xf numFmtId="165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8" fillId="4" borderId="0" xfId="0" applyFont="1" applyFill="1" applyAlignment="1">
      <alignment horizontal="left" vertical="top" wrapText="1"/>
    </xf>
    <xf numFmtId="0" fontId="8" fillId="4" borderId="0" xfId="0" applyFont="1" applyFill="1" applyAlignment="1">
      <alignment horizontal="left" vertical="top"/>
    </xf>
    <xf numFmtId="0" fontId="6" fillId="0" borderId="9" xfId="0" applyFont="1" applyBorder="1" applyAlignment="1">
      <alignment horizontal="left" vertical="center" wrapText="1"/>
    </xf>
    <xf numFmtId="165" fontId="6" fillId="0" borderId="9" xfId="0" applyNumberFormat="1" applyFont="1" applyBorder="1" applyAlignment="1">
      <alignment vertical="center"/>
    </xf>
    <xf numFmtId="0" fontId="9" fillId="0" borderId="0" xfId="0" applyFont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quotePrefix="1" applyFont="1" applyFill="1" applyBorder="1" applyAlignment="1">
      <alignment horizontal="center" vertical="center" wrapText="1"/>
    </xf>
    <xf numFmtId="0" fontId="11" fillId="2" borderId="6" xfId="0" quotePrefix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49" fontId="11" fillId="2" borderId="14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15" xfId="0" applyNumberFormat="1" applyFont="1" applyFill="1" applyBorder="1" applyAlignment="1">
      <alignment horizontal="center" vertical="center" wrapText="1"/>
    </xf>
    <xf numFmtId="49" fontId="11" fillId="2" borderId="16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12"/>
  <sheetViews>
    <sheetView showGridLines="0" tabSelected="1" view="pageBreakPreview" topLeftCell="B145" zoomScale="85" zoomScaleNormal="85" zoomScaleSheetLayoutView="85" workbookViewId="0">
      <selection activeCell="M179" sqref="M179"/>
    </sheetView>
  </sheetViews>
  <sheetFormatPr baseColWidth="10" defaultColWidth="11.5546875" defaultRowHeight="14.4"/>
  <cols>
    <col min="1" max="1" width="6.5546875" style="1" hidden="1" customWidth="1"/>
    <col min="2" max="2" width="52.5546875" style="19" customWidth="1"/>
    <col min="3" max="3" width="1.88671875" style="1" customWidth="1"/>
    <col min="4" max="11" width="19.44140625" style="1" customWidth="1"/>
    <col min="12" max="12" width="1.88671875" style="1" customWidth="1"/>
    <col min="13" max="13" width="17.5546875" style="1" customWidth="1"/>
    <col min="14" max="16" width="11.5546875" style="1"/>
  </cols>
  <sheetData>
    <row r="1" spans="1:16">
      <c r="B1" s="40" t="s">
        <v>0</v>
      </c>
      <c r="C1" s="41"/>
      <c r="D1" s="41"/>
      <c r="E1" s="41"/>
      <c r="F1" s="41"/>
      <c r="G1" s="41"/>
      <c r="H1" s="41"/>
      <c r="I1" s="41"/>
      <c r="J1" s="41"/>
      <c r="K1" s="42"/>
    </row>
    <row r="2" spans="1:16">
      <c r="B2" s="43" t="s">
        <v>1</v>
      </c>
      <c r="C2" s="44"/>
      <c r="D2" s="44"/>
      <c r="E2" s="44"/>
      <c r="F2" s="44"/>
      <c r="G2" s="44"/>
      <c r="H2" s="44"/>
      <c r="I2" s="44"/>
      <c r="J2" s="44"/>
      <c r="K2" s="45"/>
    </row>
    <row r="3" spans="1:16">
      <c r="B3" s="43" t="s">
        <v>2</v>
      </c>
      <c r="C3" s="44"/>
      <c r="D3" s="44"/>
      <c r="E3" s="44"/>
      <c r="F3" s="44"/>
      <c r="G3" s="44"/>
      <c r="H3" s="44"/>
      <c r="I3" s="44"/>
      <c r="J3" s="44"/>
      <c r="K3" s="45"/>
    </row>
    <row r="4" spans="1:16">
      <c r="B4" s="43" t="s">
        <v>151</v>
      </c>
      <c r="C4" s="44"/>
      <c r="D4" s="44"/>
      <c r="E4" s="44"/>
      <c r="F4" s="44"/>
      <c r="G4" s="44"/>
      <c r="H4" s="44"/>
      <c r="I4" s="44"/>
      <c r="J4" s="44"/>
      <c r="K4" s="45"/>
    </row>
    <row r="5" spans="1:16">
      <c r="B5" s="43" t="s">
        <v>3</v>
      </c>
      <c r="C5" s="44"/>
      <c r="D5" s="44"/>
      <c r="E5" s="44"/>
      <c r="F5" s="44"/>
      <c r="G5" s="44"/>
      <c r="H5" s="44"/>
      <c r="I5" s="44"/>
      <c r="J5" s="44"/>
      <c r="K5" s="45"/>
    </row>
    <row r="6" spans="1:16">
      <c r="B6" s="40" t="s">
        <v>4</v>
      </c>
      <c r="C6" s="27"/>
      <c r="D6" s="47" t="s">
        <v>5</v>
      </c>
      <c r="E6" s="48"/>
      <c r="F6" s="48"/>
      <c r="G6" s="48"/>
      <c r="H6" s="48"/>
      <c r="I6" s="49" t="s">
        <v>6</v>
      </c>
      <c r="J6" s="52" t="s">
        <v>7</v>
      </c>
      <c r="K6" s="52" t="s">
        <v>8</v>
      </c>
    </row>
    <row r="7" spans="1:16" ht="27.6" customHeight="1">
      <c r="B7" s="43"/>
      <c r="C7" s="28"/>
      <c r="D7" s="29" t="s">
        <v>9</v>
      </c>
      <c r="E7" s="30" t="s">
        <v>10</v>
      </c>
      <c r="F7" s="29" t="s">
        <v>11</v>
      </c>
      <c r="G7" s="30" t="s">
        <v>12</v>
      </c>
      <c r="H7" s="31" t="s">
        <v>13</v>
      </c>
      <c r="I7" s="50"/>
      <c r="J7" s="53"/>
      <c r="K7" s="53"/>
    </row>
    <row r="8" spans="1:16">
      <c r="B8" s="46"/>
      <c r="C8" s="32"/>
      <c r="D8" s="33">
        <v>1</v>
      </c>
      <c r="E8" s="34">
        <v>2</v>
      </c>
      <c r="F8" s="35" t="s">
        <v>14</v>
      </c>
      <c r="G8" s="32">
        <v>4</v>
      </c>
      <c r="H8" s="36">
        <v>5</v>
      </c>
      <c r="I8" s="51"/>
      <c r="J8" s="54"/>
      <c r="K8" s="54"/>
    </row>
    <row r="9" spans="1:16" s="2" customFormat="1" ht="3" customHeight="1">
      <c r="E9" s="3"/>
      <c r="G9" s="3"/>
    </row>
    <row r="10" spans="1:16" s="2" customFormat="1" ht="13.8" customHeight="1">
      <c r="B10" s="4" t="s">
        <v>15</v>
      </c>
      <c r="D10" s="5">
        <f t="shared" ref="D10:K10" si="0">D11+D20+D31+D42+D53+D64+D69+D78+D83</f>
        <v>238692369790</v>
      </c>
      <c r="E10" s="5">
        <f t="shared" si="0"/>
        <v>16344215922.609987</v>
      </c>
      <c r="F10" s="5">
        <f t="shared" si="0"/>
        <v>255036585712.60999</v>
      </c>
      <c r="G10" s="5">
        <f t="shared" si="0"/>
        <v>171344086049.37003</v>
      </c>
      <c r="H10" s="5">
        <f t="shared" si="0"/>
        <v>171344086049.37003</v>
      </c>
      <c r="I10" s="5">
        <f t="shared" si="0"/>
        <v>83692499663.23999</v>
      </c>
      <c r="J10" s="5">
        <f t="shared" si="0"/>
        <v>37692997474.559998</v>
      </c>
      <c r="K10" s="5">
        <f t="shared" si="0"/>
        <v>45999502188.679977</v>
      </c>
    </row>
    <row r="11" spans="1:16" s="9" customFormat="1">
      <c r="A11" s="6" t="s">
        <v>16</v>
      </c>
      <c r="B11" s="4" t="s">
        <v>17</v>
      </c>
      <c r="C11" s="4"/>
      <c r="D11" s="5">
        <f>SUM(D12:D18)</f>
        <v>87130376570</v>
      </c>
      <c r="E11" s="13">
        <f t="shared" ref="E11:E18" si="1">F11-D11</f>
        <v>-5361877206.6399994</v>
      </c>
      <c r="F11" s="5">
        <f t="shared" ref="F11:K11" si="2">SUM(F12:F18)</f>
        <v>81768499363.360001</v>
      </c>
      <c r="G11" s="5">
        <f t="shared" si="2"/>
        <v>56048563179.279999</v>
      </c>
      <c r="H11" s="5">
        <f t="shared" si="2"/>
        <v>56048563179.279999</v>
      </c>
      <c r="I11" s="5">
        <f t="shared" si="2"/>
        <v>25719936184.079994</v>
      </c>
      <c r="J11" s="5">
        <f t="shared" si="2"/>
        <v>766893067.09000015</v>
      </c>
      <c r="K11" s="5">
        <f t="shared" si="2"/>
        <v>24953043116.989994</v>
      </c>
      <c r="L11" s="7"/>
      <c r="M11" s="7"/>
      <c r="N11" s="8"/>
      <c r="O11" s="8"/>
      <c r="P11" s="8"/>
    </row>
    <row r="12" spans="1:16">
      <c r="A12" s="10" t="s">
        <v>18</v>
      </c>
      <c r="B12" s="11" t="s">
        <v>19</v>
      </c>
      <c r="C12" s="12"/>
      <c r="D12" s="13">
        <v>25593366273</v>
      </c>
      <c r="E12" s="13">
        <f t="shared" si="1"/>
        <v>-922729241.58000183</v>
      </c>
      <c r="F12" s="13">
        <v>24670637031.419998</v>
      </c>
      <c r="G12" s="13">
        <v>18471147451.810001</v>
      </c>
      <c r="H12" s="13">
        <v>18471147451.810001</v>
      </c>
      <c r="I12" s="13">
        <f t="shared" ref="I12:I18" si="3">+F12-H12</f>
        <v>6199489579.6099968</v>
      </c>
      <c r="J12" s="13">
        <v>10254146.310000001</v>
      </c>
      <c r="K12" s="13">
        <f t="shared" ref="K12:K18" si="4">+I12-J12</f>
        <v>6189235433.2999964</v>
      </c>
      <c r="L12" s="7"/>
      <c r="M12" s="14"/>
      <c r="N12" s="15"/>
      <c r="O12" s="15"/>
      <c r="P12" s="15"/>
    </row>
    <row r="13" spans="1:16">
      <c r="A13" s="10" t="s">
        <v>20</v>
      </c>
      <c r="B13" s="11" t="s">
        <v>21</v>
      </c>
      <c r="C13" s="12"/>
      <c r="D13" s="13">
        <v>12587377274</v>
      </c>
      <c r="E13" s="13">
        <f t="shared" si="1"/>
        <v>-90254426.040000916</v>
      </c>
      <c r="F13" s="13">
        <v>12497122847.959999</v>
      </c>
      <c r="G13" s="13">
        <v>9152687423.9699993</v>
      </c>
      <c r="H13" s="13">
        <v>9152687423.9699993</v>
      </c>
      <c r="I13" s="13">
        <f t="shared" si="3"/>
        <v>3344435423.9899998</v>
      </c>
      <c r="J13" s="13">
        <v>362414988.62</v>
      </c>
      <c r="K13" s="13">
        <f t="shared" si="4"/>
        <v>2982020435.3699999</v>
      </c>
      <c r="L13" s="7"/>
      <c r="M13" s="14"/>
      <c r="N13" s="15"/>
      <c r="O13" s="15"/>
      <c r="P13" s="15"/>
    </row>
    <row r="14" spans="1:16">
      <c r="A14" s="10" t="s">
        <v>22</v>
      </c>
      <c r="B14" s="11" t="s">
        <v>23</v>
      </c>
      <c r="C14" s="12"/>
      <c r="D14" s="13">
        <v>16912064501</v>
      </c>
      <c r="E14" s="13">
        <f t="shared" si="1"/>
        <v>-299974577.37000084</v>
      </c>
      <c r="F14" s="13">
        <v>16612089923.629999</v>
      </c>
      <c r="G14" s="13">
        <v>10107643853.950001</v>
      </c>
      <c r="H14" s="13">
        <v>10107643853.950001</v>
      </c>
      <c r="I14" s="13">
        <f t="shared" si="3"/>
        <v>6504446069.6799984</v>
      </c>
      <c r="J14" s="13">
        <v>15912454.060000001</v>
      </c>
      <c r="K14" s="13">
        <f t="shared" si="4"/>
        <v>6488533615.619998</v>
      </c>
      <c r="L14" s="7"/>
      <c r="M14" s="14"/>
      <c r="N14" s="15"/>
      <c r="O14" s="15"/>
      <c r="P14" s="15"/>
    </row>
    <row r="15" spans="1:16">
      <c r="A15" s="10" t="s">
        <v>24</v>
      </c>
      <c r="B15" s="11" t="s">
        <v>25</v>
      </c>
      <c r="C15" s="12"/>
      <c r="D15" s="13">
        <v>9685193645</v>
      </c>
      <c r="E15" s="13">
        <f t="shared" si="1"/>
        <v>-285612880.30999947</v>
      </c>
      <c r="F15" s="13">
        <v>9399580764.6900005</v>
      </c>
      <c r="G15" s="13">
        <v>7034947477.8000002</v>
      </c>
      <c r="H15" s="13">
        <v>7034947477.8000002</v>
      </c>
      <c r="I15" s="13">
        <f t="shared" si="3"/>
        <v>2364633286.8900003</v>
      </c>
      <c r="J15" s="13">
        <v>337941642.45999998</v>
      </c>
      <c r="K15" s="13">
        <f t="shared" si="4"/>
        <v>2026691644.4300003</v>
      </c>
      <c r="L15" s="7"/>
      <c r="M15" s="14"/>
      <c r="N15" s="15"/>
      <c r="O15" s="15"/>
      <c r="P15" s="15"/>
    </row>
    <row r="16" spans="1:16">
      <c r="A16" s="10" t="s">
        <v>26</v>
      </c>
      <c r="B16" s="11" t="s">
        <v>27</v>
      </c>
      <c r="C16" s="12"/>
      <c r="D16" s="13">
        <v>17307209437</v>
      </c>
      <c r="E16" s="13">
        <f t="shared" si="1"/>
        <v>-933526126.89999962</v>
      </c>
      <c r="F16" s="13">
        <v>16373683310.1</v>
      </c>
      <c r="G16" s="13">
        <v>10594333895.35</v>
      </c>
      <c r="H16" s="13">
        <v>10594333895.35</v>
      </c>
      <c r="I16" s="13">
        <f t="shared" si="3"/>
        <v>5779349414.75</v>
      </c>
      <c r="J16" s="13">
        <v>33797314.82</v>
      </c>
      <c r="K16" s="13">
        <f t="shared" si="4"/>
        <v>5745552099.9300003</v>
      </c>
      <c r="L16" s="7"/>
      <c r="M16" s="14"/>
      <c r="N16" s="15"/>
      <c r="O16" s="15"/>
      <c r="P16" s="15"/>
    </row>
    <row r="17" spans="1:16">
      <c r="A17" s="10" t="s">
        <v>28</v>
      </c>
      <c r="B17" s="11" t="s">
        <v>29</v>
      </c>
      <c r="C17" s="12"/>
      <c r="D17" s="13">
        <v>3901593071</v>
      </c>
      <c r="E17" s="13">
        <f t="shared" si="1"/>
        <v>-2783452104.73</v>
      </c>
      <c r="F17" s="13">
        <v>1118140966.27</v>
      </c>
      <c r="G17" s="13">
        <v>0</v>
      </c>
      <c r="H17" s="13">
        <v>0</v>
      </c>
      <c r="I17" s="13">
        <f t="shared" si="3"/>
        <v>1118140966.27</v>
      </c>
      <c r="J17" s="13">
        <v>0</v>
      </c>
      <c r="K17" s="13">
        <f t="shared" si="4"/>
        <v>1118140966.27</v>
      </c>
      <c r="L17" s="7"/>
      <c r="M17" s="14"/>
      <c r="N17" s="15"/>
      <c r="O17" s="15"/>
      <c r="P17" s="15"/>
    </row>
    <row r="18" spans="1:16">
      <c r="A18" s="10" t="s">
        <v>30</v>
      </c>
      <c r="B18" s="11" t="s">
        <v>31</v>
      </c>
      <c r="C18" s="12"/>
      <c r="D18" s="13">
        <v>1143572369</v>
      </c>
      <c r="E18" s="13">
        <f t="shared" si="1"/>
        <v>-46327849.710000038</v>
      </c>
      <c r="F18" s="13">
        <v>1097244519.29</v>
      </c>
      <c r="G18" s="13">
        <v>687803076.39999998</v>
      </c>
      <c r="H18" s="13">
        <v>687803076.39999998</v>
      </c>
      <c r="I18" s="13">
        <f t="shared" si="3"/>
        <v>409441442.88999999</v>
      </c>
      <c r="J18" s="13">
        <v>6572520.8200000003</v>
      </c>
      <c r="K18" s="13">
        <f t="shared" si="4"/>
        <v>402868922.06999999</v>
      </c>
      <c r="L18" s="7"/>
      <c r="M18" s="16"/>
      <c r="N18" s="7"/>
      <c r="O18" s="16"/>
      <c r="P18" s="7"/>
    </row>
    <row r="19" spans="1:16" ht="6.75" customHeight="1">
      <c r="B19" s="11"/>
      <c r="C19" s="12"/>
      <c r="D19" s="13"/>
      <c r="E19" s="13"/>
      <c r="F19" s="13"/>
      <c r="G19" s="13"/>
      <c r="H19" s="13"/>
      <c r="I19" s="13"/>
      <c r="J19" s="13"/>
      <c r="K19" s="13"/>
      <c r="L19" s="7"/>
      <c r="M19" s="16"/>
      <c r="N19" s="7"/>
      <c r="O19" s="16"/>
      <c r="P19" s="7"/>
    </row>
    <row r="20" spans="1:16" s="9" customFormat="1" ht="13.8">
      <c r="B20" s="4" t="s">
        <v>32</v>
      </c>
      <c r="C20" s="4"/>
      <c r="D20" s="5">
        <f>SUM(D21:D29)</f>
        <v>8588320147</v>
      </c>
      <c r="E20" s="5">
        <f t="shared" ref="E20:E29" si="5">F20-D20</f>
        <v>728670018.79000092</v>
      </c>
      <c r="F20" s="5">
        <f t="shared" ref="F20:K20" si="6">SUM(F21:F29)</f>
        <v>9316990165.7900009</v>
      </c>
      <c r="G20" s="5">
        <f t="shared" si="6"/>
        <v>5720122210.6499996</v>
      </c>
      <c r="H20" s="5">
        <f t="shared" si="6"/>
        <v>5720122210.6499996</v>
      </c>
      <c r="I20" s="5">
        <f t="shared" si="6"/>
        <v>3596867955.1399999</v>
      </c>
      <c r="J20" s="5">
        <f t="shared" si="6"/>
        <v>2468970445.6300001</v>
      </c>
      <c r="K20" s="5">
        <f t="shared" si="6"/>
        <v>1127897509.5099998</v>
      </c>
      <c r="L20" s="7"/>
      <c r="M20" s="7"/>
      <c r="N20" s="8"/>
      <c r="O20" s="8"/>
      <c r="P20" s="8"/>
    </row>
    <row r="21" spans="1:16" ht="24" customHeight="1">
      <c r="A21" s="10" t="s">
        <v>33</v>
      </c>
      <c r="B21" s="11" t="s">
        <v>34</v>
      </c>
      <c r="C21" s="12"/>
      <c r="D21" s="13">
        <v>643396142</v>
      </c>
      <c r="E21" s="13">
        <f t="shared" si="5"/>
        <v>-42254993.25999999</v>
      </c>
      <c r="F21" s="13">
        <v>601141148.74000001</v>
      </c>
      <c r="G21" s="13">
        <v>359768974.85000002</v>
      </c>
      <c r="H21" s="13">
        <v>359768974.85000002</v>
      </c>
      <c r="I21" s="13">
        <f t="shared" ref="I21:I29" si="7">+F21-H21</f>
        <v>241372173.88999999</v>
      </c>
      <c r="J21" s="13">
        <v>149049634.80000001</v>
      </c>
      <c r="K21" s="13">
        <f t="shared" ref="K21:K29" si="8">+I21-J21</f>
        <v>92322539.089999974</v>
      </c>
      <c r="L21" s="7"/>
      <c r="M21" s="14"/>
      <c r="N21" s="15"/>
      <c r="O21" s="15"/>
      <c r="P21" s="15"/>
    </row>
    <row r="22" spans="1:16">
      <c r="A22" s="10" t="s">
        <v>35</v>
      </c>
      <c r="B22" s="11" t="s">
        <v>36</v>
      </c>
      <c r="C22" s="12"/>
      <c r="D22" s="13">
        <v>1655511380</v>
      </c>
      <c r="E22" s="13">
        <f t="shared" si="5"/>
        <v>336380287.52999997</v>
      </c>
      <c r="F22" s="13">
        <v>1991891667.53</v>
      </c>
      <c r="G22" s="13">
        <v>1165930752.6900001</v>
      </c>
      <c r="H22" s="13">
        <v>1165930752.6900001</v>
      </c>
      <c r="I22" s="13">
        <f t="shared" si="7"/>
        <v>825960914.83999991</v>
      </c>
      <c r="J22" s="13">
        <v>795583293.60000002</v>
      </c>
      <c r="K22" s="13">
        <f t="shared" si="8"/>
        <v>30377621.23999989</v>
      </c>
      <c r="L22" s="7"/>
      <c r="M22" s="14"/>
      <c r="N22" s="15"/>
      <c r="O22" s="15"/>
      <c r="P22" s="15"/>
    </row>
    <row r="23" spans="1:16">
      <c r="A23" s="10" t="s">
        <v>37</v>
      </c>
      <c r="B23" s="11" t="s">
        <v>38</v>
      </c>
      <c r="C23" s="12"/>
      <c r="D23" s="13">
        <v>1167097558</v>
      </c>
      <c r="E23" s="13">
        <f t="shared" si="5"/>
        <v>113783216.47000003</v>
      </c>
      <c r="F23" s="13">
        <v>1280880774.47</v>
      </c>
      <c r="G23" s="13">
        <v>1028145858.55</v>
      </c>
      <c r="H23" s="13">
        <v>1028145858.55</v>
      </c>
      <c r="I23" s="13">
        <f t="shared" si="7"/>
        <v>252734915.92000008</v>
      </c>
      <c r="J23" s="13">
        <v>137803871.56999999</v>
      </c>
      <c r="K23" s="13">
        <f t="shared" si="8"/>
        <v>114931044.35000008</v>
      </c>
      <c r="L23" s="7"/>
      <c r="M23" s="14"/>
      <c r="N23" s="15"/>
      <c r="O23" s="15"/>
      <c r="P23" s="15"/>
    </row>
    <row r="24" spans="1:16">
      <c r="A24" s="10" t="s">
        <v>39</v>
      </c>
      <c r="B24" s="11" t="s">
        <v>40</v>
      </c>
      <c r="C24" s="12"/>
      <c r="D24" s="13">
        <v>1426378260</v>
      </c>
      <c r="E24" s="13">
        <f t="shared" si="5"/>
        <v>-44199090.930000067</v>
      </c>
      <c r="F24" s="13">
        <v>1382179169.0699999</v>
      </c>
      <c r="G24" s="13">
        <v>940373884.28999996</v>
      </c>
      <c r="H24" s="13">
        <v>940373884.28999996</v>
      </c>
      <c r="I24" s="13">
        <f t="shared" si="7"/>
        <v>441805284.77999997</v>
      </c>
      <c r="J24" s="13">
        <v>265518620.31999999</v>
      </c>
      <c r="K24" s="13">
        <f t="shared" si="8"/>
        <v>176286664.45999998</v>
      </c>
      <c r="L24" s="7"/>
      <c r="M24" s="14"/>
      <c r="N24" s="15"/>
      <c r="O24" s="15"/>
      <c r="P24" s="15"/>
    </row>
    <row r="25" spans="1:16">
      <c r="A25" s="10" t="s">
        <v>41</v>
      </c>
      <c r="B25" s="11" t="s">
        <v>42</v>
      </c>
      <c r="C25" s="12"/>
      <c r="D25" s="13">
        <v>968623599</v>
      </c>
      <c r="E25" s="13">
        <f t="shared" si="5"/>
        <v>326710075.83999991</v>
      </c>
      <c r="F25" s="13">
        <v>1295333674.8399999</v>
      </c>
      <c r="G25" s="13">
        <v>560607938.50999999</v>
      </c>
      <c r="H25" s="13">
        <v>560607938.50999999</v>
      </c>
      <c r="I25" s="13">
        <f t="shared" si="7"/>
        <v>734725736.32999992</v>
      </c>
      <c r="J25" s="13">
        <v>213152083.24000001</v>
      </c>
      <c r="K25" s="13">
        <f t="shared" si="8"/>
        <v>521573653.08999991</v>
      </c>
      <c r="L25" s="7"/>
      <c r="M25" s="14"/>
      <c r="N25" s="15"/>
      <c r="O25" s="15"/>
      <c r="P25" s="15"/>
    </row>
    <row r="26" spans="1:16">
      <c r="A26" s="10" t="s">
        <v>43</v>
      </c>
      <c r="B26" s="11" t="s">
        <v>44</v>
      </c>
      <c r="C26" s="12"/>
      <c r="D26" s="13">
        <v>1720390595</v>
      </c>
      <c r="E26" s="13">
        <f t="shared" si="5"/>
        <v>30892635.799999952</v>
      </c>
      <c r="F26" s="13">
        <v>1751283230.8</v>
      </c>
      <c r="G26" s="13">
        <v>1015817732.4400001</v>
      </c>
      <c r="H26" s="13">
        <v>1015817732.4400001</v>
      </c>
      <c r="I26" s="13">
        <f t="shared" si="7"/>
        <v>735465498.3599999</v>
      </c>
      <c r="J26" s="13">
        <v>716930855.58000004</v>
      </c>
      <c r="K26" s="13">
        <f t="shared" si="8"/>
        <v>18534642.779999852</v>
      </c>
      <c r="L26" s="7"/>
      <c r="M26" s="14"/>
      <c r="N26" s="15"/>
      <c r="O26" s="15"/>
      <c r="P26" s="15"/>
    </row>
    <row r="27" spans="1:16">
      <c r="A27" s="10" t="s">
        <v>45</v>
      </c>
      <c r="B27" s="11" t="s">
        <v>46</v>
      </c>
      <c r="C27" s="12"/>
      <c r="D27" s="13">
        <v>494157445</v>
      </c>
      <c r="E27" s="13">
        <f t="shared" si="5"/>
        <v>80324346.970000029</v>
      </c>
      <c r="F27" s="13">
        <v>574481791.97000003</v>
      </c>
      <c r="G27" s="13">
        <v>379518622.55000001</v>
      </c>
      <c r="H27" s="13">
        <v>379518622.55000001</v>
      </c>
      <c r="I27" s="13">
        <f t="shared" si="7"/>
        <v>194963169.42000002</v>
      </c>
      <c r="J27" s="13">
        <v>99362424.819999993</v>
      </c>
      <c r="K27" s="13">
        <f t="shared" si="8"/>
        <v>95600744.600000024</v>
      </c>
      <c r="L27" s="7"/>
      <c r="M27" s="14"/>
      <c r="N27" s="15"/>
      <c r="O27" s="15"/>
      <c r="P27" s="15"/>
    </row>
    <row r="28" spans="1:16">
      <c r="A28" s="10" t="s">
        <v>47</v>
      </c>
      <c r="B28" s="11" t="s">
        <v>48</v>
      </c>
      <c r="C28" s="12"/>
      <c r="D28" s="13">
        <v>7880000</v>
      </c>
      <c r="E28" s="13">
        <f t="shared" si="5"/>
        <v>14521906.760000002</v>
      </c>
      <c r="F28" s="13">
        <v>22401906.760000002</v>
      </c>
      <c r="G28" s="13">
        <v>5995019.2000000002</v>
      </c>
      <c r="H28" s="13">
        <v>5995019.2000000002</v>
      </c>
      <c r="I28" s="13">
        <f t="shared" si="7"/>
        <v>16406887.560000002</v>
      </c>
      <c r="J28" s="13">
        <v>16222340.16</v>
      </c>
      <c r="K28" s="13">
        <f t="shared" si="8"/>
        <v>184547.40000000224</v>
      </c>
      <c r="L28" s="7"/>
      <c r="M28" s="14"/>
      <c r="N28" s="15"/>
      <c r="O28" s="15"/>
      <c r="P28" s="15"/>
    </row>
    <row r="29" spans="1:16">
      <c r="A29" s="10" t="s">
        <v>49</v>
      </c>
      <c r="B29" s="11" t="s">
        <v>50</v>
      </c>
      <c r="C29" s="12"/>
      <c r="D29" s="13">
        <v>504885168</v>
      </c>
      <c r="E29" s="13">
        <f t="shared" si="5"/>
        <v>-87488366.389999986</v>
      </c>
      <c r="F29" s="13">
        <v>417396801.61000001</v>
      </c>
      <c r="G29" s="13">
        <v>263963427.56999999</v>
      </c>
      <c r="H29" s="13">
        <v>263963427.56999999</v>
      </c>
      <c r="I29" s="13">
        <f t="shared" si="7"/>
        <v>153433374.04000002</v>
      </c>
      <c r="J29" s="13">
        <v>75347321.540000007</v>
      </c>
      <c r="K29" s="13">
        <f t="shared" si="8"/>
        <v>78086052.500000015</v>
      </c>
      <c r="L29" s="7"/>
      <c r="M29" s="14"/>
      <c r="N29" s="15"/>
      <c r="O29" s="15"/>
      <c r="P29" s="15"/>
    </row>
    <row r="30" spans="1:16" ht="4.5" customHeight="1">
      <c r="B30" s="11"/>
      <c r="C30" s="12"/>
      <c r="D30" s="13"/>
      <c r="E30" s="13"/>
      <c r="F30" s="13"/>
      <c r="G30" s="13"/>
      <c r="H30" s="13"/>
      <c r="I30" s="13"/>
      <c r="J30" s="13"/>
      <c r="K30" s="13"/>
      <c r="L30" s="7"/>
      <c r="M30" s="14"/>
      <c r="N30" s="15"/>
      <c r="O30" s="15"/>
      <c r="P30" s="15"/>
    </row>
    <row r="31" spans="1:16" s="9" customFormat="1" ht="13.8">
      <c r="B31" s="4" t="s">
        <v>51</v>
      </c>
      <c r="C31" s="4"/>
      <c r="D31" s="5">
        <f>SUM(D32:D40)</f>
        <v>30738270403</v>
      </c>
      <c r="E31" s="5">
        <f t="shared" ref="E31:E40" si="9">F31-D31</f>
        <v>2223453382</v>
      </c>
      <c r="F31" s="5">
        <f t="shared" ref="F31:K31" si="10">SUM(F32:F40)</f>
        <v>32961723785</v>
      </c>
      <c r="G31" s="5">
        <f t="shared" si="10"/>
        <v>20773384975</v>
      </c>
      <c r="H31" s="5">
        <f t="shared" si="10"/>
        <v>20773384975</v>
      </c>
      <c r="I31" s="5">
        <f t="shared" si="10"/>
        <v>12188338810</v>
      </c>
      <c r="J31" s="5">
        <f t="shared" si="10"/>
        <v>6550975125.4899998</v>
      </c>
      <c r="K31" s="5">
        <f t="shared" si="10"/>
        <v>5637363684.5099993</v>
      </c>
      <c r="L31" s="7"/>
      <c r="M31" s="7"/>
      <c r="N31" s="8"/>
      <c r="O31" s="8"/>
      <c r="P31" s="8"/>
    </row>
    <row r="32" spans="1:16">
      <c r="A32" s="10" t="s">
        <v>52</v>
      </c>
      <c r="B32" s="11" t="s">
        <v>53</v>
      </c>
      <c r="C32" s="12"/>
      <c r="D32" s="13">
        <v>7542359401</v>
      </c>
      <c r="E32" s="13">
        <f t="shared" si="9"/>
        <v>65699485.779999733</v>
      </c>
      <c r="F32" s="13">
        <v>7608058886.7799997</v>
      </c>
      <c r="G32" s="13">
        <v>5254211779.9399996</v>
      </c>
      <c r="H32" s="13">
        <v>5254211779.9399996</v>
      </c>
      <c r="I32" s="13">
        <f t="shared" ref="I32:I40" si="11">+F32-H32</f>
        <v>2353847106.8400002</v>
      </c>
      <c r="J32" s="13">
        <v>607904113.53999996</v>
      </c>
      <c r="K32" s="13">
        <f t="shared" ref="K32:K40" si="12">+I32-J32</f>
        <v>1745942993.3000002</v>
      </c>
      <c r="L32" s="7"/>
      <c r="M32" s="14"/>
      <c r="N32" s="15"/>
      <c r="O32" s="15"/>
      <c r="P32" s="15"/>
    </row>
    <row r="33" spans="1:16">
      <c r="A33" s="10" t="s">
        <v>54</v>
      </c>
      <c r="B33" s="11" t="s">
        <v>55</v>
      </c>
      <c r="C33" s="12"/>
      <c r="D33" s="13">
        <v>3109165050</v>
      </c>
      <c r="E33" s="13">
        <f t="shared" si="9"/>
        <v>-1883034.3699998856</v>
      </c>
      <c r="F33" s="13">
        <v>3107282015.6300001</v>
      </c>
      <c r="G33" s="13">
        <v>2030581534.52</v>
      </c>
      <c r="H33" s="13">
        <v>2030581534.52</v>
      </c>
      <c r="I33" s="13">
        <f t="shared" si="11"/>
        <v>1076700481.1100001</v>
      </c>
      <c r="J33" s="13">
        <v>964799008.49000001</v>
      </c>
      <c r="K33" s="13">
        <f t="shared" si="12"/>
        <v>111901472.62000012</v>
      </c>
      <c r="L33" s="7"/>
      <c r="M33" s="14"/>
      <c r="N33" s="15"/>
      <c r="O33" s="15"/>
      <c r="P33" s="15"/>
    </row>
    <row r="34" spans="1:16">
      <c r="A34" s="10" t="s">
        <v>56</v>
      </c>
      <c r="B34" s="11" t="s">
        <v>57</v>
      </c>
      <c r="C34" s="12"/>
      <c r="D34" s="13">
        <v>3127187016</v>
      </c>
      <c r="E34" s="13">
        <f t="shared" si="9"/>
        <v>137001919.03999996</v>
      </c>
      <c r="F34" s="13">
        <v>3264188935.04</v>
      </c>
      <c r="G34" s="13">
        <v>2189779400.77</v>
      </c>
      <c r="H34" s="13">
        <v>2189779400.77</v>
      </c>
      <c r="I34" s="13">
        <f t="shared" si="11"/>
        <v>1074409534.27</v>
      </c>
      <c r="J34" s="13">
        <v>870644588.85000002</v>
      </c>
      <c r="K34" s="13">
        <f t="shared" si="12"/>
        <v>203764945.41999996</v>
      </c>
      <c r="L34" s="7"/>
      <c r="M34" s="14"/>
      <c r="N34" s="15"/>
      <c r="O34" s="15"/>
      <c r="P34" s="15"/>
    </row>
    <row r="35" spans="1:16">
      <c r="A35" s="10" t="s">
        <v>58</v>
      </c>
      <c r="B35" s="11" t="s">
        <v>59</v>
      </c>
      <c r="C35" s="12"/>
      <c r="D35" s="13">
        <v>1147548867</v>
      </c>
      <c r="E35" s="13">
        <f t="shared" si="9"/>
        <v>215698126.1099999</v>
      </c>
      <c r="F35" s="13">
        <v>1363246993.1099999</v>
      </c>
      <c r="G35" s="13">
        <v>1049065732.0700001</v>
      </c>
      <c r="H35" s="13">
        <v>1049065732.0700001</v>
      </c>
      <c r="I35" s="13">
        <f t="shared" si="11"/>
        <v>314181261.03999984</v>
      </c>
      <c r="J35" s="13">
        <v>221983298.94999999</v>
      </c>
      <c r="K35" s="13">
        <f t="shared" si="12"/>
        <v>92197962.089999855</v>
      </c>
      <c r="L35" s="7"/>
      <c r="M35" s="14"/>
      <c r="N35" s="15"/>
      <c r="O35" s="15"/>
      <c r="P35" s="15"/>
    </row>
    <row r="36" spans="1:16" ht="21" customHeight="1">
      <c r="A36" s="10" t="s">
        <v>60</v>
      </c>
      <c r="B36" s="11" t="s">
        <v>61</v>
      </c>
      <c r="C36" s="12"/>
      <c r="D36" s="13">
        <v>4674824015</v>
      </c>
      <c r="E36" s="13">
        <f t="shared" si="9"/>
        <v>78861115.010000229</v>
      </c>
      <c r="F36" s="13">
        <v>4753685130.0100002</v>
      </c>
      <c r="G36" s="13">
        <v>2709202065.9200001</v>
      </c>
      <c r="H36" s="13">
        <v>2709202065.9200001</v>
      </c>
      <c r="I36" s="13">
        <f t="shared" si="11"/>
        <v>2044483064.0900002</v>
      </c>
      <c r="J36" s="13">
        <v>1701503735.7</v>
      </c>
      <c r="K36" s="13">
        <f t="shared" si="12"/>
        <v>342979328.3900001</v>
      </c>
      <c r="L36" s="7"/>
      <c r="M36" s="14"/>
      <c r="N36" s="15"/>
      <c r="O36" s="15"/>
      <c r="P36" s="15"/>
    </row>
    <row r="37" spans="1:16">
      <c r="A37" s="10" t="s">
        <v>62</v>
      </c>
      <c r="B37" s="11" t="s">
        <v>63</v>
      </c>
      <c r="C37" s="12"/>
      <c r="D37" s="13">
        <v>364468352</v>
      </c>
      <c r="E37" s="13">
        <f t="shared" si="9"/>
        <v>76533822.540000021</v>
      </c>
      <c r="F37" s="13">
        <v>441002174.54000002</v>
      </c>
      <c r="G37" s="13">
        <v>330274307.07999998</v>
      </c>
      <c r="H37" s="13">
        <v>330274307.07999998</v>
      </c>
      <c r="I37" s="13">
        <f t="shared" si="11"/>
        <v>110727867.46000004</v>
      </c>
      <c r="J37" s="13">
        <v>97696079.640000001</v>
      </c>
      <c r="K37" s="13">
        <f t="shared" si="12"/>
        <v>13031787.820000038</v>
      </c>
      <c r="L37" s="7"/>
      <c r="M37" s="14"/>
      <c r="N37" s="15"/>
      <c r="O37" s="15"/>
      <c r="P37" s="15"/>
    </row>
    <row r="38" spans="1:16">
      <c r="A38" s="10" t="s">
        <v>64</v>
      </c>
      <c r="B38" s="11" t="s">
        <v>65</v>
      </c>
      <c r="C38" s="12"/>
      <c r="D38" s="13">
        <v>87846016</v>
      </c>
      <c r="E38" s="13">
        <f t="shared" si="9"/>
        <v>7934936.849999994</v>
      </c>
      <c r="F38" s="13">
        <v>95780952.849999994</v>
      </c>
      <c r="G38" s="13">
        <v>71640806.469999999</v>
      </c>
      <c r="H38" s="13">
        <v>71640806.469999999</v>
      </c>
      <c r="I38" s="13">
        <f t="shared" si="11"/>
        <v>24140146.379999995</v>
      </c>
      <c r="J38" s="13">
        <v>9677854.0700000003</v>
      </c>
      <c r="K38" s="13">
        <f t="shared" si="12"/>
        <v>14462292.309999995</v>
      </c>
      <c r="L38" s="7"/>
      <c r="M38" s="14"/>
      <c r="N38" s="15"/>
      <c r="O38" s="15"/>
      <c r="P38" s="15"/>
    </row>
    <row r="39" spans="1:16">
      <c r="A39" s="10" t="s">
        <v>66</v>
      </c>
      <c r="B39" s="11" t="s">
        <v>67</v>
      </c>
      <c r="C39" s="12"/>
      <c r="D39" s="13">
        <v>623291304</v>
      </c>
      <c r="E39" s="13">
        <f t="shared" si="9"/>
        <v>81687874.549999952</v>
      </c>
      <c r="F39" s="13">
        <v>704979178.54999995</v>
      </c>
      <c r="G39" s="13">
        <v>542449530.50999999</v>
      </c>
      <c r="H39" s="13">
        <v>542449530.50999999</v>
      </c>
      <c r="I39" s="13">
        <f t="shared" si="11"/>
        <v>162529648.03999996</v>
      </c>
      <c r="J39" s="13">
        <v>84985036.090000004</v>
      </c>
      <c r="K39" s="13">
        <f t="shared" si="12"/>
        <v>77544611.949999958</v>
      </c>
      <c r="L39" s="7"/>
      <c r="M39" s="14"/>
      <c r="N39" s="15"/>
      <c r="O39" s="15"/>
      <c r="P39" s="15"/>
    </row>
    <row r="40" spans="1:16">
      <c r="A40" s="10" t="s">
        <v>68</v>
      </c>
      <c r="B40" s="11" t="s">
        <v>69</v>
      </c>
      <c r="C40" s="12"/>
      <c r="D40" s="13">
        <v>10061580382</v>
      </c>
      <c r="E40" s="13">
        <f t="shared" si="9"/>
        <v>1561919136.4899998</v>
      </c>
      <c r="F40" s="13">
        <v>11623499518.49</v>
      </c>
      <c r="G40" s="13">
        <v>6596179817.7200003</v>
      </c>
      <c r="H40" s="13">
        <v>6596179817.7200003</v>
      </c>
      <c r="I40" s="13">
        <f t="shared" si="11"/>
        <v>5027319700.7699995</v>
      </c>
      <c r="J40" s="13">
        <v>1991781410.1600001</v>
      </c>
      <c r="K40" s="13">
        <f t="shared" si="12"/>
        <v>3035538290.6099997</v>
      </c>
      <c r="L40" s="7"/>
      <c r="M40" s="14"/>
      <c r="N40" s="15"/>
      <c r="O40" s="15"/>
      <c r="P40" s="15"/>
    </row>
    <row r="41" spans="1:16" ht="5.25" customHeight="1">
      <c r="B41" s="11"/>
      <c r="C41" s="12"/>
      <c r="D41" s="13"/>
      <c r="E41" s="13"/>
      <c r="F41" s="13"/>
      <c r="G41" s="13"/>
      <c r="H41" s="13"/>
      <c r="I41" s="13"/>
      <c r="J41" s="13"/>
      <c r="K41" s="13"/>
      <c r="L41" s="7"/>
      <c r="M41" s="14"/>
      <c r="N41" s="15"/>
      <c r="O41" s="15"/>
      <c r="P41" s="15"/>
    </row>
    <row r="42" spans="1:16" s="17" customFormat="1" ht="29.25" customHeight="1">
      <c r="B42" s="18" t="s">
        <v>70</v>
      </c>
      <c r="C42" s="4"/>
      <c r="D42" s="5">
        <f>SUM(D43:D51)</f>
        <v>82717798964</v>
      </c>
      <c r="E42" s="5">
        <f t="shared" ref="E42:E51" si="13">F42-D42</f>
        <v>14408811461.249985</v>
      </c>
      <c r="F42" s="5">
        <f t="shared" ref="F42:K42" si="14">SUM(F43:F51)</f>
        <v>97126610425.249985</v>
      </c>
      <c r="G42" s="5">
        <f t="shared" si="14"/>
        <v>66072132335.279999</v>
      </c>
      <c r="H42" s="5">
        <f t="shared" si="14"/>
        <v>66072132335.279999</v>
      </c>
      <c r="I42" s="5">
        <f t="shared" si="14"/>
        <v>31054478089.969997</v>
      </c>
      <c r="J42" s="5">
        <f t="shared" si="14"/>
        <v>18726745076.939999</v>
      </c>
      <c r="K42" s="5">
        <f t="shared" si="14"/>
        <v>12327733013.029997</v>
      </c>
      <c r="L42" s="7"/>
      <c r="M42" s="7"/>
      <c r="N42" s="7"/>
      <c r="O42" s="7"/>
      <c r="P42" s="7"/>
    </row>
    <row r="43" spans="1:16">
      <c r="A43" s="10" t="s">
        <v>71</v>
      </c>
      <c r="B43" s="11" t="s">
        <v>72</v>
      </c>
      <c r="C43" s="12"/>
      <c r="D43" s="13">
        <v>73099443419</v>
      </c>
      <c r="E43" s="13">
        <f t="shared" si="13"/>
        <v>9826339334.6999969</v>
      </c>
      <c r="F43" s="13">
        <v>82925782753.699997</v>
      </c>
      <c r="G43" s="13">
        <v>58230483684.190002</v>
      </c>
      <c r="H43" s="13">
        <v>58230483684.190002</v>
      </c>
      <c r="I43" s="13">
        <f t="shared" ref="I43:I51" si="15">+F43-H43</f>
        <v>24695299069.509995</v>
      </c>
      <c r="J43" s="13">
        <v>17289852466.599998</v>
      </c>
      <c r="K43" s="13">
        <f t="shared" ref="K43:K51" si="16">+I43-J43</f>
        <v>7405446602.909996</v>
      </c>
      <c r="L43" s="7"/>
      <c r="M43" s="14"/>
      <c r="N43" s="15"/>
      <c r="O43" s="15"/>
      <c r="P43" s="15"/>
    </row>
    <row r="44" spans="1:16">
      <c r="A44" s="10" t="s">
        <v>73</v>
      </c>
      <c r="B44" s="11" t="s">
        <v>74</v>
      </c>
      <c r="C44" s="12"/>
      <c r="D44" s="13"/>
      <c r="E44" s="13">
        <f t="shared" si="13"/>
        <v>0</v>
      </c>
      <c r="F44" s="13"/>
      <c r="G44" s="13"/>
      <c r="H44" s="13"/>
      <c r="I44" s="13">
        <f t="shared" si="15"/>
        <v>0</v>
      </c>
      <c r="J44" s="13"/>
      <c r="K44" s="13">
        <f t="shared" si="16"/>
        <v>0</v>
      </c>
      <c r="L44" s="7"/>
      <c r="M44" s="19"/>
    </row>
    <row r="45" spans="1:16">
      <c r="A45" s="10" t="s">
        <v>75</v>
      </c>
      <c r="B45" s="11" t="s">
        <v>76</v>
      </c>
      <c r="C45" s="12"/>
      <c r="D45" s="13">
        <v>4192000000</v>
      </c>
      <c r="E45" s="13">
        <f t="shared" si="13"/>
        <v>-200000000</v>
      </c>
      <c r="F45" s="13">
        <v>3992000000</v>
      </c>
      <c r="G45" s="13">
        <v>3030303494.4899998</v>
      </c>
      <c r="H45" s="13">
        <v>3030303494.4899998</v>
      </c>
      <c r="I45" s="13">
        <f t="shared" si="15"/>
        <v>961696505.51000023</v>
      </c>
      <c r="J45" s="13">
        <v>0</v>
      </c>
      <c r="K45" s="13">
        <f t="shared" si="16"/>
        <v>961696505.51000023</v>
      </c>
      <c r="L45" s="7"/>
      <c r="M45" s="19"/>
    </row>
    <row r="46" spans="1:16">
      <c r="A46" s="10" t="s">
        <v>77</v>
      </c>
      <c r="B46" s="11" t="s">
        <v>78</v>
      </c>
      <c r="C46" s="12"/>
      <c r="D46" s="13">
        <v>5426355545</v>
      </c>
      <c r="E46" s="13">
        <f t="shared" si="13"/>
        <v>459806490.14999962</v>
      </c>
      <c r="F46" s="13">
        <v>5886162035.1499996</v>
      </c>
      <c r="G46" s="13">
        <v>4389953735.79</v>
      </c>
      <c r="H46" s="13">
        <v>4389953735.79</v>
      </c>
      <c r="I46" s="13">
        <f t="shared" si="15"/>
        <v>1496208299.3599997</v>
      </c>
      <c r="J46" s="13">
        <v>1206776310.3399999</v>
      </c>
      <c r="K46" s="13">
        <f t="shared" si="16"/>
        <v>289431989.01999974</v>
      </c>
      <c r="L46" s="7"/>
      <c r="M46" s="14"/>
      <c r="N46" s="15"/>
      <c r="O46" s="15"/>
      <c r="P46" s="15"/>
    </row>
    <row r="47" spans="1:16">
      <c r="A47" s="10" t="s">
        <v>79</v>
      </c>
      <c r="B47" s="11" t="s">
        <v>80</v>
      </c>
      <c r="C47" s="12"/>
      <c r="D47" s="13"/>
      <c r="E47" s="13">
        <f t="shared" si="13"/>
        <v>0</v>
      </c>
      <c r="F47" s="13"/>
      <c r="G47" s="13"/>
      <c r="H47" s="13"/>
      <c r="I47" s="13">
        <f t="shared" si="15"/>
        <v>0</v>
      </c>
      <c r="J47" s="13"/>
      <c r="K47" s="13">
        <f t="shared" si="16"/>
        <v>0</v>
      </c>
      <c r="L47" s="7"/>
      <c r="M47" s="19"/>
    </row>
    <row r="48" spans="1:16">
      <c r="A48" s="10" t="s">
        <v>81</v>
      </c>
      <c r="B48" s="11" t="s">
        <v>82</v>
      </c>
      <c r="C48" s="12"/>
      <c r="D48" s="13">
        <v>0</v>
      </c>
      <c r="E48" s="13">
        <f t="shared" si="13"/>
        <v>4322065636.3999996</v>
      </c>
      <c r="F48" s="13">
        <v>4322065636.3999996</v>
      </c>
      <c r="G48" s="13">
        <v>420804020.81</v>
      </c>
      <c r="H48" s="13">
        <v>420804020.81</v>
      </c>
      <c r="I48" s="13">
        <f t="shared" si="15"/>
        <v>3901261615.5899997</v>
      </c>
      <c r="J48" s="13">
        <v>230103700</v>
      </c>
      <c r="K48" s="13">
        <f t="shared" si="16"/>
        <v>3671157915.5899997</v>
      </c>
      <c r="L48" s="7"/>
      <c r="M48" s="19"/>
    </row>
    <row r="49" spans="1:16">
      <c r="B49" s="11" t="s">
        <v>83</v>
      </c>
      <c r="C49" s="12"/>
      <c r="D49" s="13"/>
      <c r="E49" s="13">
        <f t="shared" si="13"/>
        <v>0</v>
      </c>
      <c r="F49" s="13"/>
      <c r="G49" s="13"/>
      <c r="H49" s="13"/>
      <c r="I49" s="13">
        <f t="shared" si="15"/>
        <v>0</v>
      </c>
      <c r="J49" s="13"/>
      <c r="K49" s="13">
        <f t="shared" si="16"/>
        <v>0</v>
      </c>
      <c r="L49" s="7"/>
      <c r="M49" s="19"/>
    </row>
    <row r="50" spans="1:16">
      <c r="B50" s="11" t="s">
        <v>84</v>
      </c>
      <c r="C50" s="12"/>
      <c r="D50" s="13"/>
      <c r="E50" s="13">
        <f t="shared" si="13"/>
        <v>0</v>
      </c>
      <c r="F50" s="13"/>
      <c r="G50" s="13"/>
      <c r="H50" s="13"/>
      <c r="I50" s="13">
        <f t="shared" si="15"/>
        <v>0</v>
      </c>
      <c r="J50" s="13"/>
      <c r="K50" s="13">
        <f t="shared" si="16"/>
        <v>0</v>
      </c>
      <c r="L50" s="7"/>
      <c r="M50" s="14"/>
      <c r="N50" s="15"/>
      <c r="O50" s="15"/>
      <c r="P50" s="15"/>
    </row>
    <row r="51" spans="1:16">
      <c r="A51" s="10" t="s">
        <v>85</v>
      </c>
      <c r="B51" s="11" t="s">
        <v>86</v>
      </c>
      <c r="C51" s="12"/>
      <c r="D51" s="13">
        <v>0</v>
      </c>
      <c r="E51" s="13">
        <f t="shared" si="13"/>
        <v>600000</v>
      </c>
      <c r="F51" s="13">
        <v>600000</v>
      </c>
      <c r="G51" s="13">
        <v>587400</v>
      </c>
      <c r="H51" s="13">
        <v>587400</v>
      </c>
      <c r="I51" s="13">
        <f t="shared" si="15"/>
        <v>12600</v>
      </c>
      <c r="J51" s="13">
        <v>12600</v>
      </c>
      <c r="K51" s="13">
        <f t="shared" si="16"/>
        <v>0</v>
      </c>
      <c r="L51" s="7"/>
      <c r="M51" s="14"/>
      <c r="N51" s="15"/>
      <c r="O51" s="15"/>
      <c r="P51" s="15"/>
    </row>
    <row r="52" spans="1:16" ht="5.25" customHeight="1">
      <c r="B52" s="11"/>
      <c r="C52" s="12"/>
      <c r="D52" s="13"/>
      <c r="E52" s="13"/>
      <c r="F52" s="13"/>
      <c r="G52" s="13"/>
      <c r="H52" s="13"/>
      <c r="I52" s="13"/>
      <c r="J52" s="13"/>
      <c r="K52" s="13"/>
      <c r="L52" s="7"/>
      <c r="M52" s="14"/>
      <c r="N52" s="15"/>
      <c r="O52" s="15"/>
      <c r="P52" s="15"/>
    </row>
    <row r="53" spans="1:16" s="9" customFormat="1" ht="13.8">
      <c r="B53" s="4" t="s">
        <v>87</v>
      </c>
      <c r="C53" s="4"/>
      <c r="D53" s="5">
        <f>SUM(D54:D62)</f>
        <v>1044087588</v>
      </c>
      <c r="E53" s="5">
        <f t="shared" ref="E53:E62" si="17">F53-D53</f>
        <v>163822186.53000021</v>
      </c>
      <c r="F53" s="5">
        <f t="shared" ref="F53:K53" si="18">SUM(F54:F62)</f>
        <v>1207909774.5300002</v>
      </c>
      <c r="G53" s="5">
        <f t="shared" si="18"/>
        <v>654325993.67000008</v>
      </c>
      <c r="H53" s="5">
        <f t="shared" si="18"/>
        <v>654325993.67000008</v>
      </c>
      <c r="I53" s="5">
        <f t="shared" si="18"/>
        <v>553583780.8599999</v>
      </c>
      <c r="J53" s="5">
        <f t="shared" si="18"/>
        <v>207701433.09</v>
      </c>
      <c r="K53" s="5">
        <f t="shared" si="18"/>
        <v>345882347.76999992</v>
      </c>
      <c r="L53" s="5"/>
      <c r="M53" s="7"/>
      <c r="N53" s="8"/>
      <c r="O53" s="8"/>
      <c r="P53" s="8"/>
    </row>
    <row r="54" spans="1:16">
      <c r="A54" s="10" t="s">
        <v>88</v>
      </c>
      <c r="B54" s="11" t="s">
        <v>89</v>
      </c>
      <c r="C54" s="12"/>
      <c r="D54" s="13">
        <v>278899018</v>
      </c>
      <c r="E54" s="13">
        <f t="shared" si="17"/>
        <v>-128367034.96000001</v>
      </c>
      <c r="F54" s="13">
        <v>150531983.03999999</v>
      </c>
      <c r="G54" s="13">
        <v>84225413.700000003</v>
      </c>
      <c r="H54" s="13">
        <v>84225413.700000003</v>
      </c>
      <c r="I54" s="13">
        <f t="shared" ref="I54:I62" si="19">+F54-H54</f>
        <v>66306569.339999989</v>
      </c>
      <c r="J54" s="13">
        <v>16116870.060000001</v>
      </c>
      <c r="K54" s="13">
        <f t="shared" ref="K54:K62" si="20">+I54-J54</f>
        <v>50189699.279999986</v>
      </c>
      <c r="L54" s="7"/>
      <c r="M54" s="14"/>
      <c r="N54" s="15"/>
      <c r="O54" s="15"/>
      <c r="P54" s="15"/>
    </row>
    <row r="55" spans="1:16">
      <c r="A55" s="10" t="s">
        <v>90</v>
      </c>
      <c r="B55" s="11" t="s">
        <v>91</v>
      </c>
      <c r="C55" s="12"/>
      <c r="D55" s="13">
        <v>87101227</v>
      </c>
      <c r="E55" s="13">
        <f t="shared" si="17"/>
        <v>-20943117.329999998</v>
      </c>
      <c r="F55" s="13">
        <v>66158109.670000002</v>
      </c>
      <c r="G55" s="13">
        <v>16915712.879999999</v>
      </c>
      <c r="H55" s="13">
        <v>16915712.879999999</v>
      </c>
      <c r="I55" s="13">
        <f t="shared" si="19"/>
        <v>49242396.790000007</v>
      </c>
      <c r="J55" s="13">
        <v>36991679.979999997</v>
      </c>
      <c r="K55" s="13">
        <f t="shared" si="20"/>
        <v>12250716.81000001</v>
      </c>
      <c r="L55" s="7"/>
      <c r="M55" s="14"/>
      <c r="N55" s="15"/>
      <c r="O55" s="15"/>
      <c r="P55" s="15"/>
    </row>
    <row r="56" spans="1:16">
      <c r="A56" s="10" t="s">
        <v>92</v>
      </c>
      <c r="B56" s="11" t="s">
        <v>93</v>
      </c>
      <c r="C56" s="12"/>
      <c r="D56" s="13">
        <v>58315000</v>
      </c>
      <c r="E56" s="13">
        <f t="shared" si="17"/>
        <v>-19301951.909999996</v>
      </c>
      <c r="F56" s="13">
        <v>39013048.090000004</v>
      </c>
      <c r="G56" s="13">
        <v>5390350.3700000001</v>
      </c>
      <c r="H56" s="13">
        <v>5390350.3700000001</v>
      </c>
      <c r="I56" s="13">
        <f t="shared" si="19"/>
        <v>33622697.720000006</v>
      </c>
      <c r="J56" s="13">
        <v>20154373.079999998</v>
      </c>
      <c r="K56" s="13">
        <f t="shared" si="20"/>
        <v>13468324.640000008</v>
      </c>
      <c r="L56" s="7"/>
      <c r="M56" s="14"/>
      <c r="N56" s="15"/>
      <c r="O56" s="15"/>
      <c r="P56" s="15"/>
    </row>
    <row r="57" spans="1:16">
      <c r="A57" s="10" t="s">
        <v>94</v>
      </c>
      <c r="B57" s="11" t="s">
        <v>95</v>
      </c>
      <c r="C57" s="12"/>
      <c r="D57" s="13">
        <v>256609293</v>
      </c>
      <c r="E57" s="13">
        <f t="shared" si="17"/>
        <v>-99774333.610000014</v>
      </c>
      <c r="F57" s="13">
        <v>156834959.38999999</v>
      </c>
      <c r="G57" s="13">
        <v>39679273.380000003</v>
      </c>
      <c r="H57" s="13">
        <v>39679273.380000003</v>
      </c>
      <c r="I57" s="13">
        <f t="shared" si="19"/>
        <v>117155686.00999999</v>
      </c>
      <c r="J57" s="13">
        <v>56313696.159999996</v>
      </c>
      <c r="K57" s="13">
        <f t="shared" si="20"/>
        <v>60841989.849999994</v>
      </c>
      <c r="L57" s="7"/>
      <c r="M57" s="14"/>
      <c r="N57" s="15"/>
      <c r="O57" s="15"/>
      <c r="P57" s="15"/>
    </row>
    <row r="58" spans="1:16">
      <c r="A58" s="10" t="s">
        <v>96</v>
      </c>
      <c r="B58" s="11" t="s">
        <v>97</v>
      </c>
      <c r="C58" s="12"/>
      <c r="D58" s="13">
        <v>0</v>
      </c>
      <c r="E58" s="13">
        <f t="shared" si="17"/>
        <v>80040</v>
      </c>
      <c r="F58" s="13">
        <v>80040</v>
      </c>
      <c r="G58" s="13">
        <v>0</v>
      </c>
      <c r="H58" s="13">
        <v>0</v>
      </c>
      <c r="I58" s="13">
        <f t="shared" si="19"/>
        <v>80040</v>
      </c>
      <c r="J58" s="13">
        <v>0</v>
      </c>
      <c r="K58" s="13">
        <f t="shared" si="20"/>
        <v>80040</v>
      </c>
      <c r="L58" s="7"/>
      <c r="M58" s="14"/>
      <c r="N58" s="15"/>
      <c r="O58" s="15"/>
      <c r="P58" s="15"/>
    </row>
    <row r="59" spans="1:16">
      <c r="A59" s="10" t="s">
        <v>98</v>
      </c>
      <c r="B59" s="11" t="s">
        <v>99</v>
      </c>
      <c r="C59" s="12"/>
      <c r="D59" s="13">
        <v>343840050</v>
      </c>
      <c r="E59" s="13">
        <f t="shared" si="17"/>
        <v>76962183.589999974</v>
      </c>
      <c r="F59" s="13">
        <v>420802233.58999997</v>
      </c>
      <c r="G59" s="13">
        <v>270560433.73000002</v>
      </c>
      <c r="H59" s="13">
        <v>270560433.73000002</v>
      </c>
      <c r="I59" s="13">
        <f t="shared" si="19"/>
        <v>150241799.85999995</v>
      </c>
      <c r="J59" s="13">
        <v>62939793.240000002</v>
      </c>
      <c r="K59" s="13">
        <f t="shared" si="20"/>
        <v>87302006.619999945</v>
      </c>
      <c r="L59" s="7"/>
      <c r="M59" s="14"/>
      <c r="N59" s="15"/>
      <c r="O59" s="15"/>
      <c r="P59" s="15"/>
    </row>
    <row r="60" spans="1:16">
      <c r="A60" s="10" t="s">
        <v>100</v>
      </c>
      <c r="B60" s="11" t="s">
        <v>101</v>
      </c>
      <c r="C60" s="12"/>
      <c r="D60" s="13"/>
      <c r="E60" s="13">
        <f t="shared" si="17"/>
        <v>0</v>
      </c>
      <c r="F60" s="13"/>
      <c r="G60" s="13"/>
      <c r="H60" s="13"/>
      <c r="I60" s="13">
        <f t="shared" si="19"/>
        <v>0</v>
      </c>
      <c r="J60" s="13"/>
      <c r="K60" s="13">
        <f t="shared" si="20"/>
        <v>0</v>
      </c>
      <c r="L60" s="7"/>
      <c r="M60" s="14"/>
      <c r="N60" s="15"/>
      <c r="O60" s="15"/>
      <c r="P60" s="15"/>
    </row>
    <row r="61" spans="1:16">
      <c r="A61" s="10" t="s">
        <v>102</v>
      </c>
      <c r="B61" s="11" t="s">
        <v>103</v>
      </c>
      <c r="C61" s="12"/>
      <c r="D61" s="13">
        <v>0</v>
      </c>
      <c r="E61" s="13">
        <f t="shared" si="17"/>
        <v>339885151.60000002</v>
      </c>
      <c r="F61" s="13">
        <v>339885151.60000002</v>
      </c>
      <c r="G61" s="13">
        <v>231051698.59999999</v>
      </c>
      <c r="H61" s="13">
        <v>231051698.59999999</v>
      </c>
      <c r="I61" s="13">
        <f t="shared" si="19"/>
        <v>108833453.00000003</v>
      </c>
      <c r="J61" s="13">
        <v>0</v>
      </c>
      <c r="K61" s="13">
        <f t="shared" si="20"/>
        <v>108833453.00000003</v>
      </c>
      <c r="L61" s="7"/>
      <c r="M61" s="14"/>
      <c r="N61" s="15"/>
      <c r="O61" s="15"/>
      <c r="P61" s="15"/>
    </row>
    <row r="62" spans="1:16">
      <c r="A62" s="10" t="s">
        <v>104</v>
      </c>
      <c r="B62" s="11" t="s">
        <v>105</v>
      </c>
      <c r="C62" s="12"/>
      <c r="D62" s="13">
        <v>19323000</v>
      </c>
      <c r="E62" s="13">
        <f t="shared" si="17"/>
        <v>15281249.149999999</v>
      </c>
      <c r="F62" s="13">
        <v>34604249.149999999</v>
      </c>
      <c r="G62" s="13">
        <v>6503111.0099999998</v>
      </c>
      <c r="H62" s="13">
        <v>6503111.0099999998</v>
      </c>
      <c r="I62" s="13">
        <f t="shared" si="19"/>
        <v>28101138.140000001</v>
      </c>
      <c r="J62" s="13">
        <v>15185020.57</v>
      </c>
      <c r="K62" s="13">
        <f t="shared" si="20"/>
        <v>12916117.57</v>
      </c>
      <c r="L62" s="7"/>
      <c r="M62" s="14"/>
      <c r="N62" s="15"/>
      <c r="O62" s="15"/>
      <c r="P62" s="15"/>
    </row>
    <row r="63" spans="1:16" ht="6" customHeight="1">
      <c r="B63" s="11"/>
      <c r="C63" s="12"/>
      <c r="D63" s="13"/>
      <c r="E63" s="13"/>
      <c r="F63" s="13"/>
      <c r="G63" s="13"/>
      <c r="H63" s="13"/>
      <c r="I63" s="13"/>
      <c r="J63" s="13"/>
      <c r="K63" s="13"/>
      <c r="L63" s="7"/>
      <c r="M63" s="14"/>
      <c r="N63" s="15"/>
      <c r="O63" s="15"/>
      <c r="P63" s="15"/>
    </row>
    <row r="64" spans="1:16" s="9" customFormat="1" ht="13.8">
      <c r="B64" s="4" t="s">
        <v>106</v>
      </c>
      <c r="C64" s="4"/>
      <c r="D64" s="5">
        <f>SUM(D65:D67)</f>
        <v>8374204581</v>
      </c>
      <c r="E64" s="5">
        <f>F64-D64</f>
        <v>-195179951.42999935</v>
      </c>
      <c r="F64" s="5">
        <f t="shared" ref="F64:K64" si="21">SUM(F65:F67)</f>
        <v>8179024629.5700006</v>
      </c>
      <c r="G64" s="5">
        <f t="shared" si="21"/>
        <v>5192669298.1299992</v>
      </c>
      <c r="H64" s="5">
        <f t="shared" si="21"/>
        <v>5192669298.1299992</v>
      </c>
      <c r="I64" s="5">
        <f t="shared" si="21"/>
        <v>2986355331.4400005</v>
      </c>
      <c r="J64" s="5">
        <f t="shared" si="21"/>
        <v>2085156830.6400001</v>
      </c>
      <c r="K64" s="5">
        <f t="shared" si="21"/>
        <v>901198500.80000067</v>
      </c>
      <c r="L64" s="7"/>
      <c r="M64" s="7"/>
      <c r="N64" s="8"/>
      <c r="O64" s="8"/>
      <c r="P64" s="8"/>
    </row>
    <row r="65" spans="1:16">
      <c r="A65" s="10" t="s">
        <v>107</v>
      </c>
      <c r="B65" s="11" t="s">
        <v>108</v>
      </c>
      <c r="C65" s="12"/>
      <c r="D65" s="13">
        <v>7659411910</v>
      </c>
      <c r="E65" s="13">
        <f>F65-D65</f>
        <v>-273049960.14999962</v>
      </c>
      <c r="F65" s="13">
        <v>7386361949.8500004</v>
      </c>
      <c r="G65" s="13">
        <v>4651932297.4399996</v>
      </c>
      <c r="H65" s="13">
        <v>4651932297.4399996</v>
      </c>
      <c r="I65" s="13">
        <f>+F65-H65</f>
        <v>2734429652.4100008</v>
      </c>
      <c r="J65" s="13">
        <v>1833231151.6800001</v>
      </c>
      <c r="K65" s="13">
        <f>+I65-J65</f>
        <v>901198500.73000073</v>
      </c>
      <c r="L65" s="7"/>
      <c r="M65" s="14"/>
      <c r="N65" s="15"/>
      <c r="O65" s="15"/>
      <c r="P65" s="15"/>
    </row>
    <row r="66" spans="1:16">
      <c r="A66" s="10" t="s">
        <v>109</v>
      </c>
      <c r="B66" s="11" t="s">
        <v>110</v>
      </c>
      <c r="C66" s="12"/>
      <c r="D66" s="13"/>
      <c r="E66" s="13">
        <f>F66-D66</f>
        <v>0</v>
      </c>
      <c r="F66" s="13"/>
      <c r="G66" s="13"/>
      <c r="H66" s="13"/>
      <c r="I66" s="13">
        <f>+F66-H66</f>
        <v>0</v>
      </c>
      <c r="J66" s="13"/>
      <c r="K66" s="13">
        <f>+I66-J66</f>
        <v>0</v>
      </c>
      <c r="L66" s="7"/>
      <c r="M66" s="14"/>
      <c r="N66" s="15"/>
      <c r="O66" s="15"/>
      <c r="P66" s="15"/>
    </row>
    <row r="67" spans="1:16">
      <c r="A67" s="10" t="s">
        <v>111</v>
      </c>
      <c r="B67" s="11" t="s">
        <v>112</v>
      </c>
      <c r="C67" s="12"/>
      <c r="D67" s="13">
        <v>714792671</v>
      </c>
      <c r="E67" s="13">
        <f>F67-D67</f>
        <v>77870008.720000029</v>
      </c>
      <c r="F67" s="13">
        <v>792662679.72000003</v>
      </c>
      <c r="G67" s="13">
        <v>540737000.69000006</v>
      </c>
      <c r="H67" s="13">
        <v>540737000.69000006</v>
      </c>
      <c r="I67" s="13">
        <f>+F67-H67</f>
        <v>251925679.02999997</v>
      </c>
      <c r="J67" s="13">
        <v>251925678.96000001</v>
      </c>
      <c r="K67" s="13">
        <f>+I67-J67</f>
        <v>6.9999963045120239E-2</v>
      </c>
      <c r="L67" s="7"/>
      <c r="M67" s="14"/>
      <c r="N67" s="15"/>
      <c r="O67" s="15"/>
      <c r="P67" s="15"/>
    </row>
    <row r="68" spans="1:16" ht="4.5" customHeight="1">
      <c r="B68" s="11"/>
      <c r="C68" s="12"/>
      <c r="D68" s="13"/>
      <c r="E68" s="13"/>
      <c r="F68" s="13"/>
      <c r="G68" s="13"/>
      <c r="H68" s="13"/>
      <c r="I68" s="13"/>
      <c r="J68" s="13"/>
      <c r="K68" s="13"/>
      <c r="L68" s="7"/>
      <c r="M68" s="14"/>
      <c r="N68" s="15"/>
      <c r="O68" s="15"/>
      <c r="P68" s="15"/>
    </row>
    <row r="69" spans="1:16" s="9" customFormat="1" ht="13.8">
      <c r="B69" s="4" t="s">
        <v>113</v>
      </c>
      <c r="C69" s="4"/>
      <c r="D69" s="5">
        <f>SUM(D70:D76)</f>
        <v>1378942529</v>
      </c>
      <c r="E69" s="5">
        <f t="shared" ref="E69:E76" si="22">F69-D69</f>
        <v>1914892218.8299999</v>
      </c>
      <c r="F69" s="5">
        <f t="shared" ref="F69:K69" si="23">SUM(F70:F76)</f>
        <v>3293834747.8299999</v>
      </c>
      <c r="G69" s="5">
        <f t="shared" si="23"/>
        <v>3101563533.1999998</v>
      </c>
      <c r="H69" s="5">
        <f t="shared" si="23"/>
        <v>3101563533.1999998</v>
      </c>
      <c r="I69" s="5">
        <f t="shared" si="23"/>
        <v>192271214.63</v>
      </c>
      <c r="J69" s="5">
        <f t="shared" si="23"/>
        <v>0</v>
      </c>
      <c r="K69" s="5">
        <f t="shared" si="23"/>
        <v>192271214.63</v>
      </c>
      <c r="L69" s="7"/>
      <c r="M69" s="7"/>
      <c r="N69" s="8"/>
      <c r="O69" s="8"/>
      <c r="P69" s="8"/>
    </row>
    <row r="70" spans="1:16">
      <c r="A70" s="10" t="s">
        <v>114</v>
      </c>
      <c r="B70" s="11" t="s">
        <v>115</v>
      </c>
      <c r="C70" s="12"/>
      <c r="D70" s="13"/>
      <c r="E70" s="13">
        <f t="shared" si="22"/>
        <v>0</v>
      </c>
      <c r="F70" s="13"/>
      <c r="G70" s="13"/>
      <c r="H70" s="13"/>
      <c r="I70" s="13">
        <f t="shared" ref="I70:I76" si="24">+F70-H70</f>
        <v>0</v>
      </c>
      <c r="J70" s="13"/>
      <c r="K70" s="13">
        <f t="shared" ref="K70:K76" si="25">+I70-J70</f>
        <v>0</v>
      </c>
      <c r="L70" s="7"/>
      <c r="M70" s="16"/>
      <c r="N70" s="7"/>
      <c r="O70" s="16"/>
      <c r="P70" s="7"/>
    </row>
    <row r="71" spans="1:16">
      <c r="B71" s="11" t="s">
        <v>116</v>
      </c>
      <c r="C71" s="12"/>
      <c r="D71" s="13"/>
      <c r="E71" s="13">
        <f t="shared" si="22"/>
        <v>0</v>
      </c>
      <c r="F71" s="13"/>
      <c r="G71" s="13"/>
      <c r="H71" s="13"/>
      <c r="I71" s="13">
        <f t="shared" si="24"/>
        <v>0</v>
      </c>
      <c r="J71" s="13"/>
      <c r="K71" s="13">
        <f t="shared" si="25"/>
        <v>0</v>
      </c>
      <c r="L71" s="7"/>
      <c r="M71" s="16"/>
      <c r="N71" s="7"/>
      <c r="O71" s="16"/>
      <c r="P71" s="7"/>
    </row>
    <row r="72" spans="1:16">
      <c r="B72" s="11" t="s">
        <v>117</v>
      </c>
      <c r="C72" s="12"/>
      <c r="D72" s="13"/>
      <c r="E72" s="13">
        <f t="shared" si="22"/>
        <v>0</v>
      </c>
      <c r="F72" s="13"/>
      <c r="G72" s="13"/>
      <c r="H72" s="13"/>
      <c r="I72" s="13">
        <f t="shared" si="24"/>
        <v>0</v>
      </c>
      <c r="J72" s="13"/>
      <c r="K72" s="13">
        <f t="shared" si="25"/>
        <v>0</v>
      </c>
      <c r="L72" s="7"/>
      <c r="M72" s="16"/>
      <c r="N72" s="7"/>
      <c r="O72" s="16"/>
      <c r="P72" s="7"/>
    </row>
    <row r="73" spans="1:16">
      <c r="B73" s="11" t="s">
        <v>118</v>
      </c>
      <c r="C73" s="12"/>
      <c r="D73" s="13"/>
      <c r="E73" s="13">
        <f t="shared" si="22"/>
        <v>0</v>
      </c>
      <c r="F73" s="13"/>
      <c r="G73" s="13"/>
      <c r="H73" s="13"/>
      <c r="I73" s="13">
        <f t="shared" si="24"/>
        <v>0</v>
      </c>
      <c r="J73" s="13"/>
      <c r="K73" s="13">
        <f t="shared" si="25"/>
        <v>0</v>
      </c>
      <c r="L73" s="7"/>
      <c r="M73" s="16"/>
      <c r="N73" s="7"/>
      <c r="O73" s="16"/>
      <c r="P73" s="7"/>
    </row>
    <row r="74" spans="1:16">
      <c r="A74" s="10" t="s">
        <v>119</v>
      </c>
      <c r="B74" s="11" t="s">
        <v>120</v>
      </c>
      <c r="C74" s="12"/>
      <c r="D74" s="13">
        <v>0</v>
      </c>
      <c r="E74" s="13">
        <f t="shared" si="22"/>
        <v>3101563533.1999998</v>
      </c>
      <c r="F74" s="13">
        <v>3101563533.1999998</v>
      </c>
      <c r="G74" s="13">
        <v>3101563533.1999998</v>
      </c>
      <c r="H74" s="13">
        <v>3101563533.1999998</v>
      </c>
      <c r="I74" s="13">
        <f t="shared" si="24"/>
        <v>0</v>
      </c>
      <c r="J74" s="13">
        <v>0</v>
      </c>
      <c r="K74" s="13">
        <f t="shared" si="25"/>
        <v>0</v>
      </c>
      <c r="L74" s="7"/>
      <c r="M74" s="16"/>
      <c r="N74" s="7"/>
      <c r="O74" s="16"/>
      <c r="P74" s="7"/>
    </row>
    <row r="75" spans="1:16">
      <c r="A75" s="10" t="s">
        <v>121</v>
      </c>
      <c r="B75" s="11" t="s">
        <v>122</v>
      </c>
      <c r="C75" s="12"/>
      <c r="D75" s="13">
        <v>73000000</v>
      </c>
      <c r="E75" s="13">
        <f t="shared" si="22"/>
        <v>-73000000</v>
      </c>
      <c r="F75" s="13">
        <v>0</v>
      </c>
      <c r="G75" s="13">
        <v>0</v>
      </c>
      <c r="H75" s="13">
        <v>0</v>
      </c>
      <c r="I75" s="13">
        <f t="shared" si="24"/>
        <v>0</v>
      </c>
      <c r="J75" s="13">
        <v>0</v>
      </c>
      <c r="K75" s="13">
        <f t="shared" si="25"/>
        <v>0</v>
      </c>
      <c r="L75" s="7"/>
      <c r="M75" s="16"/>
      <c r="N75" s="7"/>
      <c r="O75" s="16"/>
      <c r="P75" s="7"/>
    </row>
    <row r="76" spans="1:16">
      <c r="A76" s="10" t="s">
        <v>123</v>
      </c>
      <c r="B76" s="11" t="s">
        <v>124</v>
      </c>
      <c r="C76" s="12"/>
      <c r="D76" s="13">
        <v>1305942529</v>
      </c>
      <c r="E76" s="13">
        <f t="shared" si="22"/>
        <v>-1113671314.3699999</v>
      </c>
      <c r="F76" s="13">
        <v>192271214.63</v>
      </c>
      <c r="G76" s="13">
        <v>0</v>
      </c>
      <c r="H76" s="13">
        <v>0</v>
      </c>
      <c r="I76" s="13">
        <f t="shared" si="24"/>
        <v>192271214.63</v>
      </c>
      <c r="J76" s="13">
        <v>0</v>
      </c>
      <c r="K76" s="13">
        <f t="shared" si="25"/>
        <v>192271214.63</v>
      </c>
      <c r="L76" s="7"/>
      <c r="M76" s="16"/>
      <c r="N76" s="7"/>
      <c r="O76" s="16"/>
      <c r="P76" s="7"/>
    </row>
    <row r="77" spans="1:16" ht="6.75" customHeight="1">
      <c r="B77" s="11"/>
      <c r="C77" s="12"/>
      <c r="D77" s="13"/>
      <c r="E77" s="13"/>
      <c r="F77" s="13"/>
      <c r="G77" s="13"/>
      <c r="H77" s="13"/>
      <c r="I77" s="13"/>
      <c r="J77" s="13"/>
      <c r="K77" s="13"/>
      <c r="L77" s="7"/>
      <c r="M77" s="16"/>
      <c r="N77" s="7"/>
      <c r="O77" s="16"/>
      <c r="P77" s="7"/>
    </row>
    <row r="78" spans="1:16" s="9" customFormat="1" ht="13.8">
      <c r="B78" s="4" t="s">
        <v>125</v>
      </c>
      <c r="C78" s="4"/>
      <c r="D78" s="5">
        <f>SUM(D79:D81)</f>
        <v>0</v>
      </c>
      <c r="E78" s="5">
        <f>F78-D78</f>
        <v>1012129352.64</v>
      </c>
      <c r="F78" s="5">
        <f>SUM(F79:F81)</f>
        <v>1012129352.64</v>
      </c>
      <c r="G78" s="5">
        <f>SUM(G79:G81)</f>
        <v>1002484941.97</v>
      </c>
      <c r="H78" s="5">
        <f>SUM(H79:H81)</f>
        <v>1002484941.97</v>
      </c>
      <c r="I78" s="5">
        <f>SUM(I79:I81)</f>
        <v>9644410.6699999999</v>
      </c>
      <c r="J78" s="5">
        <v>0</v>
      </c>
      <c r="K78" s="5">
        <f>SUM(K79:K81)</f>
        <v>9644410.6699999999</v>
      </c>
      <c r="L78" s="5"/>
      <c r="M78" s="7"/>
      <c r="N78" s="8"/>
      <c r="O78" s="8"/>
      <c r="P78" s="8"/>
    </row>
    <row r="79" spans="1:16">
      <c r="B79" s="11" t="s">
        <v>126</v>
      </c>
      <c r="C79" s="12"/>
      <c r="D79" s="13"/>
      <c r="E79" s="13">
        <f>F79-D79</f>
        <v>0</v>
      </c>
      <c r="F79" s="13"/>
      <c r="G79" s="13"/>
      <c r="H79" s="13"/>
      <c r="I79" s="13">
        <f>+F79-H79</f>
        <v>0</v>
      </c>
      <c r="J79" s="13"/>
      <c r="K79" s="13">
        <f>+I79-J79</f>
        <v>0</v>
      </c>
      <c r="L79" s="7"/>
      <c r="M79" s="16"/>
      <c r="N79" s="7"/>
      <c r="O79" s="16"/>
      <c r="P79" s="7"/>
    </row>
    <row r="80" spans="1:16">
      <c r="A80" s="1" t="s">
        <v>127</v>
      </c>
      <c r="B80" s="11" t="s">
        <v>128</v>
      </c>
      <c r="C80" s="12"/>
      <c r="D80" s="13">
        <v>0</v>
      </c>
      <c r="E80" s="13">
        <f>F80-D80</f>
        <v>1000521177.73</v>
      </c>
      <c r="F80" s="13">
        <v>1000521177.73</v>
      </c>
      <c r="G80" s="13">
        <v>1000521177.73</v>
      </c>
      <c r="H80" s="13">
        <v>1000521177.73</v>
      </c>
      <c r="I80" s="13">
        <f>+F80-H80</f>
        <v>0</v>
      </c>
      <c r="J80" s="13">
        <v>0</v>
      </c>
      <c r="K80" s="13">
        <f>+I80-J80</f>
        <v>0</v>
      </c>
      <c r="L80" s="7"/>
      <c r="M80" s="16"/>
      <c r="N80" s="7"/>
      <c r="O80" s="16"/>
      <c r="P80" s="7"/>
    </row>
    <row r="81" spans="1:16" ht="41.4" customHeight="1">
      <c r="A81" s="20" t="s">
        <v>129</v>
      </c>
      <c r="B81" s="11" t="s">
        <v>130</v>
      </c>
      <c r="C81" s="12"/>
      <c r="D81" s="13">
        <v>0</v>
      </c>
      <c r="E81" s="13">
        <f>F81-D81</f>
        <v>11608174.91</v>
      </c>
      <c r="F81" s="13">
        <v>11608174.91</v>
      </c>
      <c r="G81" s="13">
        <v>1963764.24</v>
      </c>
      <c r="H81" s="13">
        <v>1963764.24</v>
      </c>
      <c r="I81" s="13">
        <f>+F81-H81</f>
        <v>9644410.6699999999</v>
      </c>
      <c r="J81" s="13">
        <v>0</v>
      </c>
      <c r="K81" s="13">
        <f>+I81-J81</f>
        <v>9644410.6699999999</v>
      </c>
      <c r="L81" s="7"/>
      <c r="M81" s="16"/>
      <c r="N81" s="7"/>
      <c r="O81" s="16"/>
      <c r="P81" s="7"/>
    </row>
    <row r="82" spans="1:16" ht="6" customHeight="1">
      <c r="B82" s="11"/>
      <c r="C82" s="12"/>
      <c r="D82" s="13"/>
      <c r="E82" s="13"/>
      <c r="F82" s="13"/>
      <c r="G82" s="13"/>
      <c r="H82" s="13"/>
      <c r="I82" s="13"/>
      <c r="J82" s="13"/>
      <c r="K82" s="13"/>
      <c r="L82" s="7"/>
      <c r="M82" s="16"/>
      <c r="N82" s="7"/>
      <c r="O82" s="16"/>
      <c r="P82" s="7"/>
    </row>
    <row r="83" spans="1:16" s="9" customFormat="1" ht="13.8">
      <c r="B83" s="4" t="s">
        <v>131</v>
      </c>
      <c r="C83" s="4"/>
      <c r="D83" s="5">
        <f>SUM(D84:D90)</f>
        <v>18720369008</v>
      </c>
      <c r="E83" s="5">
        <f t="shared" ref="E83:E90" si="26">F83-D83</f>
        <v>1449494460.6399994</v>
      </c>
      <c r="F83" s="5">
        <f t="shared" ref="F83:K83" si="27">SUM(F84:F90)</f>
        <v>20169863468.639999</v>
      </c>
      <c r="G83" s="5">
        <f t="shared" si="27"/>
        <v>12778839582.190001</v>
      </c>
      <c r="H83" s="5">
        <f t="shared" si="27"/>
        <v>12778839582.190001</v>
      </c>
      <c r="I83" s="5">
        <f t="shared" si="27"/>
        <v>7391023886.4499989</v>
      </c>
      <c r="J83" s="5">
        <f t="shared" si="27"/>
        <v>6886555495.6800003</v>
      </c>
      <c r="K83" s="5">
        <f t="shared" si="27"/>
        <v>504468390.76999962</v>
      </c>
      <c r="L83" s="7"/>
      <c r="M83" s="7"/>
      <c r="N83" s="8"/>
      <c r="O83" s="8"/>
      <c r="P83" s="8"/>
    </row>
    <row r="84" spans="1:16">
      <c r="A84" s="10" t="s">
        <v>132</v>
      </c>
      <c r="B84" s="11" t="s">
        <v>133</v>
      </c>
      <c r="C84" s="12"/>
      <c r="D84" s="13">
        <v>9475797449</v>
      </c>
      <c r="E84" s="13">
        <f t="shared" si="26"/>
        <v>41154824.809999466</v>
      </c>
      <c r="F84" s="13">
        <v>9516952273.8099995</v>
      </c>
      <c r="G84" s="13">
        <v>4875956002.96</v>
      </c>
      <c r="H84" s="13">
        <v>4875956002.96</v>
      </c>
      <c r="I84" s="13">
        <f t="shared" ref="I84:I90" si="28">+F84-H84</f>
        <v>4640996270.8499994</v>
      </c>
      <c r="J84" s="13">
        <v>4136527880.7199998</v>
      </c>
      <c r="K84" s="13">
        <f t="shared" ref="K84:K90" si="29">+I84-J84</f>
        <v>504468390.12999964</v>
      </c>
      <c r="L84" s="7"/>
      <c r="M84" s="14"/>
      <c r="N84" s="15"/>
      <c r="O84" s="15"/>
      <c r="P84" s="15"/>
    </row>
    <row r="85" spans="1:16">
      <c r="A85" s="10" t="s">
        <v>134</v>
      </c>
      <c r="B85" s="11" t="s">
        <v>135</v>
      </c>
      <c r="C85" s="12"/>
      <c r="D85" s="13">
        <v>9044571559</v>
      </c>
      <c r="E85" s="13">
        <f t="shared" si="26"/>
        <v>1263758257.25</v>
      </c>
      <c r="F85" s="13">
        <v>10308329816.25</v>
      </c>
      <c r="G85" s="13">
        <v>7588200963.1000004</v>
      </c>
      <c r="H85" s="13">
        <v>7588200963.1000004</v>
      </c>
      <c r="I85" s="13">
        <f t="shared" si="28"/>
        <v>2720128853.1499996</v>
      </c>
      <c r="J85" s="13">
        <v>2720128853.1500001</v>
      </c>
      <c r="K85" s="13">
        <f t="shared" si="29"/>
        <v>0</v>
      </c>
      <c r="L85" s="7"/>
      <c r="M85" s="14"/>
      <c r="N85" s="15"/>
      <c r="O85" s="15"/>
      <c r="P85" s="15"/>
    </row>
    <row r="86" spans="1:16">
      <c r="A86" s="21" t="s">
        <v>136</v>
      </c>
      <c r="B86" s="11" t="s">
        <v>137</v>
      </c>
      <c r="C86" s="12"/>
      <c r="D86" s="13"/>
      <c r="E86" s="13">
        <f t="shared" si="26"/>
        <v>0</v>
      </c>
      <c r="F86" s="13"/>
      <c r="G86" s="13"/>
      <c r="H86" s="13"/>
      <c r="I86" s="13">
        <f t="shared" si="28"/>
        <v>0</v>
      </c>
      <c r="J86" s="13"/>
      <c r="K86" s="13">
        <f t="shared" si="29"/>
        <v>0</v>
      </c>
      <c r="L86" s="7"/>
      <c r="M86" s="14"/>
      <c r="N86" s="15"/>
      <c r="O86" s="15"/>
      <c r="P86" s="15"/>
    </row>
    <row r="87" spans="1:16">
      <c r="A87" s="21" t="s">
        <v>138</v>
      </c>
      <c r="B87" s="11" t="s">
        <v>139</v>
      </c>
      <c r="C87" s="12"/>
      <c r="D87" s="13"/>
      <c r="E87" s="13">
        <f t="shared" si="26"/>
        <v>0</v>
      </c>
      <c r="F87" s="13"/>
      <c r="G87" s="13"/>
      <c r="H87" s="13"/>
      <c r="I87" s="13">
        <f t="shared" si="28"/>
        <v>0</v>
      </c>
      <c r="J87" s="13"/>
      <c r="K87" s="13">
        <f t="shared" si="29"/>
        <v>0</v>
      </c>
      <c r="L87" s="7"/>
      <c r="M87" s="14"/>
      <c r="N87" s="15"/>
      <c r="O87" s="15"/>
      <c r="P87" s="15"/>
    </row>
    <row r="88" spans="1:16">
      <c r="A88" s="21" t="s">
        <v>140</v>
      </c>
      <c r="B88" s="11" t="s">
        <v>141</v>
      </c>
      <c r="C88" s="12"/>
      <c r="D88" s="13"/>
      <c r="E88" s="13">
        <f t="shared" si="26"/>
        <v>0</v>
      </c>
      <c r="F88" s="13"/>
      <c r="G88" s="13"/>
      <c r="H88" s="13"/>
      <c r="I88" s="13">
        <f t="shared" si="28"/>
        <v>0</v>
      </c>
      <c r="J88" s="13"/>
      <c r="K88" s="13">
        <f t="shared" si="29"/>
        <v>0</v>
      </c>
      <c r="L88" s="7"/>
      <c r="M88" s="14"/>
      <c r="N88" s="15"/>
      <c r="O88" s="15"/>
      <c r="P88" s="15"/>
    </row>
    <row r="89" spans="1:16">
      <c r="B89" s="11" t="s">
        <v>142</v>
      </c>
      <c r="C89" s="12"/>
      <c r="D89" s="13"/>
      <c r="E89" s="13">
        <f t="shared" si="26"/>
        <v>0</v>
      </c>
      <c r="F89" s="13"/>
      <c r="G89" s="13"/>
      <c r="H89" s="13"/>
      <c r="I89" s="13">
        <f t="shared" si="28"/>
        <v>0</v>
      </c>
      <c r="J89" s="13"/>
      <c r="K89" s="13">
        <f t="shared" si="29"/>
        <v>0</v>
      </c>
      <c r="L89" s="7"/>
      <c r="M89" s="14"/>
      <c r="N89" s="15"/>
      <c r="O89" s="15"/>
      <c r="P89" s="15"/>
    </row>
    <row r="90" spans="1:16">
      <c r="A90" s="10" t="s">
        <v>143</v>
      </c>
      <c r="B90" s="11" t="s">
        <v>144</v>
      </c>
      <c r="C90" s="12"/>
      <c r="D90" s="13">
        <v>200000000</v>
      </c>
      <c r="E90" s="13">
        <f t="shared" si="26"/>
        <v>144581378.57999998</v>
      </c>
      <c r="F90" s="13">
        <v>344581378.57999998</v>
      </c>
      <c r="G90" s="13">
        <v>314682616.13</v>
      </c>
      <c r="H90" s="13">
        <v>314682616.13</v>
      </c>
      <c r="I90" s="13">
        <f t="shared" si="28"/>
        <v>29898762.449999988</v>
      </c>
      <c r="J90" s="13">
        <v>29898761.809999999</v>
      </c>
      <c r="K90" s="13">
        <f t="shared" si="29"/>
        <v>0.63999998942017555</v>
      </c>
      <c r="L90" s="7"/>
      <c r="M90" s="14"/>
      <c r="N90" s="15"/>
      <c r="O90" s="15"/>
      <c r="P90" s="15"/>
    </row>
    <row r="91" spans="1:16" s="2" customFormat="1" ht="13.8" customHeight="1"/>
    <row r="92" spans="1:16" s="2" customFormat="1" ht="13.8" customHeight="1">
      <c r="B92" s="4" t="s">
        <v>145</v>
      </c>
      <c r="D92" s="5">
        <f>+D93+D102+D113+D124+D135+D146+D151+D160+D165</f>
        <v>23034941957</v>
      </c>
      <c r="E92" s="5">
        <f t="shared" ref="E92:E100" si="30">F92-D92</f>
        <v>14928963312.959999</v>
      </c>
      <c r="F92" s="5">
        <f>+F93+F102+F113+F124+F135+F146+F151+F160+F165</f>
        <v>37963905269.959999</v>
      </c>
      <c r="G92" s="5">
        <f>+G93+G102+G113+G124+G135+G146+G151+G160+G165</f>
        <v>23228098649.739998</v>
      </c>
      <c r="H92" s="5">
        <f>+H93+H102+H113+H124+H135+H146+H151+H160+H165</f>
        <v>23228098649.739998</v>
      </c>
      <c r="I92" s="5">
        <f>I93+I102+I113+I124+I135+I146+I151+I160+I165</f>
        <v>14735806620.219999</v>
      </c>
      <c r="J92" s="5">
        <f>+J93+J102+J113+J124+J135+J146+J151+J160+J165</f>
        <v>11444648611.25</v>
      </c>
      <c r="K92" s="5">
        <f>K93+K102+K113+K124+K135+K146+K151+K160+K165</f>
        <v>3291158008.9699993</v>
      </c>
    </row>
    <row r="93" spans="1:16" s="9" customFormat="1">
      <c r="A93" s="6" t="s">
        <v>16</v>
      </c>
      <c r="B93" s="4" t="s">
        <v>17</v>
      </c>
      <c r="C93" s="4"/>
      <c r="D93" s="5">
        <f>SUM(D94:D100)</f>
        <v>0</v>
      </c>
      <c r="E93" s="5">
        <f t="shared" si="30"/>
        <v>19357253.329999998</v>
      </c>
      <c r="F93" s="5">
        <f t="shared" ref="F93:K93" si="31">SUM(F94:F100)</f>
        <v>19357253.329999998</v>
      </c>
      <c r="G93" s="5">
        <f t="shared" si="31"/>
        <v>10045806</v>
      </c>
      <c r="H93" s="5">
        <f t="shared" si="31"/>
        <v>10045806</v>
      </c>
      <c r="I93" s="5">
        <f t="shared" si="31"/>
        <v>9311447.3299999982</v>
      </c>
      <c r="J93" s="5">
        <f t="shared" si="31"/>
        <v>1568546</v>
      </c>
      <c r="K93" s="5">
        <f t="shared" si="31"/>
        <v>7742901.3299999982</v>
      </c>
      <c r="L93" s="7"/>
      <c r="M93" s="7"/>
      <c r="N93" s="8"/>
      <c r="O93" s="8"/>
      <c r="P93" s="8"/>
    </row>
    <row r="94" spans="1:16">
      <c r="A94" s="10" t="s">
        <v>18</v>
      </c>
      <c r="B94" s="11" t="s">
        <v>19</v>
      </c>
      <c r="C94" s="12"/>
      <c r="D94" s="13"/>
      <c r="E94" s="13">
        <f t="shared" si="30"/>
        <v>0</v>
      </c>
      <c r="F94" s="13"/>
      <c r="G94" s="13"/>
      <c r="H94" s="13"/>
      <c r="I94" s="13">
        <f t="shared" ref="I94:I100" si="32">+F94-H94</f>
        <v>0</v>
      </c>
      <c r="J94" s="13"/>
      <c r="K94" s="13">
        <f t="shared" ref="K94:K100" si="33">+I94-J94</f>
        <v>0</v>
      </c>
      <c r="L94" s="7"/>
      <c r="M94" s="14"/>
      <c r="N94" s="15"/>
      <c r="O94" s="15"/>
      <c r="P94" s="15"/>
    </row>
    <row r="95" spans="1:16">
      <c r="A95" s="10" t="s">
        <v>20</v>
      </c>
      <c r="B95" s="11" t="s">
        <v>21</v>
      </c>
      <c r="C95" s="12"/>
      <c r="D95" s="13">
        <v>0</v>
      </c>
      <c r="E95" s="13">
        <f t="shared" si="30"/>
        <v>19357253.329999998</v>
      </c>
      <c r="F95" s="13">
        <v>19357253.329999998</v>
      </c>
      <c r="G95" s="13">
        <v>10045806</v>
      </c>
      <c r="H95" s="13">
        <v>10045806</v>
      </c>
      <c r="I95" s="13">
        <f t="shared" si="32"/>
        <v>9311447.3299999982</v>
      </c>
      <c r="J95" s="13">
        <v>1568546</v>
      </c>
      <c r="K95" s="13">
        <f t="shared" si="33"/>
        <v>7742901.3299999982</v>
      </c>
      <c r="L95" s="7"/>
      <c r="M95" s="14"/>
      <c r="N95" s="15"/>
      <c r="O95" s="15"/>
      <c r="P95" s="15"/>
    </row>
    <row r="96" spans="1:16">
      <c r="A96" s="10" t="s">
        <v>22</v>
      </c>
      <c r="B96" s="11" t="s">
        <v>23</v>
      </c>
      <c r="C96" s="12"/>
      <c r="D96" s="13"/>
      <c r="E96" s="13">
        <f t="shared" si="30"/>
        <v>0</v>
      </c>
      <c r="F96" s="13"/>
      <c r="G96" s="13"/>
      <c r="H96" s="13"/>
      <c r="I96" s="13">
        <f t="shared" si="32"/>
        <v>0</v>
      </c>
      <c r="J96" s="13"/>
      <c r="K96" s="13">
        <f t="shared" si="33"/>
        <v>0</v>
      </c>
      <c r="L96" s="7"/>
      <c r="M96" s="14"/>
      <c r="N96" s="15"/>
      <c r="O96" s="15"/>
      <c r="P96" s="15"/>
    </row>
    <row r="97" spans="1:16">
      <c r="A97" s="10" t="s">
        <v>24</v>
      </c>
      <c r="B97" s="11" t="s">
        <v>25</v>
      </c>
      <c r="C97" s="12"/>
      <c r="D97" s="13"/>
      <c r="E97" s="13">
        <f t="shared" si="30"/>
        <v>0</v>
      </c>
      <c r="F97" s="13"/>
      <c r="G97" s="13"/>
      <c r="H97" s="13"/>
      <c r="I97" s="13">
        <f t="shared" si="32"/>
        <v>0</v>
      </c>
      <c r="J97" s="13"/>
      <c r="K97" s="13">
        <f t="shared" si="33"/>
        <v>0</v>
      </c>
      <c r="L97" s="7"/>
      <c r="M97" s="14"/>
      <c r="N97" s="15"/>
      <c r="O97" s="15"/>
      <c r="P97" s="15"/>
    </row>
    <row r="98" spans="1:16">
      <c r="A98" s="10" t="s">
        <v>26</v>
      </c>
      <c r="B98" s="11" t="s">
        <v>27</v>
      </c>
      <c r="C98" s="12"/>
      <c r="D98" s="13"/>
      <c r="E98" s="13">
        <f t="shared" si="30"/>
        <v>0</v>
      </c>
      <c r="F98" s="13"/>
      <c r="G98" s="13"/>
      <c r="H98" s="13"/>
      <c r="I98" s="13">
        <f t="shared" si="32"/>
        <v>0</v>
      </c>
      <c r="J98" s="13"/>
      <c r="K98" s="13">
        <f t="shared" si="33"/>
        <v>0</v>
      </c>
      <c r="L98" s="7"/>
      <c r="M98" s="14"/>
      <c r="N98" s="15"/>
      <c r="O98" s="15"/>
      <c r="P98" s="15"/>
    </row>
    <row r="99" spans="1:16">
      <c r="A99" s="10" t="s">
        <v>28</v>
      </c>
      <c r="B99" s="11" t="s">
        <v>29</v>
      </c>
      <c r="C99" s="12"/>
      <c r="D99" s="13"/>
      <c r="E99" s="13">
        <f t="shared" si="30"/>
        <v>0</v>
      </c>
      <c r="F99" s="13"/>
      <c r="G99" s="13"/>
      <c r="H99" s="13"/>
      <c r="I99" s="13">
        <f t="shared" si="32"/>
        <v>0</v>
      </c>
      <c r="J99" s="13"/>
      <c r="K99" s="13">
        <f t="shared" si="33"/>
        <v>0</v>
      </c>
      <c r="L99" s="7"/>
      <c r="M99" s="14"/>
      <c r="N99" s="15"/>
      <c r="O99" s="15"/>
      <c r="P99" s="15"/>
    </row>
    <row r="100" spans="1:16">
      <c r="A100" s="10" t="s">
        <v>30</v>
      </c>
      <c r="B100" s="11" t="s">
        <v>31</v>
      </c>
      <c r="C100" s="12"/>
      <c r="D100" s="13"/>
      <c r="E100" s="13">
        <f t="shared" si="30"/>
        <v>0</v>
      </c>
      <c r="F100" s="13"/>
      <c r="G100" s="13"/>
      <c r="H100" s="13"/>
      <c r="I100" s="13">
        <f t="shared" si="32"/>
        <v>0</v>
      </c>
      <c r="J100" s="13"/>
      <c r="K100" s="13">
        <f t="shared" si="33"/>
        <v>0</v>
      </c>
      <c r="L100" s="7"/>
      <c r="M100" s="16"/>
      <c r="N100" s="7"/>
      <c r="O100" s="16"/>
      <c r="P100" s="7"/>
    </row>
    <row r="101" spans="1:16">
      <c r="B101" s="11"/>
      <c r="C101" s="12"/>
      <c r="D101" s="13"/>
      <c r="E101" s="13"/>
      <c r="F101" s="13"/>
      <c r="G101" s="13"/>
      <c r="H101" s="13"/>
      <c r="I101" s="13"/>
      <c r="J101" s="13"/>
      <c r="K101" s="13"/>
      <c r="L101" s="7"/>
      <c r="M101" s="16"/>
      <c r="N101" s="7"/>
      <c r="O101" s="16"/>
      <c r="P101" s="7"/>
    </row>
    <row r="102" spans="1:16" s="9" customFormat="1" ht="13.8">
      <c r="B102" s="4" t="s">
        <v>32</v>
      </c>
      <c r="C102" s="4"/>
      <c r="D102" s="5">
        <f>SUM(D103:D111)</f>
        <v>2679298580</v>
      </c>
      <c r="E102" s="5">
        <f t="shared" ref="E102:E111" si="34">F102-D102</f>
        <v>-306452093.61999989</v>
      </c>
      <c r="F102" s="5">
        <f t="shared" ref="F102:K102" si="35">SUM(F103:F111)</f>
        <v>2372846486.3800001</v>
      </c>
      <c r="G102" s="5">
        <f t="shared" si="35"/>
        <v>1464175020.3099999</v>
      </c>
      <c r="H102" s="5">
        <f t="shared" si="35"/>
        <v>1464175020.3099999</v>
      </c>
      <c r="I102" s="5">
        <f t="shared" si="35"/>
        <v>908671466.07000005</v>
      </c>
      <c r="J102" s="5">
        <f t="shared" si="35"/>
        <v>803885623.13</v>
      </c>
      <c r="K102" s="5">
        <f t="shared" si="35"/>
        <v>104785842.94000006</v>
      </c>
      <c r="L102" s="7"/>
      <c r="M102" s="7"/>
      <c r="N102" s="8"/>
      <c r="O102" s="8"/>
      <c r="P102" s="8"/>
    </row>
    <row r="103" spans="1:16" ht="24" customHeight="1">
      <c r="A103" s="10" t="s">
        <v>33</v>
      </c>
      <c r="B103" s="11" t="s">
        <v>34</v>
      </c>
      <c r="C103" s="12"/>
      <c r="D103" s="13">
        <v>22026004</v>
      </c>
      <c r="E103" s="13">
        <f t="shared" si="34"/>
        <v>-203983.23000000045</v>
      </c>
      <c r="F103" s="13">
        <v>21822020.77</v>
      </c>
      <c r="G103" s="13">
        <v>14360558.6</v>
      </c>
      <c r="H103" s="13">
        <v>14360558.6</v>
      </c>
      <c r="I103" s="13">
        <f t="shared" ref="I103:I111" si="36">+F103-H103</f>
        <v>7461462.1699999999</v>
      </c>
      <c r="J103" s="13">
        <v>4012477.22</v>
      </c>
      <c r="K103" s="13">
        <f t="shared" ref="K103:K111" si="37">+I103-J103</f>
        <v>3448984.9499999997</v>
      </c>
      <c r="L103" s="7"/>
      <c r="M103" s="14"/>
      <c r="N103" s="15"/>
      <c r="O103" s="15"/>
      <c r="P103" s="15"/>
    </row>
    <row r="104" spans="1:16">
      <c r="A104" s="10" t="s">
        <v>35</v>
      </c>
      <c r="B104" s="11" t="s">
        <v>36</v>
      </c>
      <c r="C104" s="12"/>
      <c r="D104" s="13">
        <v>7596908</v>
      </c>
      <c r="E104" s="13">
        <f t="shared" si="34"/>
        <v>35263966.07</v>
      </c>
      <c r="F104" s="13">
        <v>42860874.07</v>
      </c>
      <c r="G104" s="13">
        <v>14274750.779999999</v>
      </c>
      <c r="H104" s="13">
        <v>14274750.779999999</v>
      </c>
      <c r="I104" s="13">
        <f t="shared" si="36"/>
        <v>28586123.289999999</v>
      </c>
      <c r="J104" s="13">
        <v>895708.49</v>
      </c>
      <c r="K104" s="13">
        <f t="shared" si="37"/>
        <v>27690414.800000001</v>
      </c>
      <c r="L104" s="7"/>
      <c r="M104" s="14"/>
      <c r="N104" s="15"/>
      <c r="O104" s="15"/>
      <c r="P104" s="15"/>
    </row>
    <row r="105" spans="1:16">
      <c r="A105" s="10" t="s">
        <v>37</v>
      </c>
      <c r="B105" s="11" t="s">
        <v>38</v>
      </c>
      <c r="C105" s="12"/>
      <c r="D105" s="13">
        <v>27738890</v>
      </c>
      <c r="E105" s="13">
        <f t="shared" si="34"/>
        <v>-1358616.879999999</v>
      </c>
      <c r="F105" s="13">
        <v>26380273.120000001</v>
      </c>
      <c r="G105" s="13">
        <v>11263014.52</v>
      </c>
      <c r="H105" s="13">
        <v>11263014.52</v>
      </c>
      <c r="I105" s="13">
        <f t="shared" si="36"/>
        <v>15117258.600000001</v>
      </c>
      <c r="J105" s="13">
        <v>8755090.3300000001</v>
      </c>
      <c r="K105" s="13">
        <f t="shared" si="37"/>
        <v>6362168.2700000014</v>
      </c>
      <c r="L105" s="7"/>
      <c r="M105" s="14"/>
      <c r="N105" s="15"/>
      <c r="O105" s="15"/>
      <c r="P105" s="15"/>
    </row>
    <row r="106" spans="1:16">
      <c r="A106" s="10" t="s">
        <v>39</v>
      </c>
      <c r="B106" s="11" t="s">
        <v>40</v>
      </c>
      <c r="C106" s="12"/>
      <c r="D106" s="13">
        <v>656165025</v>
      </c>
      <c r="E106" s="13">
        <f t="shared" si="34"/>
        <v>-335673142.64999998</v>
      </c>
      <c r="F106" s="13">
        <v>320491882.35000002</v>
      </c>
      <c r="G106" s="13">
        <v>227921851.05000001</v>
      </c>
      <c r="H106" s="13">
        <v>227921851.05000001</v>
      </c>
      <c r="I106" s="13">
        <f t="shared" si="36"/>
        <v>92570031.300000012</v>
      </c>
      <c r="J106" s="13">
        <v>80187599.069999993</v>
      </c>
      <c r="K106" s="13">
        <f t="shared" si="37"/>
        <v>12382432.230000019</v>
      </c>
      <c r="L106" s="7"/>
      <c r="M106" s="14"/>
      <c r="N106" s="15"/>
      <c r="O106" s="15"/>
      <c r="P106" s="15"/>
    </row>
    <row r="107" spans="1:16">
      <c r="A107" s="10" t="s">
        <v>41</v>
      </c>
      <c r="B107" s="11" t="s">
        <v>42</v>
      </c>
      <c r="C107" s="12"/>
      <c r="D107" s="13">
        <v>33471861</v>
      </c>
      <c r="E107" s="13">
        <f t="shared" si="34"/>
        <v>178268379.97999999</v>
      </c>
      <c r="F107" s="13">
        <v>211740240.97999999</v>
      </c>
      <c r="G107" s="13">
        <v>31092145.18</v>
      </c>
      <c r="H107" s="13">
        <v>31092145.18</v>
      </c>
      <c r="I107" s="13">
        <f t="shared" si="36"/>
        <v>180648095.79999998</v>
      </c>
      <c r="J107" s="13">
        <v>137904096.28</v>
      </c>
      <c r="K107" s="13">
        <f t="shared" si="37"/>
        <v>42743999.519999981</v>
      </c>
      <c r="L107" s="7"/>
      <c r="M107" s="14"/>
      <c r="N107" s="15"/>
      <c r="O107" s="15"/>
      <c r="P107" s="15"/>
    </row>
    <row r="108" spans="1:16">
      <c r="A108" s="10" t="s">
        <v>43</v>
      </c>
      <c r="B108" s="11" t="s">
        <v>44</v>
      </c>
      <c r="C108" s="12"/>
      <c r="D108" s="13">
        <v>1441242357</v>
      </c>
      <c r="E108" s="13">
        <f t="shared" si="34"/>
        <v>-30923728.119999886</v>
      </c>
      <c r="F108" s="13">
        <v>1410318628.8800001</v>
      </c>
      <c r="G108" s="13">
        <v>912038551.95000005</v>
      </c>
      <c r="H108" s="13">
        <v>912038551.95000005</v>
      </c>
      <c r="I108" s="13">
        <f t="shared" si="36"/>
        <v>498280076.93000007</v>
      </c>
      <c r="J108" s="13">
        <v>494578543.12</v>
      </c>
      <c r="K108" s="13">
        <f t="shared" si="37"/>
        <v>3701533.810000062</v>
      </c>
      <c r="L108" s="7"/>
      <c r="M108" s="14"/>
      <c r="N108" s="15"/>
      <c r="O108" s="15"/>
      <c r="P108" s="15"/>
    </row>
    <row r="109" spans="1:16">
      <c r="A109" s="10" t="s">
        <v>45</v>
      </c>
      <c r="B109" s="11" t="s">
        <v>46</v>
      </c>
      <c r="C109" s="12"/>
      <c r="D109" s="13">
        <v>374214980</v>
      </c>
      <c r="E109" s="13">
        <f t="shared" si="34"/>
        <v>-107599569.97</v>
      </c>
      <c r="F109" s="13">
        <v>266615410.03</v>
      </c>
      <c r="G109" s="13">
        <v>213042978.46000001</v>
      </c>
      <c r="H109" s="13">
        <v>213042978.46000001</v>
      </c>
      <c r="I109" s="13">
        <f t="shared" si="36"/>
        <v>53572431.569999993</v>
      </c>
      <c r="J109" s="13">
        <v>48035066.869999997</v>
      </c>
      <c r="K109" s="13">
        <f t="shared" si="37"/>
        <v>5537364.6999999955</v>
      </c>
      <c r="L109" s="7"/>
      <c r="M109" s="14"/>
      <c r="N109" s="15"/>
      <c r="O109" s="15"/>
      <c r="P109" s="15"/>
    </row>
    <row r="110" spans="1:16">
      <c r="A110" s="10" t="s">
        <v>47</v>
      </c>
      <c r="B110" s="11" t="s">
        <v>48</v>
      </c>
      <c r="C110" s="12"/>
      <c r="D110" s="13">
        <v>38000000</v>
      </c>
      <c r="E110" s="13">
        <f t="shared" si="34"/>
        <v>-14318588</v>
      </c>
      <c r="F110" s="13">
        <v>23681412</v>
      </c>
      <c r="G110" s="13">
        <v>2140200</v>
      </c>
      <c r="H110" s="13">
        <v>2140200</v>
      </c>
      <c r="I110" s="13">
        <f t="shared" si="36"/>
        <v>21541212</v>
      </c>
      <c r="J110" s="13">
        <v>21337098</v>
      </c>
      <c r="K110" s="13">
        <f t="shared" si="37"/>
        <v>204114</v>
      </c>
      <c r="L110" s="7"/>
      <c r="M110" s="14"/>
      <c r="N110" s="15"/>
      <c r="O110" s="15"/>
      <c r="P110" s="15"/>
    </row>
    <row r="111" spans="1:16">
      <c r="A111" s="10" t="s">
        <v>49</v>
      </c>
      <c r="B111" s="11" t="s">
        <v>50</v>
      </c>
      <c r="C111" s="12"/>
      <c r="D111" s="13">
        <v>78842555</v>
      </c>
      <c r="E111" s="13">
        <f t="shared" si="34"/>
        <v>-29906810.82</v>
      </c>
      <c r="F111" s="13">
        <v>48935744.18</v>
      </c>
      <c r="G111" s="13">
        <v>38040969.770000003</v>
      </c>
      <c r="H111" s="13">
        <v>38040969.770000003</v>
      </c>
      <c r="I111" s="13">
        <f t="shared" si="36"/>
        <v>10894774.409999996</v>
      </c>
      <c r="J111" s="13">
        <v>8179943.75</v>
      </c>
      <c r="K111" s="13">
        <f t="shared" si="37"/>
        <v>2714830.6599999964</v>
      </c>
      <c r="L111" s="7"/>
      <c r="M111" s="14"/>
      <c r="N111" s="15"/>
      <c r="O111" s="15"/>
      <c r="P111" s="15"/>
    </row>
    <row r="112" spans="1:16">
      <c r="B112" s="11"/>
      <c r="C112" s="12"/>
      <c r="D112" s="13"/>
      <c r="E112" s="13"/>
      <c r="F112" s="13"/>
      <c r="G112" s="13"/>
      <c r="H112" s="13"/>
      <c r="I112" s="13"/>
      <c r="J112" s="13"/>
      <c r="K112" s="13"/>
      <c r="L112" s="7"/>
      <c r="M112" s="14"/>
      <c r="N112" s="15"/>
      <c r="O112" s="15"/>
      <c r="P112" s="15"/>
    </row>
    <row r="113" spans="1:16" s="9" customFormat="1" ht="13.8">
      <c r="B113" s="4" t="s">
        <v>51</v>
      </c>
      <c r="C113" s="4"/>
      <c r="D113" s="5">
        <f>SUM(D114:D122)</f>
        <v>7636405323</v>
      </c>
      <c r="E113" s="5">
        <f t="shared" ref="E113:E122" si="38">F113-D113</f>
        <v>437156633.76000118</v>
      </c>
      <c r="F113" s="5">
        <f t="shared" ref="F113:K113" si="39">SUM(F114:F122)</f>
        <v>8073561956.7600012</v>
      </c>
      <c r="G113" s="5">
        <f t="shared" si="39"/>
        <v>5071558905.9099989</v>
      </c>
      <c r="H113" s="5">
        <f t="shared" si="39"/>
        <v>5071558905.9099989</v>
      </c>
      <c r="I113" s="5">
        <f t="shared" si="39"/>
        <v>3002003050.8499999</v>
      </c>
      <c r="J113" s="5">
        <f t="shared" si="39"/>
        <v>2139073857.9000001</v>
      </c>
      <c r="K113" s="5">
        <f t="shared" si="39"/>
        <v>862929192.95000005</v>
      </c>
      <c r="L113" s="7"/>
      <c r="M113" s="7"/>
      <c r="N113" s="8"/>
      <c r="O113" s="8"/>
      <c r="P113" s="8"/>
    </row>
    <row r="114" spans="1:16">
      <c r="A114" s="10" t="s">
        <v>52</v>
      </c>
      <c r="B114" s="11" t="s">
        <v>53</v>
      </c>
      <c r="C114" s="12"/>
      <c r="D114" s="13">
        <v>3540852907</v>
      </c>
      <c r="E114" s="13">
        <f t="shared" si="38"/>
        <v>-112495588.78999996</v>
      </c>
      <c r="F114" s="13">
        <v>3428357318.21</v>
      </c>
      <c r="G114" s="13">
        <v>2347484359.4400001</v>
      </c>
      <c r="H114" s="13">
        <v>2347484359.4400001</v>
      </c>
      <c r="I114" s="13">
        <f t="shared" ref="I114:I122" si="40">+F114-H114</f>
        <v>1080872958.77</v>
      </c>
      <c r="J114" s="13">
        <v>869524816.19000006</v>
      </c>
      <c r="K114" s="13">
        <f t="shared" ref="K114:K122" si="41">+I114-J114</f>
        <v>211348142.57999992</v>
      </c>
      <c r="L114" s="7"/>
      <c r="M114" s="14"/>
      <c r="N114" s="15"/>
      <c r="O114" s="15"/>
      <c r="P114" s="15"/>
    </row>
    <row r="115" spans="1:16">
      <c r="A115" s="10" t="s">
        <v>54</v>
      </c>
      <c r="B115" s="11" t="s">
        <v>55</v>
      </c>
      <c r="C115" s="12"/>
      <c r="D115" s="13">
        <v>164230380</v>
      </c>
      <c r="E115" s="13">
        <f t="shared" si="38"/>
        <v>28116793.75</v>
      </c>
      <c r="F115" s="13">
        <v>192347173.75</v>
      </c>
      <c r="G115" s="13">
        <v>137181295.86000001</v>
      </c>
      <c r="H115" s="13">
        <v>137181295.86000001</v>
      </c>
      <c r="I115" s="13">
        <f t="shared" si="40"/>
        <v>55165877.889999986</v>
      </c>
      <c r="J115" s="13">
        <v>48678061.740000002</v>
      </c>
      <c r="K115" s="13">
        <f t="shared" si="41"/>
        <v>6487816.1499999836</v>
      </c>
      <c r="L115" s="7"/>
      <c r="M115" s="14"/>
      <c r="N115" s="15"/>
      <c r="O115" s="15"/>
      <c r="P115" s="15"/>
    </row>
    <row r="116" spans="1:16">
      <c r="A116" s="10" t="s">
        <v>56</v>
      </c>
      <c r="B116" s="11" t="s">
        <v>57</v>
      </c>
      <c r="C116" s="12"/>
      <c r="D116" s="13">
        <v>2883960481</v>
      </c>
      <c r="E116" s="13">
        <f t="shared" si="38"/>
        <v>72530317.309999943</v>
      </c>
      <c r="F116" s="13">
        <v>2956490798.3099999</v>
      </c>
      <c r="G116" s="13">
        <v>2026203956.5699999</v>
      </c>
      <c r="H116" s="13">
        <v>2026203956.5699999</v>
      </c>
      <c r="I116" s="13">
        <f t="shared" si="40"/>
        <v>930286841.74000001</v>
      </c>
      <c r="J116" s="13">
        <v>875710203.58000004</v>
      </c>
      <c r="K116" s="13">
        <f t="shared" si="41"/>
        <v>54576638.159999967</v>
      </c>
      <c r="L116" s="7"/>
      <c r="M116" s="14"/>
      <c r="N116" s="15"/>
      <c r="O116" s="15"/>
      <c r="P116" s="15"/>
    </row>
    <row r="117" spans="1:16">
      <c r="A117" s="10" t="s">
        <v>58</v>
      </c>
      <c r="B117" s="11" t="s">
        <v>59</v>
      </c>
      <c r="C117" s="12"/>
      <c r="D117" s="13">
        <v>190686800</v>
      </c>
      <c r="E117" s="13">
        <f t="shared" si="38"/>
        <v>373372</v>
      </c>
      <c r="F117" s="13">
        <v>191060172</v>
      </c>
      <c r="G117" s="13">
        <v>109693476.53</v>
      </c>
      <c r="H117" s="13">
        <v>109693476.53</v>
      </c>
      <c r="I117" s="13">
        <f t="shared" si="40"/>
        <v>81366695.469999999</v>
      </c>
      <c r="J117" s="13">
        <v>54837538.369999997</v>
      </c>
      <c r="K117" s="13">
        <f t="shared" si="41"/>
        <v>26529157.100000001</v>
      </c>
      <c r="L117" s="7"/>
      <c r="M117" s="14"/>
      <c r="N117" s="15"/>
      <c r="O117" s="15"/>
      <c r="P117" s="15"/>
    </row>
    <row r="118" spans="1:16" ht="21" customHeight="1">
      <c r="A118" s="10" t="s">
        <v>60</v>
      </c>
      <c r="B118" s="11" t="s">
        <v>61</v>
      </c>
      <c r="C118" s="12"/>
      <c r="D118" s="13">
        <v>673827376</v>
      </c>
      <c r="E118" s="13">
        <f t="shared" si="38"/>
        <v>-163600146.89999998</v>
      </c>
      <c r="F118" s="13">
        <v>510227229.10000002</v>
      </c>
      <c r="G118" s="13">
        <v>336044951.89999998</v>
      </c>
      <c r="H118" s="13">
        <v>336044951.89999998</v>
      </c>
      <c r="I118" s="13">
        <f t="shared" si="40"/>
        <v>174182277.20000005</v>
      </c>
      <c r="J118" s="13">
        <v>90650890.590000004</v>
      </c>
      <c r="K118" s="13">
        <f t="shared" si="41"/>
        <v>83531386.610000044</v>
      </c>
      <c r="L118" s="7"/>
      <c r="M118" s="14"/>
      <c r="N118" s="15"/>
      <c r="O118" s="15"/>
      <c r="P118" s="15"/>
    </row>
    <row r="119" spans="1:16">
      <c r="A119" s="10" t="s">
        <v>62</v>
      </c>
      <c r="B119" s="11" t="s">
        <v>63</v>
      </c>
      <c r="C119" s="12"/>
      <c r="D119" s="13">
        <v>0</v>
      </c>
      <c r="E119" s="13">
        <f t="shared" si="38"/>
        <v>4750000</v>
      </c>
      <c r="F119" s="13">
        <v>4750000</v>
      </c>
      <c r="G119" s="13">
        <v>4749988.6900000004</v>
      </c>
      <c r="H119" s="13">
        <v>4749988.6900000004</v>
      </c>
      <c r="I119" s="13">
        <f t="shared" si="40"/>
        <v>11.309999999590218</v>
      </c>
      <c r="J119" s="13">
        <v>11.31</v>
      </c>
      <c r="K119" s="13">
        <f t="shared" si="41"/>
        <v>-4.0978243021072558E-10</v>
      </c>
      <c r="L119" s="7"/>
      <c r="M119" s="14"/>
      <c r="N119" s="15"/>
      <c r="O119" s="15"/>
      <c r="P119" s="15"/>
    </row>
    <row r="120" spans="1:16">
      <c r="A120" s="10" t="s">
        <v>64</v>
      </c>
      <c r="B120" s="11" t="s">
        <v>65</v>
      </c>
      <c r="C120" s="12"/>
      <c r="D120" s="13">
        <v>0</v>
      </c>
      <c r="E120" s="13">
        <f t="shared" si="38"/>
        <v>69373.8</v>
      </c>
      <c r="F120" s="13">
        <v>69373.8</v>
      </c>
      <c r="G120" s="13">
        <v>69373.8</v>
      </c>
      <c r="H120" s="13">
        <v>69373.8</v>
      </c>
      <c r="I120" s="13">
        <f t="shared" si="40"/>
        <v>0</v>
      </c>
      <c r="J120" s="13">
        <v>0</v>
      </c>
      <c r="K120" s="13">
        <f t="shared" si="41"/>
        <v>0</v>
      </c>
      <c r="L120" s="7"/>
      <c r="M120" s="14"/>
      <c r="N120" s="15"/>
      <c r="O120" s="15"/>
      <c r="P120" s="15"/>
    </row>
    <row r="121" spans="1:16">
      <c r="A121" s="10" t="s">
        <v>66</v>
      </c>
      <c r="B121" s="11" t="s">
        <v>67</v>
      </c>
      <c r="C121" s="12"/>
      <c r="D121" s="13">
        <v>132345780</v>
      </c>
      <c r="E121" s="13">
        <f t="shared" si="38"/>
        <v>13266736.5</v>
      </c>
      <c r="F121" s="13">
        <v>145612516.5</v>
      </c>
      <c r="G121" s="13">
        <v>6982270.4699999997</v>
      </c>
      <c r="H121" s="13">
        <v>6982270.4699999997</v>
      </c>
      <c r="I121" s="13">
        <f t="shared" si="40"/>
        <v>138630246.03</v>
      </c>
      <c r="J121" s="13">
        <v>1350176.92</v>
      </c>
      <c r="K121" s="13">
        <f t="shared" si="41"/>
        <v>137280069.11000001</v>
      </c>
      <c r="L121" s="7"/>
      <c r="M121" s="14"/>
      <c r="N121" s="15"/>
      <c r="O121" s="15"/>
      <c r="P121" s="15"/>
    </row>
    <row r="122" spans="1:16">
      <c r="A122" s="10" t="s">
        <v>68</v>
      </c>
      <c r="B122" s="11" t="s">
        <v>69</v>
      </c>
      <c r="C122" s="12"/>
      <c r="D122" s="13">
        <v>50501599</v>
      </c>
      <c r="E122" s="13">
        <f t="shared" si="38"/>
        <v>594145776.09000003</v>
      </c>
      <c r="F122" s="13">
        <v>644647375.09000003</v>
      </c>
      <c r="G122" s="13">
        <v>103149232.65000001</v>
      </c>
      <c r="H122" s="13">
        <v>103149232.65000001</v>
      </c>
      <c r="I122" s="13">
        <f t="shared" si="40"/>
        <v>541498142.44000006</v>
      </c>
      <c r="J122" s="13">
        <v>198322159.19999999</v>
      </c>
      <c r="K122" s="13">
        <f t="shared" si="41"/>
        <v>343175983.24000007</v>
      </c>
      <c r="L122" s="7"/>
      <c r="M122" s="14"/>
      <c r="N122" s="15"/>
      <c r="O122" s="15"/>
      <c r="P122" s="15"/>
    </row>
    <row r="123" spans="1:16">
      <c r="B123" s="11"/>
      <c r="C123" s="12"/>
      <c r="D123" s="13"/>
      <c r="E123" s="13"/>
      <c r="F123" s="13"/>
      <c r="G123" s="13"/>
      <c r="H123" s="13"/>
      <c r="I123" s="13"/>
      <c r="J123" s="13"/>
      <c r="K123" s="13"/>
      <c r="L123" s="7"/>
      <c r="M123" s="14"/>
      <c r="N123" s="15"/>
      <c r="O123" s="15"/>
      <c r="P123" s="15"/>
    </row>
    <row r="124" spans="1:16" s="17" customFormat="1" ht="29.25" customHeight="1">
      <c r="B124" s="18" t="s">
        <v>70</v>
      </c>
      <c r="C124" s="4"/>
      <c r="D124" s="5">
        <f>SUM(D125:D133)</f>
        <v>7303916388</v>
      </c>
      <c r="E124" s="5">
        <f t="shared" ref="E124:E133" si="42">F124-D124</f>
        <v>1869014870.3799992</v>
      </c>
      <c r="F124" s="5">
        <f t="shared" ref="F124:K124" si="43">SUM(F125:F133)</f>
        <v>9172931258.3799992</v>
      </c>
      <c r="G124" s="5">
        <f t="shared" si="43"/>
        <v>4654808196.5299997</v>
      </c>
      <c r="H124" s="5">
        <f t="shared" si="43"/>
        <v>4654808196.5299997</v>
      </c>
      <c r="I124" s="5">
        <f t="shared" si="43"/>
        <v>4518123061.8500004</v>
      </c>
      <c r="J124" s="5">
        <f t="shared" si="43"/>
        <v>3568768093.1500001</v>
      </c>
      <c r="K124" s="5">
        <f t="shared" si="43"/>
        <v>949354968.69999993</v>
      </c>
      <c r="L124" s="7"/>
      <c r="M124" s="7"/>
      <c r="N124" s="7"/>
      <c r="O124" s="7"/>
      <c r="P124" s="7"/>
    </row>
    <row r="125" spans="1:16">
      <c r="A125" s="10" t="s">
        <v>71</v>
      </c>
      <c r="B125" s="11" t="s">
        <v>72</v>
      </c>
      <c r="C125" s="12"/>
      <c r="D125" s="13">
        <v>7249816388</v>
      </c>
      <c r="E125" s="13">
        <f t="shared" si="42"/>
        <v>1816011430.5699997</v>
      </c>
      <c r="F125" s="13">
        <v>9065827818.5699997</v>
      </c>
      <c r="G125" s="13">
        <v>4558883117.5699997</v>
      </c>
      <c r="H125" s="13">
        <v>4558883117.5699997</v>
      </c>
      <c r="I125" s="13">
        <f t="shared" ref="I125:I133" si="44">+F125-H125</f>
        <v>4506944701</v>
      </c>
      <c r="J125" s="13">
        <v>3564705696.46</v>
      </c>
      <c r="K125" s="13">
        <f t="shared" ref="K125:K133" si="45">+I125-J125</f>
        <v>942239004.53999996</v>
      </c>
      <c r="L125" s="7"/>
      <c r="M125" s="14"/>
      <c r="N125" s="15"/>
      <c r="O125" s="15"/>
      <c r="P125" s="15"/>
    </row>
    <row r="126" spans="1:16">
      <c r="A126" s="10" t="s">
        <v>73</v>
      </c>
      <c r="B126" s="11" t="s">
        <v>74</v>
      </c>
      <c r="C126" s="12"/>
      <c r="D126" s="13"/>
      <c r="E126" s="13">
        <f t="shared" si="42"/>
        <v>0</v>
      </c>
      <c r="F126" s="13"/>
      <c r="G126" s="13"/>
      <c r="H126" s="13"/>
      <c r="I126" s="13">
        <f t="shared" si="44"/>
        <v>0</v>
      </c>
      <c r="J126" s="13"/>
      <c r="K126" s="13">
        <f t="shared" si="45"/>
        <v>0</v>
      </c>
      <c r="L126" s="7"/>
      <c r="M126" s="19"/>
    </row>
    <row r="127" spans="1:16">
      <c r="A127" s="10" t="s">
        <v>75</v>
      </c>
      <c r="B127" s="11" t="s">
        <v>76</v>
      </c>
      <c r="C127" s="12"/>
      <c r="D127" s="13">
        <v>4100000</v>
      </c>
      <c r="E127" s="13">
        <f t="shared" si="42"/>
        <v>0</v>
      </c>
      <c r="F127" s="13">
        <v>4100000</v>
      </c>
      <c r="G127" s="13">
        <v>0</v>
      </c>
      <c r="H127" s="13">
        <v>0</v>
      </c>
      <c r="I127" s="13">
        <f t="shared" si="44"/>
        <v>4100000</v>
      </c>
      <c r="J127" s="13">
        <v>0</v>
      </c>
      <c r="K127" s="13">
        <f t="shared" si="45"/>
        <v>4100000</v>
      </c>
      <c r="L127" s="7"/>
      <c r="M127" s="19"/>
    </row>
    <row r="128" spans="1:16">
      <c r="A128" s="10" t="s">
        <v>77</v>
      </c>
      <c r="B128" s="11" t="s">
        <v>78</v>
      </c>
      <c r="C128" s="12"/>
      <c r="D128" s="13">
        <v>50000000</v>
      </c>
      <c r="E128" s="13">
        <f t="shared" si="42"/>
        <v>53003439.810000002</v>
      </c>
      <c r="F128" s="13">
        <v>103003439.81</v>
      </c>
      <c r="G128" s="13">
        <v>95925078.959999993</v>
      </c>
      <c r="H128" s="13">
        <v>95925078.959999993</v>
      </c>
      <c r="I128" s="13">
        <f t="shared" si="44"/>
        <v>7078360.8500000089</v>
      </c>
      <c r="J128" s="13">
        <v>4062396.69</v>
      </c>
      <c r="K128" s="13">
        <f t="shared" si="45"/>
        <v>3015964.160000009</v>
      </c>
      <c r="L128" s="7"/>
      <c r="M128" s="14"/>
      <c r="N128" s="15"/>
      <c r="O128" s="15"/>
      <c r="P128" s="15"/>
    </row>
    <row r="129" spans="1:16">
      <c r="A129" s="10" t="s">
        <v>79</v>
      </c>
      <c r="B129" s="11" t="s">
        <v>80</v>
      </c>
      <c r="C129" s="12"/>
      <c r="D129" s="13"/>
      <c r="E129" s="13">
        <f t="shared" si="42"/>
        <v>0</v>
      </c>
      <c r="F129" s="13"/>
      <c r="G129" s="13"/>
      <c r="H129" s="13"/>
      <c r="I129" s="13">
        <f t="shared" si="44"/>
        <v>0</v>
      </c>
      <c r="J129" s="13"/>
      <c r="K129" s="13">
        <f t="shared" si="45"/>
        <v>0</v>
      </c>
      <c r="L129" s="7"/>
      <c r="M129" s="19"/>
    </row>
    <row r="130" spans="1:16">
      <c r="A130" s="10" t="s">
        <v>81</v>
      </c>
      <c r="B130" s="11" t="s">
        <v>82</v>
      </c>
      <c r="C130" s="12"/>
      <c r="D130" s="13"/>
      <c r="E130" s="13">
        <f t="shared" si="42"/>
        <v>0</v>
      </c>
      <c r="F130" s="13"/>
      <c r="G130" s="13"/>
      <c r="H130" s="13"/>
      <c r="I130" s="13">
        <f t="shared" si="44"/>
        <v>0</v>
      </c>
      <c r="J130" s="13"/>
      <c r="K130" s="13">
        <f t="shared" si="45"/>
        <v>0</v>
      </c>
      <c r="L130" s="7"/>
      <c r="M130" s="19"/>
    </row>
    <row r="131" spans="1:16">
      <c r="B131" s="11" t="s">
        <v>83</v>
      </c>
      <c r="C131" s="12"/>
      <c r="D131" s="13"/>
      <c r="E131" s="13">
        <f t="shared" si="42"/>
        <v>0</v>
      </c>
      <c r="F131" s="13"/>
      <c r="G131" s="13"/>
      <c r="H131" s="13"/>
      <c r="I131" s="13">
        <f t="shared" si="44"/>
        <v>0</v>
      </c>
      <c r="J131" s="13"/>
      <c r="K131" s="13">
        <f t="shared" si="45"/>
        <v>0</v>
      </c>
      <c r="L131" s="7"/>
      <c r="M131" s="19"/>
    </row>
    <row r="132" spans="1:16">
      <c r="B132" s="11" t="s">
        <v>84</v>
      </c>
      <c r="C132" s="12"/>
      <c r="D132" s="13"/>
      <c r="E132" s="13">
        <f t="shared" si="42"/>
        <v>0</v>
      </c>
      <c r="F132" s="13"/>
      <c r="G132" s="13"/>
      <c r="H132" s="13"/>
      <c r="I132" s="13">
        <f t="shared" si="44"/>
        <v>0</v>
      </c>
      <c r="J132" s="13"/>
      <c r="K132" s="13">
        <f t="shared" si="45"/>
        <v>0</v>
      </c>
      <c r="L132" s="7"/>
      <c r="M132" s="14"/>
      <c r="N132" s="15"/>
      <c r="O132" s="15"/>
      <c r="P132" s="15"/>
    </row>
    <row r="133" spans="1:16">
      <c r="A133" s="10" t="s">
        <v>85</v>
      </c>
      <c r="B133" s="11" t="s">
        <v>86</v>
      </c>
      <c r="C133" s="12"/>
      <c r="D133" s="13"/>
      <c r="E133" s="13">
        <f t="shared" si="42"/>
        <v>0</v>
      </c>
      <c r="F133" s="13"/>
      <c r="G133" s="13"/>
      <c r="H133" s="13"/>
      <c r="I133" s="13">
        <f t="shared" si="44"/>
        <v>0</v>
      </c>
      <c r="J133" s="13"/>
      <c r="K133" s="13">
        <f t="shared" si="45"/>
        <v>0</v>
      </c>
      <c r="L133" s="7"/>
      <c r="M133" s="14"/>
      <c r="N133" s="15"/>
      <c r="O133" s="15"/>
      <c r="P133" s="15"/>
    </row>
    <row r="134" spans="1:16">
      <c r="B134" s="11"/>
      <c r="C134" s="12"/>
      <c r="D134" s="13"/>
      <c r="E134" s="13"/>
      <c r="F134" s="13"/>
      <c r="G134" s="13"/>
      <c r="H134" s="13"/>
      <c r="I134" s="13"/>
      <c r="J134" s="13"/>
      <c r="K134" s="13"/>
      <c r="L134" s="7"/>
      <c r="M134" s="14"/>
      <c r="N134" s="15"/>
      <c r="O134" s="15"/>
      <c r="P134" s="15"/>
    </row>
    <row r="135" spans="1:16" s="9" customFormat="1" ht="13.8">
      <c r="B135" s="4" t="s">
        <v>87</v>
      </c>
      <c r="C135" s="4"/>
      <c r="D135" s="5">
        <f>SUM(D136:D144)</f>
        <v>139308175</v>
      </c>
      <c r="E135" s="5">
        <f t="shared" ref="E135:E144" si="46">F135-D135</f>
        <v>626771681.72000003</v>
      </c>
      <c r="F135" s="5">
        <f t="shared" ref="F135:K135" si="47">SUM(F136:F144)</f>
        <v>766079856.72000003</v>
      </c>
      <c r="G135" s="5">
        <f t="shared" si="47"/>
        <v>179150207.02000001</v>
      </c>
      <c r="H135" s="5">
        <f t="shared" si="47"/>
        <v>179150207.02000001</v>
      </c>
      <c r="I135" s="5">
        <f t="shared" si="47"/>
        <v>586929649.70000005</v>
      </c>
      <c r="J135" s="5">
        <f t="shared" si="47"/>
        <v>204161862.03999999</v>
      </c>
      <c r="K135" s="5">
        <f t="shared" si="47"/>
        <v>382767787.66000003</v>
      </c>
      <c r="L135" s="5"/>
      <c r="M135" s="7"/>
      <c r="N135" s="8"/>
      <c r="O135" s="8"/>
      <c r="P135" s="8"/>
    </row>
    <row r="136" spans="1:16">
      <c r="A136" s="10" t="s">
        <v>88</v>
      </c>
      <c r="B136" s="11" t="s">
        <v>89</v>
      </c>
      <c r="C136" s="12"/>
      <c r="D136" s="13">
        <v>39900000</v>
      </c>
      <c r="E136" s="13">
        <f t="shared" si="46"/>
        <v>88048759.230000004</v>
      </c>
      <c r="F136" s="13">
        <v>127948759.23</v>
      </c>
      <c r="G136" s="13">
        <v>27406613.670000002</v>
      </c>
      <c r="H136" s="13">
        <v>27406613.670000002</v>
      </c>
      <c r="I136" s="13">
        <f t="shared" ref="I136:I144" si="48">+F136-H136</f>
        <v>100542145.56</v>
      </c>
      <c r="J136" s="13">
        <v>23665882.75</v>
      </c>
      <c r="K136" s="13">
        <f t="shared" ref="K136:K144" si="49">+I136-J136</f>
        <v>76876262.810000002</v>
      </c>
      <c r="L136" s="7"/>
      <c r="M136" s="14"/>
      <c r="N136" s="15"/>
      <c r="O136" s="15"/>
      <c r="P136" s="15"/>
    </row>
    <row r="137" spans="1:16">
      <c r="A137" s="10" t="s">
        <v>90</v>
      </c>
      <c r="B137" s="11" t="s">
        <v>91</v>
      </c>
      <c r="C137" s="12"/>
      <c r="D137" s="13">
        <v>7000000</v>
      </c>
      <c r="E137" s="13">
        <f t="shared" si="46"/>
        <v>30906881.770000003</v>
      </c>
      <c r="F137" s="13">
        <v>37906881.770000003</v>
      </c>
      <c r="G137" s="13">
        <v>13457592.57</v>
      </c>
      <c r="H137" s="13">
        <v>13457592.57</v>
      </c>
      <c r="I137" s="13">
        <f t="shared" si="48"/>
        <v>24449289.200000003</v>
      </c>
      <c r="J137" s="13">
        <v>16118020.51</v>
      </c>
      <c r="K137" s="13">
        <f t="shared" si="49"/>
        <v>8331268.6900000032</v>
      </c>
      <c r="L137" s="7"/>
      <c r="M137" s="14"/>
      <c r="N137" s="15"/>
      <c r="O137" s="15"/>
      <c r="P137" s="15"/>
    </row>
    <row r="138" spans="1:16">
      <c r="A138" s="10" t="s">
        <v>92</v>
      </c>
      <c r="B138" s="11" t="s">
        <v>93</v>
      </c>
      <c r="C138" s="12"/>
      <c r="D138" s="13">
        <v>4000000</v>
      </c>
      <c r="E138" s="13">
        <f t="shared" si="46"/>
        <v>336052751.29000002</v>
      </c>
      <c r="F138" s="13">
        <v>340052751.29000002</v>
      </c>
      <c r="G138" s="13">
        <v>2049192.44</v>
      </c>
      <c r="H138" s="13">
        <v>2049192.44</v>
      </c>
      <c r="I138" s="13">
        <f t="shared" si="48"/>
        <v>338003558.85000002</v>
      </c>
      <c r="J138" s="13">
        <v>70538721.650000006</v>
      </c>
      <c r="K138" s="13">
        <f t="shared" si="49"/>
        <v>267464837.20000002</v>
      </c>
      <c r="L138" s="7"/>
      <c r="M138" s="14"/>
      <c r="N138" s="15"/>
      <c r="O138" s="15"/>
      <c r="P138" s="15"/>
    </row>
    <row r="139" spans="1:16">
      <c r="A139" s="10" t="s">
        <v>94</v>
      </c>
      <c r="B139" s="11" t="s">
        <v>95</v>
      </c>
      <c r="C139" s="12"/>
      <c r="D139" s="13">
        <v>30630720</v>
      </c>
      <c r="E139" s="13">
        <f t="shared" si="46"/>
        <v>100700083.22</v>
      </c>
      <c r="F139" s="13">
        <v>131330803.22</v>
      </c>
      <c r="G139" s="13">
        <v>78659318.930000007</v>
      </c>
      <c r="H139" s="13">
        <v>78659318.930000007</v>
      </c>
      <c r="I139" s="13">
        <f t="shared" si="48"/>
        <v>52671484.289999992</v>
      </c>
      <c r="J139" s="13">
        <v>40833113.600000001</v>
      </c>
      <c r="K139" s="13">
        <f t="shared" si="49"/>
        <v>11838370.68999999</v>
      </c>
      <c r="L139" s="7"/>
      <c r="M139" s="14"/>
      <c r="N139" s="15"/>
      <c r="O139" s="15"/>
      <c r="P139" s="15"/>
    </row>
    <row r="140" spans="1:16">
      <c r="A140" s="10" t="s">
        <v>96</v>
      </c>
      <c r="B140" s="11" t="s">
        <v>97</v>
      </c>
      <c r="C140" s="12"/>
      <c r="D140" s="13"/>
      <c r="E140" s="13">
        <f t="shared" si="46"/>
        <v>0</v>
      </c>
      <c r="F140" s="13"/>
      <c r="G140" s="13"/>
      <c r="H140" s="13"/>
      <c r="I140" s="13">
        <f t="shared" si="48"/>
        <v>0</v>
      </c>
      <c r="J140" s="13"/>
      <c r="K140" s="13">
        <f t="shared" si="49"/>
        <v>0</v>
      </c>
      <c r="L140" s="7"/>
      <c r="M140" s="14"/>
      <c r="N140" s="15"/>
      <c r="O140" s="15"/>
      <c r="P140" s="15"/>
    </row>
    <row r="141" spans="1:16">
      <c r="A141" s="10" t="s">
        <v>98</v>
      </c>
      <c r="B141" s="11" t="s">
        <v>99</v>
      </c>
      <c r="C141" s="12"/>
      <c r="D141" s="13">
        <v>52777455</v>
      </c>
      <c r="E141" s="13">
        <f t="shared" si="46"/>
        <v>69991881.859999999</v>
      </c>
      <c r="F141" s="13">
        <v>122769336.86</v>
      </c>
      <c r="G141" s="13">
        <v>57577489.409999996</v>
      </c>
      <c r="H141" s="13">
        <v>57577489.409999996</v>
      </c>
      <c r="I141" s="13">
        <f t="shared" si="48"/>
        <v>65191847.450000003</v>
      </c>
      <c r="J141" s="13">
        <v>48001615.869999997</v>
      </c>
      <c r="K141" s="13">
        <f t="shared" si="49"/>
        <v>17190231.580000006</v>
      </c>
      <c r="L141" s="7"/>
      <c r="M141" s="14"/>
      <c r="N141" s="15"/>
      <c r="O141" s="15"/>
      <c r="P141" s="15"/>
    </row>
    <row r="142" spans="1:16">
      <c r="A142" s="10" t="s">
        <v>100</v>
      </c>
      <c r="B142" s="11" t="s">
        <v>101</v>
      </c>
      <c r="C142" s="12"/>
      <c r="D142" s="13"/>
      <c r="E142" s="13">
        <f t="shared" si="46"/>
        <v>0</v>
      </c>
      <c r="F142" s="13"/>
      <c r="G142" s="13"/>
      <c r="H142" s="13"/>
      <c r="I142" s="13">
        <f t="shared" si="48"/>
        <v>0</v>
      </c>
      <c r="J142" s="13"/>
      <c r="K142" s="13">
        <f t="shared" si="49"/>
        <v>0</v>
      </c>
      <c r="L142" s="7"/>
      <c r="M142" s="14"/>
      <c r="N142" s="15"/>
      <c r="O142" s="15"/>
      <c r="P142" s="15"/>
    </row>
    <row r="143" spans="1:16">
      <c r="A143" s="10" t="s">
        <v>102</v>
      </c>
      <c r="B143" s="11" t="s">
        <v>103</v>
      </c>
      <c r="C143" s="12"/>
      <c r="D143" s="13"/>
      <c r="E143" s="13">
        <f t="shared" si="46"/>
        <v>0</v>
      </c>
      <c r="F143" s="13"/>
      <c r="G143" s="13"/>
      <c r="H143" s="13"/>
      <c r="I143" s="13">
        <f t="shared" si="48"/>
        <v>0</v>
      </c>
      <c r="J143" s="13"/>
      <c r="K143" s="13">
        <f t="shared" si="49"/>
        <v>0</v>
      </c>
      <c r="L143" s="7"/>
      <c r="M143" s="14"/>
      <c r="N143" s="15"/>
      <c r="O143" s="15"/>
      <c r="P143" s="15"/>
    </row>
    <row r="144" spans="1:16">
      <c r="A144" s="10" t="s">
        <v>104</v>
      </c>
      <c r="B144" s="11" t="s">
        <v>105</v>
      </c>
      <c r="C144" s="12"/>
      <c r="D144" s="13">
        <v>5000000</v>
      </c>
      <c r="E144" s="13">
        <f t="shared" si="46"/>
        <v>1071324.3499999996</v>
      </c>
      <c r="F144" s="13">
        <v>6071324.3499999996</v>
      </c>
      <c r="G144" s="13">
        <v>0</v>
      </c>
      <c r="H144" s="13">
        <v>0</v>
      </c>
      <c r="I144" s="13">
        <f t="shared" si="48"/>
        <v>6071324.3499999996</v>
      </c>
      <c r="J144" s="13">
        <v>5004507.66</v>
      </c>
      <c r="K144" s="13">
        <f t="shared" si="49"/>
        <v>1066816.6899999995</v>
      </c>
      <c r="L144" s="7"/>
      <c r="M144" s="14"/>
      <c r="N144" s="15"/>
      <c r="O144" s="15"/>
      <c r="P144" s="15"/>
    </row>
    <row r="145" spans="1:16">
      <c r="B145" s="11"/>
      <c r="C145" s="12"/>
      <c r="D145" s="13"/>
      <c r="E145" s="13"/>
      <c r="F145" s="13"/>
      <c r="G145" s="13"/>
      <c r="H145" s="13"/>
      <c r="I145" s="13"/>
      <c r="J145" s="13"/>
      <c r="K145" s="13"/>
      <c r="L145" s="7"/>
      <c r="M145" s="14"/>
      <c r="N145" s="15"/>
      <c r="O145" s="15"/>
      <c r="P145" s="15"/>
    </row>
    <row r="146" spans="1:16" s="9" customFormat="1" ht="13.8">
      <c r="B146" s="4" t="s">
        <v>106</v>
      </c>
      <c r="C146" s="4"/>
      <c r="D146" s="5">
        <f>SUM(D147:D149)</f>
        <v>5276013491</v>
      </c>
      <c r="E146" s="5">
        <f>F146-D146</f>
        <v>12249760928.900002</v>
      </c>
      <c r="F146" s="5">
        <f t="shared" ref="F146:K146" si="50">SUM(F147:F149)</f>
        <v>17525774419.900002</v>
      </c>
      <c r="G146" s="5">
        <f t="shared" si="50"/>
        <v>11848360513.969999</v>
      </c>
      <c r="H146" s="5">
        <f t="shared" si="50"/>
        <v>11848360513.969999</v>
      </c>
      <c r="I146" s="5">
        <f t="shared" si="50"/>
        <v>5677413905.9299994</v>
      </c>
      <c r="J146" s="5">
        <f t="shared" si="50"/>
        <v>4727190629.0299997</v>
      </c>
      <c r="K146" s="5">
        <f t="shared" si="50"/>
        <v>950223276.89999962</v>
      </c>
      <c r="L146" s="7"/>
      <c r="M146" s="7"/>
      <c r="N146" s="8"/>
      <c r="O146" s="8"/>
      <c r="P146" s="8"/>
    </row>
    <row r="147" spans="1:16">
      <c r="A147" s="10" t="s">
        <v>107</v>
      </c>
      <c r="B147" s="11" t="s">
        <v>108</v>
      </c>
      <c r="C147" s="12"/>
      <c r="D147" s="13">
        <v>4441666496</v>
      </c>
      <c r="E147" s="13">
        <f>F147-D147</f>
        <v>12249760928.9</v>
      </c>
      <c r="F147" s="13">
        <v>16691427424.9</v>
      </c>
      <c r="G147" s="13">
        <v>11283534362.58</v>
      </c>
      <c r="H147" s="13">
        <v>11283534362.58</v>
      </c>
      <c r="I147" s="13">
        <f>+F147-H147</f>
        <v>5407893062.3199997</v>
      </c>
      <c r="J147" s="13">
        <v>4457669785.4200001</v>
      </c>
      <c r="K147" s="13">
        <f>+I147-J147</f>
        <v>950223276.89999962</v>
      </c>
      <c r="L147" s="7"/>
      <c r="M147" s="14"/>
      <c r="N147" s="15"/>
      <c r="O147" s="15"/>
      <c r="P147" s="15"/>
    </row>
    <row r="148" spans="1:16">
      <c r="A148" s="10" t="s">
        <v>109</v>
      </c>
      <c r="B148" s="11" t="s">
        <v>110</v>
      </c>
      <c r="C148" s="12"/>
      <c r="D148" s="13"/>
      <c r="E148" s="13">
        <f>F148-D148</f>
        <v>0</v>
      </c>
      <c r="F148" s="13"/>
      <c r="G148" s="13"/>
      <c r="H148" s="13"/>
      <c r="I148" s="13">
        <f>+F148-H148</f>
        <v>0</v>
      </c>
      <c r="J148" s="13"/>
      <c r="K148" s="13">
        <f>+I148-J148</f>
        <v>0</v>
      </c>
      <c r="L148" s="7"/>
      <c r="M148" s="14"/>
      <c r="N148" s="15"/>
      <c r="O148" s="15"/>
      <c r="P148" s="15"/>
    </row>
    <row r="149" spans="1:16">
      <c r="A149" s="10" t="s">
        <v>111</v>
      </c>
      <c r="B149" s="11" t="s">
        <v>112</v>
      </c>
      <c r="C149" s="12"/>
      <c r="D149" s="13">
        <v>834346995</v>
      </c>
      <c r="E149" s="13">
        <f>F149-D149</f>
        <v>0</v>
      </c>
      <c r="F149" s="13">
        <v>834346995</v>
      </c>
      <c r="G149" s="13">
        <v>564826151.38999999</v>
      </c>
      <c r="H149" s="13">
        <v>564826151.38999999</v>
      </c>
      <c r="I149" s="13">
        <f>+F149-H149</f>
        <v>269520843.61000001</v>
      </c>
      <c r="J149" s="13">
        <v>269520843.61000001</v>
      </c>
      <c r="K149" s="13">
        <f>+I149-J149</f>
        <v>0</v>
      </c>
      <c r="L149" s="7"/>
      <c r="M149" s="14"/>
      <c r="N149" s="15"/>
      <c r="O149" s="15"/>
      <c r="P149" s="15"/>
    </row>
    <row r="150" spans="1:16">
      <c r="B150" s="11"/>
      <c r="C150" s="12"/>
      <c r="D150" s="13"/>
      <c r="E150" s="13"/>
      <c r="F150" s="13"/>
      <c r="G150" s="13"/>
      <c r="H150" s="13"/>
      <c r="I150" s="13"/>
      <c r="J150" s="13"/>
      <c r="K150" s="13"/>
      <c r="L150" s="7"/>
      <c r="M150" s="14"/>
      <c r="N150" s="15"/>
      <c r="O150" s="15"/>
      <c r="P150" s="15"/>
    </row>
    <row r="151" spans="1:16" s="9" customFormat="1" ht="13.8">
      <c r="B151" s="4" t="s">
        <v>113</v>
      </c>
      <c r="C151" s="4"/>
      <c r="D151" s="5">
        <f>SUM(D152:D158)</f>
        <v>0</v>
      </c>
      <c r="E151" s="5">
        <f t="shared" ref="E151:E158" si="51">F151-D151</f>
        <v>33354038.489999998</v>
      </c>
      <c r="F151" s="5">
        <f t="shared" ref="F151:K151" si="52">SUM(F152:F158)</f>
        <v>33354038.489999998</v>
      </c>
      <c r="G151" s="5">
        <f t="shared" si="52"/>
        <v>0</v>
      </c>
      <c r="H151" s="5">
        <f t="shared" si="52"/>
        <v>0</v>
      </c>
      <c r="I151" s="5">
        <f t="shared" si="52"/>
        <v>33354038.489999998</v>
      </c>
      <c r="J151" s="5">
        <f t="shared" si="52"/>
        <v>0</v>
      </c>
      <c r="K151" s="5">
        <f t="shared" si="52"/>
        <v>33354038.489999998</v>
      </c>
      <c r="L151" s="7"/>
      <c r="M151" s="7"/>
      <c r="N151" s="8"/>
      <c r="O151" s="8"/>
      <c r="P151" s="8"/>
    </row>
    <row r="152" spans="1:16">
      <c r="A152" s="10" t="s">
        <v>114</v>
      </c>
      <c r="B152" s="11" t="s">
        <v>115</v>
      </c>
      <c r="C152" s="12"/>
      <c r="D152" s="13"/>
      <c r="E152" s="13">
        <f t="shared" si="51"/>
        <v>0</v>
      </c>
      <c r="F152" s="13"/>
      <c r="G152" s="13"/>
      <c r="H152" s="13"/>
      <c r="I152" s="13">
        <f t="shared" ref="I152:I158" si="53">+F152-H152</f>
        <v>0</v>
      </c>
      <c r="J152" s="13"/>
      <c r="K152" s="13">
        <f t="shared" ref="K152:K158" si="54">+I152-J152</f>
        <v>0</v>
      </c>
      <c r="L152" s="7"/>
      <c r="M152" s="16"/>
      <c r="N152" s="7"/>
      <c r="O152" s="16"/>
      <c r="P152" s="7"/>
    </row>
    <row r="153" spans="1:16">
      <c r="B153" s="11" t="s">
        <v>116</v>
      </c>
      <c r="C153" s="12"/>
      <c r="D153" s="13"/>
      <c r="E153" s="13">
        <f t="shared" si="51"/>
        <v>0</v>
      </c>
      <c r="F153" s="13"/>
      <c r="G153" s="13"/>
      <c r="H153" s="13"/>
      <c r="I153" s="13">
        <f t="shared" si="53"/>
        <v>0</v>
      </c>
      <c r="J153" s="13"/>
      <c r="K153" s="13">
        <f t="shared" si="54"/>
        <v>0</v>
      </c>
      <c r="L153" s="7"/>
      <c r="M153" s="16"/>
      <c r="N153" s="7"/>
      <c r="O153" s="16"/>
      <c r="P153" s="7"/>
    </row>
    <row r="154" spans="1:16">
      <c r="B154" s="11" t="s">
        <v>117</v>
      </c>
      <c r="C154" s="12"/>
      <c r="D154" s="13"/>
      <c r="E154" s="13">
        <f t="shared" si="51"/>
        <v>0</v>
      </c>
      <c r="F154" s="13"/>
      <c r="G154" s="13"/>
      <c r="H154" s="13"/>
      <c r="I154" s="13">
        <f t="shared" si="53"/>
        <v>0</v>
      </c>
      <c r="J154" s="13"/>
      <c r="K154" s="13">
        <f t="shared" si="54"/>
        <v>0</v>
      </c>
      <c r="L154" s="7"/>
      <c r="M154" s="16"/>
      <c r="N154" s="7"/>
      <c r="O154" s="16"/>
      <c r="P154" s="7"/>
    </row>
    <row r="155" spans="1:16">
      <c r="B155" s="11" t="s">
        <v>118</v>
      </c>
      <c r="C155" s="12"/>
      <c r="D155" s="13"/>
      <c r="E155" s="13">
        <f t="shared" si="51"/>
        <v>0</v>
      </c>
      <c r="F155" s="13"/>
      <c r="G155" s="13"/>
      <c r="H155" s="13"/>
      <c r="I155" s="13">
        <f t="shared" si="53"/>
        <v>0</v>
      </c>
      <c r="J155" s="13"/>
      <c r="K155" s="13">
        <f t="shared" si="54"/>
        <v>0</v>
      </c>
      <c r="L155" s="7"/>
      <c r="M155" s="16"/>
      <c r="N155" s="7"/>
      <c r="O155" s="16"/>
      <c r="P155" s="7"/>
    </row>
    <row r="156" spans="1:16">
      <c r="A156" s="10" t="s">
        <v>119</v>
      </c>
      <c r="B156" s="11" t="s">
        <v>120</v>
      </c>
      <c r="C156" s="12"/>
      <c r="D156" s="13"/>
      <c r="E156" s="13">
        <f t="shared" si="51"/>
        <v>0</v>
      </c>
      <c r="F156" s="13"/>
      <c r="G156" s="13"/>
      <c r="H156" s="13"/>
      <c r="I156" s="13">
        <f t="shared" si="53"/>
        <v>0</v>
      </c>
      <c r="J156" s="13"/>
      <c r="K156" s="13">
        <f t="shared" si="54"/>
        <v>0</v>
      </c>
      <c r="L156" s="7"/>
      <c r="M156" s="16"/>
      <c r="N156" s="7"/>
      <c r="O156" s="16"/>
      <c r="P156" s="7"/>
    </row>
    <row r="157" spans="1:16">
      <c r="A157" s="10" t="s">
        <v>121</v>
      </c>
      <c r="B157" s="11" t="s">
        <v>122</v>
      </c>
      <c r="C157" s="12"/>
      <c r="D157" s="13"/>
      <c r="E157" s="13">
        <f t="shared" si="51"/>
        <v>0</v>
      </c>
      <c r="F157" s="13"/>
      <c r="G157" s="13"/>
      <c r="H157" s="13"/>
      <c r="I157" s="13">
        <f t="shared" si="53"/>
        <v>0</v>
      </c>
      <c r="J157" s="13"/>
      <c r="K157" s="13">
        <f t="shared" si="54"/>
        <v>0</v>
      </c>
      <c r="L157" s="7"/>
      <c r="M157" s="16"/>
      <c r="N157" s="7"/>
      <c r="O157" s="16"/>
      <c r="P157" s="7"/>
    </row>
    <row r="158" spans="1:16">
      <c r="A158" s="10" t="s">
        <v>123</v>
      </c>
      <c r="B158" s="11" t="s">
        <v>124</v>
      </c>
      <c r="C158" s="12"/>
      <c r="D158" s="13">
        <v>0</v>
      </c>
      <c r="E158" s="13">
        <f t="shared" si="51"/>
        <v>33354038.489999998</v>
      </c>
      <c r="F158" s="13">
        <v>33354038.489999998</v>
      </c>
      <c r="G158" s="13">
        <v>0</v>
      </c>
      <c r="H158" s="13">
        <v>0</v>
      </c>
      <c r="I158" s="13">
        <f t="shared" si="53"/>
        <v>33354038.489999998</v>
      </c>
      <c r="J158" s="13">
        <v>0</v>
      </c>
      <c r="K158" s="13">
        <f t="shared" si="54"/>
        <v>33354038.489999998</v>
      </c>
      <c r="L158" s="7"/>
      <c r="M158" s="16"/>
      <c r="N158" s="7"/>
      <c r="O158" s="16"/>
      <c r="P158" s="7"/>
    </row>
    <row r="159" spans="1:16">
      <c r="B159" s="11"/>
      <c r="C159" s="12"/>
      <c r="D159" s="13"/>
      <c r="E159" s="13"/>
      <c r="F159" s="13"/>
      <c r="G159" s="13"/>
      <c r="H159" s="13"/>
      <c r="I159" s="13"/>
      <c r="J159" s="13"/>
      <c r="K159" s="13"/>
      <c r="L159" s="7"/>
      <c r="M159" s="16"/>
      <c r="N159" s="7"/>
      <c r="O159" s="16"/>
      <c r="P159" s="7"/>
    </row>
    <row r="160" spans="1:16" s="9" customFormat="1" ht="13.8">
      <c r="B160" s="4" t="s">
        <v>125</v>
      </c>
      <c r="C160" s="4"/>
      <c r="D160" s="5">
        <f>SUM(D161:D164)</f>
        <v>0</v>
      </c>
      <c r="E160" s="5">
        <f>F160-D160</f>
        <v>0</v>
      </c>
      <c r="F160" s="5">
        <f>SUM(F161:F164)</f>
        <v>0</v>
      </c>
      <c r="G160" s="5">
        <f>SUM(G161:G164)</f>
        <v>0</v>
      </c>
      <c r="H160" s="5">
        <f>SUM(H161:H164)</f>
        <v>0</v>
      </c>
      <c r="I160" s="5">
        <f>SUM(I161:I163)</f>
        <v>0</v>
      </c>
      <c r="J160" s="5">
        <f>SUM(J161:J164)</f>
        <v>0</v>
      </c>
      <c r="K160" s="5">
        <f>SUM(K161:K163)</f>
        <v>0</v>
      </c>
      <c r="L160" s="5"/>
      <c r="M160" s="7"/>
      <c r="N160" s="8"/>
      <c r="O160" s="8"/>
      <c r="P160" s="8"/>
    </row>
    <row r="161" spans="1:16">
      <c r="B161" s="11" t="s">
        <v>126</v>
      </c>
      <c r="C161" s="12"/>
      <c r="D161" s="13"/>
      <c r="E161" s="13">
        <f>F161-D161</f>
        <v>0</v>
      </c>
      <c r="F161" s="13"/>
      <c r="G161" s="13"/>
      <c r="H161" s="13"/>
      <c r="I161" s="13">
        <f>+F161-H161</f>
        <v>0</v>
      </c>
      <c r="J161" s="13"/>
      <c r="K161" s="13">
        <f>+I161-J161</f>
        <v>0</v>
      </c>
      <c r="L161" s="7"/>
      <c r="M161" s="16"/>
      <c r="N161" s="7"/>
      <c r="O161" s="16"/>
      <c r="P161" s="7"/>
    </row>
    <row r="162" spans="1:16">
      <c r="A162" s="1" t="s">
        <v>127</v>
      </c>
      <c r="B162" s="11" t="s">
        <v>128</v>
      </c>
      <c r="C162" s="12"/>
      <c r="D162" s="13"/>
      <c r="E162" s="13">
        <f>F162-D162</f>
        <v>0</v>
      </c>
      <c r="F162" s="13"/>
      <c r="G162" s="13"/>
      <c r="H162" s="13"/>
      <c r="I162" s="13">
        <f>+F162-H162</f>
        <v>0</v>
      </c>
      <c r="J162" s="13"/>
      <c r="K162" s="13">
        <f>+I162-J162</f>
        <v>0</v>
      </c>
      <c r="L162" s="7"/>
      <c r="M162" s="16"/>
      <c r="N162" s="7"/>
      <c r="O162" s="16"/>
      <c r="P162" s="7"/>
    </row>
    <row r="163" spans="1:16">
      <c r="A163" s="21" t="s">
        <v>129</v>
      </c>
      <c r="B163" s="11" t="s">
        <v>130</v>
      </c>
      <c r="C163" s="12"/>
      <c r="D163" s="13"/>
      <c r="E163" s="13">
        <f>F163-D163</f>
        <v>0</v>
      </c>
      <c r="F163" s="13"/>
      <c r="G163" s="13"/>
      <c r="H163" s="13"/>
      <c r="I163" s="13">
        <f>+F163-H163</f>
        <v>0</v>
      </c>
      <c r="J163" s="13"/>
      <c r="K163" s="13">
        <f>+I163-J163</f>
        <v>0</v>
      </c>
      <c r="L163" s="7"/>
      <c r="M163" s="16"/>
      <c r="N163" s="7"/>
      <c r="O163" s="16"/>
      <c r="P163" s="7"/>
    </row>
    <row r="164" spans="1:16" ht="8.25" customHeight="1">
      <c r="B164" s="11"/>
      <c r="C164" s="12"/>
      <c r="D164" s="13"/>
      <c r="E164" s="13"/>
      <c r="F164" s="13"/>
      <c r="G164" s="13"/>
      <c r="H164" s="13"/>
      <c r="I164" s="13"/>
      <c r="J164" s="13"/>
      <c r="K164" s="13"/>
      <c r="L164" s="7"/>
      <c r="M164" s="16"/>
      <c r="N164" s="7"/>
      <c r="O164" s="16"/>
      <c r="P164" s="7"/>
    </row>
    <row r="165" spans="1:16" s="9" customFormat="1" ht="13.8">
      <c r="B165" s="4" t="s">
        <v>131</v>
      </c>
      <c r="C165" s="4"/>
      <c r="D165" s="5">
        <f>SUM(D166:D172)</f>
        <v>0</v>
      </c>
      <c r="E165" s="5">
        <f t="shared" ref="E165:E172" si="55">F165-D165</f>
        <v>0</v>
      </c>
      <c r="F165" s="5">
        <f t="shared" ref="F165:K165" si="56">SUM(F166:F172)</f>
        <v>0</v>
      </c>
      <c r="G165" s="5">
        <f t="shared" si="56"/>
        <v>0</v>
      </c>
      <c r="H165" s="5">
        <f t="shared" si="56"/>
        <v>0</v>
      </c>
      <c r="I165" s="5">
        <f t="shared" si="56"/>
        <v>0</v>
      </c>
      <c r="J165" s="5">
        <f t="shared" si="56"/>
        <v>0</v>
      </c>
      <c r="K165" s="5">
        <f t="shared" si="56"/>
        <v>0</v>
      </c>
      <c r="L165" s="7"/>
      <c r="M165" s="7"/>
      <c r="N165" s="8"/>
      <c r="O165" s="8"/>
      <c r="P165" s="8"/>
    </row>
    <row r="166" spans="1:16">
      <c r="A166" s="10" t="s">
        <v>132</v>
      </c>
      <c r="B166" s="11" t="s">
        <v>133</v>
      </c>
      <c r="C166" s="12"/>
      <c r="D166" s="13"/>
      <c r="E166" s="13">
        <f t="shared" si="55"/>
        <v>0</v>
      </c>
      <c r="F166" s="13"/>
      <c r="G166" s="13"/>
      <c r="H166" s="13"/>
      <c r="I166" s="13">
        <f t="shared" ref="I166:I172" si="57">+F166-H166</f>
        <v>0</v>
      </c>
      <c r="J166" s="13"/>
      <c r="K166" s="13">
        <f t="shared" ref="K166:K172" si="58">+I166-J166</f>
        <v>0</v>
      </c>
      <c r="L166" s="7"/>
      <c r="M166" s="14"/>
      <c r="N166" s="15"/>
      <c r="O166" s="15"/>
      <c r="P166" s="15"/>
    </row>
    <row r="167" spans="1:16">
      <c r="A167" s="10" t="s">
        <v>134</v>
      </c>
      <c r="B167" s="11" t="s">
        <v>135</v>
      </c>
      <c r="C167" s="12"/>
      <c r="D167" s="13"/>
      <c r="E167" s="13">
        <f t="shared" si="55"/>
        <v>0</v>
      </c>
      <c r="F167" s="13"/>
      <c r="G167" s="13"/>
      <c r="H167" s="13"/>
      <c r="I167" s="13">
        <f t="shared" si="57"/>
        <v>0</v>
      </c>
      <c r="J167" s="13"/>
      <c r="K167" s="13">
        <f t="shared" si="58"/>
        <v>0</v>
      </c>
      <c r="L167" s="7"/>
      <c r="M167" s="14"/>
      <c r="N167" s="15"/>
      <c r="O167" s="15"/>
      <c r="P167" s="15"/>
    </row>
    <row r="168" spans="1:16">
      <c r="A168" s="21" t="s">
        <v>136</v>
      </c>
      <c r="B168" s="11" t="s">
        <v>137</v>
      </c>
      <c r="C168" s="12"/>
      <c r="D168" s="13"/>
      <c r="E168" s="13">
        <f t="shared" si="55"/>
        <v>0</v>
      </c>
      <c r="F168" s="13"/>
      <c r="G168" s="13"/>
      <c r="H168" s="13"/>
      <c r="I168" s="13">
        <f t="shared" si="57"/>
        <v>0</v>
      </c>
      <c r="J168" s="13"/>
      <c r="K168" s="13">
        <f t="shared" si="58"/>
        <v>0</v>
      </c>
      <c r="L168" s="7"/>
      <c r="M168" s="14"/>
      <c r="N168" s="15"/>
      <c r="O168" s="15"/>
      <c r="P168" s="15"/>
    </row>
    <row r="169" spans="1:16">
      <c r="A169" s="21" t="s">
        <v>138</v>
      </c>
      <c r="B169" s="11" t="s">
        <v>139</v>
      </c>
      <c r="C169" s="12"/>
      <c r="D169" s="13"/>
      <c r="E169" s="13">
        <f t="shared" si="55"/>
        <v>0</v>
      </c>
      <c r="F169" s="13"/>
      <c r="G169" s="13"/>
      <c r="H169" s="13"/>
      <c r="I169" s="13">
        <f t="shared" si="57"/>
        <v>0</v>
      </c>
      <c r="J169" s="13"/>
      <c r="K169" s="13">
        <f t="shared" si="58"/>
        <v>0</v>
      </c>
      <c r="L169" s="7"/>
      <c r="M169" s="14"/>
      <c r="N169" s="15"/>
      <c r="O169" s="15"/>
      <c r="P169" s="15"/>
    </row>
    <row r="170" spans="1:16">
      <c r="A170" s="21" t="s">
        <v>140</v>
      </c>
      <c r="B170" s="11" t="s">
        <v>141</v>
      </c>
      <c r="C170" s="12"/>
      <c r="D170" s="13"/>
      <c r="E170" s="13">
        <f t="shared" si="55"/>
        <v>0</v>
      </c>
      <c r="F170" s="13"/>
      <c r="G170" s="13"/>
      <c r="H170" s="13"/>
      <c r="I170" s="13">
        <f t="shared" si="57"/>
        <v>0</v>
      </c>
      <c r="J170" s="13"/>
      <c r="K170" s="13">
        <f t="shared" si="58"/>
        <v>0</v>
      </c>
      <c r="L170" s="7"/>
      <c r="M170" s="14"/>
      <c r="N170" s="15"/>
      <c r="O170" s="15"/>
      <c r="P170" s="15"/>
    </row>
    <row r="171" spans="1:16">
      <c r="B171" s="11" t="s">
        <v>142</v>
      </c>
      <c r="C171" s="12"/>
      <c r="D171" s="13"/>
      <c r="E171" s="13">
        <f t="shared" si="55"/>
        <v>0</v>
      </c>
      <c r="F171" s="13"/>
      <c r="G171" s="13"/>
      <c r="H171" s="13"/>
      <c r="I171" s="13">
        <f t="shared" si="57"/>
        <v>0</v>
      </c>
      <c r="J171" s="13"/>
      <c r="K171" s="13">
        <f t="shared" si="58"/>
        <v>0</v>
      </c>
      <c r="L171" s="7"/>
      <c r="M171" s="14"/>
      <c r="N171" s="15"/>
      <c r="O171" s="15"/>
      <c r="P171" s="15"/>
    </row>
    <row r="172" spans="1:16">
      <c r="A172" s="10" t="s">
        <v>143</v>
      </c>
      <c r="B172" s="11" t="s">
        <v>144</v>
      </c>
      <c r="C172" s="12"/>
      <c r="D172" s="13"/>
      <c r="E172" s="13">
        <f t="shared" si="55"/>
        <v>0</v>
      </c>
      <c r="F172" s="13"/>
      <c r="G172" s="13"/>
      <c r="H172" s="13"/>
      <c r="I172" s="13">
        <f t="shared" si="57"/>
        <v>0</v>
      </c>
      <c r="J172" s="13"/>
      <c r="K172" s="13">
        <f t="shared" si="58"/>
        <v>0</v>
      </c>
      <c r="L172" s="7"/>
      <c r="M172" s="14"/>
      <c r="N172" s="15"/>
      <c r="O172" s="15"/>
      <c r="P172" s="15"/>
    </row>
    <row r="173" spans="1:16" ht="4.5" customHeight="1">
      <c r="B173" s="12"/>
      <c r="C173" s="12"/>
      <c r="D173" s="13"/>
      <c r="E173" s="13"/>
      <c r="F173" s="13"/>
      <c r="G173" s="13"/>
      <c r="H173" s="13"/>
      <c r="I173" s="13"/>
      <c r="J173" s="13"/>
      <c r="K173" s="13"/>
      <c r="L173" s="7"/>
      <c r="M173" s="16"/>
      <c r="N173" s="7"/>
      <c r="O173" s="16"/>
      <c r="P173" s="7"/>
    </row>
    <row r="174" spans="1:16" s="9" customFormat="1" ht="13.8">
      <c r="B174" s="4" t="s">
        <v>146</v>
      </c>
      <c r="C174" s="4"/>
      <c r="D174" s="5">
        <f>D92+D10</f>
        <v>261727311747</v>
      </c>
      <c r="E174" s="5">
        <f>E92+E10</f>
        <v>31273179235.569984</v>
      </c>
      <c r="F174" s="5">
        <f>F92+F10</f>
        <v>293000490982.57001</v>
      </c>
      <c r="G174" s="5">
        <f>G92+G10</f>
        <v>194572184699.11002</v>
      </c>
      <c r="H174" s="5">
        <f>H92+H10</f>
        <v>194572184699.11002</v>
      </c>
      <c r="I174" s="5">
        <f>+F174-H174</f>
        <v>98428306283.459991</v>
      </c>
      <c r="J174" s="5">
        <f>J92+J10</f>
        <v>49137646085.809998</v>
      </c>
      <c r="K174" s="5">
        <f>+I174-J174</f>
        <v>49290660197.649994</v>
      </c>
      <c r="L174" s="7"/>
      <c r="M174" s="7"/>
      <c r="N174" s="7"/>
      <c r="O174" s="7"/>
      <c r="P174" s="7"/>
    </row>
    <row r="175" spans="1:16" ht="2.25" customHeight="1">
      <c r="B175" s="22"/>
      <c r="C175" s="22"/>
      <c r="D175" s="22"/>
      <c r="E175" s="22"/>
      <c r="F175" s="23"/>
      <c r="G175" s="23"/>
      <c r="H175" s="23"/>
      <c r="I175" s="23"/>
      <c r="J175" s="23"/>
      <c r="K175" s="23"/>
      <c r="L175" s="19"/>
      <c r="M175" s="19"/>
    </row>
    <row r="176" spans="1:16" s="19" customFormat="1" ht="15" customHeight="1">
      <c r="B176" s="37" t="s">
        <v>152</v>
      </c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</row>
    <row r="177" spans="2:13" s="19" customFormat="1" ht="13.8">
      <c r="B177" s="24" t="s">
        <v>147</v>
      </c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</row>
    <row r="178" spans="2:13" s="19" customFormat="1" ht="13.8">
      <c r="B178" s="38" t="s">
        <v>148</v>
      </c>
      <c r="C178" s="38"/>
      <c r="D178" s="38"/>
      <c r="E178" s="38"/>
      <c r="F178" s="38"/>
      <c r="G178" s="38"/>
      <c r="H178" s="38"/>
      <c r="I178" s="38"/>
      <c r="J178" s="38"/>
      <c r="K178" s="38"/>
    </row>
    <row r="179" spans="2:13" s="19" customFormat="1" ht="13.8">
      <c r="B179" s="39" t="s">
        <v>149</v>
      </c>
      <c r="C179" s="39"/>
      <c r="D179" s="39"/>
      <c r="E179" s="39"/>
      <c r="F179" s="38"/>
      <c r="G179" s="38"/>
      <c r="H179" s="38"/>
      <c r="I179" s="38"/>
      <c r="J179" s="38"/>
      <c r="K179" s="38"/>
    </row>
    <row r="180" spans="2:13" s="19" customFormat="1" ht="13.8">
      <c r="B180" s="38" t="s">
        <v>150</v>
      </c>
      <c r="C180" s="38"/>
      <c r="D180" s="38"/>
      <c r="E180" s="38"/>
      <c r="F180" s="38"/>
      <c r="G180" s="38"/>
      <c r="H180" s="38"/>
      <c r="I180" s="38"/>
      <c r="J180" s="38"/>
      <c r="K180" s="38"/>
    </row>
    <row r="181" spans="2:13">
      <c r="B181" s="25"/>
      <c r="C181" s="26"/>
      <c r="D181" s="26"/>
      <c r="E181" s="26"/>
      <c r="F181" s="26"/>
      <c r="G181" s="26"/>
      <c r="H181" s="26"/>
      <c r="I181" s="26"/>
      <c r="J181" s="26"/>
      <c r="K181" s="26"/>
    </row>
    <row r="182" spans="2:13">
      <c r="B182" s="25"/>
      <c r="C182" s="26"/>
      <c r="D182" s="26"/>
      <c r="E182" s="26"/>
      <c r="F182" s="26"/>
      <c r="G182" s="26"/>
      <c r="H182" s="26"/>
      <c r="I182" s="26"/>
      <c r="J182" s="26"/>
      <c r="K182" s="26"/>
    </row>
    <row r="183" spans="2:13">
      <c r="B183" s="25"/>
      <c r="C183" s="26"/>
      <c r="D183" s="26"/>
      <c r="E183" s="26"/>
      <c r="F183" s="26"/>
      <c r="G183" s="26"/>
      <c r="H183" s="26"/>
      <c r="I183" s="26"/>
      <c r="J183" s="26"/>
      <c r="K183" s="26"/>
    </row>
    <row r="184" spans="2:13">
      <c r="B184" s="25"/>
      <c r="C184" s="26"/>
      <c r="D184" s="26"/>
      <c r="E184" s="26"/>
      <c r="F184" s="26"/>
      <c r="G184" s="26"/>
      <c r="H184" s="26"/>
      <c r="I184" s="26"/>
      <c r="J184" s="26"/>
      <c r="K184" s="26"/>
    </row>
    <row r="185" spans="2:13">
      <c r="B185" s="25"/>
      <c r="C185" s="26"/>
      <c r="D185" s="26"/>
      <c r="E185" s="26"/>
      <c r="F185" s="26"/>
      <c r="G185" s="26"/>
      <c r="H185" s="26"/>
      <c r="I185" s="26"/>
      <c r="J185" s="26"/>
      <c r="K185" s="26"/>
    </row>
    <row r="186" spans="2:13">
      <c r="B186" s="25"/>
      <c r="C186" s="26"/>
      <c r="D186" s="26"/>
      <c r="E186" s="26"/>
      <c r="F186" s="26"/>
      <c r="G186" s="26"/>
      <c r="H186" s="26"/>
      <c r="I186" s="26"/>
      <c r="J186" s="26"/>
      <c r="K186" s="26"/>
    </row>
    <row r="187" spans="2:13">
      <c r="B187" s="25"/>
      <c r="C187" s="26"/>
      <c r="D187" s="26"/>
      <c r="E187" s="26"/>
      <c r="F187" s="26"/>
      <c r="G187" s="26"/>
      <c r="H187" s="26"/>
      <c r="I187" s="26"/>
      <c r="J187" s="26"/>
      <c r="K187" s="26"/>
    </row>
    <row r="188" spans="2:13">
      <c r="B188" s="25"/>
      <c r="C188" s="26"/>
      <c r="D188" s="26"/>
      <c r="E188" s="26"/>
      <c r="F188" s="26"/>
      <c r="G188" s="26"/>
      <c r="H188" s="26"/>
      <c r="I188" s="26"/>
      <c r="J188" s="26"/>
      <c r="K188" s="26"/>
    </row>
    <row r="189" spans="2:13">
      <c r="B189" s="25"/>
      <c r="C189" s="26"/>
      <c r="D189" s="26"/>
      <c r="E189" s="26"/>
      <c r="F189" s="26"/>
      <c r="G189" s="26"/>
      <c r="H189" s="26"/>
      <c r="I189" s="26"/>
      <c r="J189" s="26"/>
      <c r="K189" s="26"/>
    </row>
    <row r="190" spans="2:13">
      <c r="B190" s="25"/>
      <c r="C190" s="26"/>
      <c r="D190" s="26"/>
      <c r="E190" s="26"/>
      <c r="F190" s="26"/>
      <c r="G190" s="26"/>
      <c r="H190" s="26"/>
      <c r="I190" s="26"/>
      <c r="J190" s="26"/>
      <c r="K190" s="26"/>
    </row>
    <row r="191" spans="2:13">
      <c r="B191" s="25"/>
      <c r="C191" s="26"/>
      <c r="D191" s="26"/>
      <c r="E191" s="26"/>
      <c r="F191" s="26"/>
      <c r="G191" s="26"/>
      <c r="H191" s="26"/>
      <c r="I191" s="26"/>
      <c r="J191" s="26"/>
      <c r="K191" s="26"/>
    </row>
    <row r="192" spans="2:13">
      <c r="B192" s="25"/>
      <c r="C192" s="26"/>
      <c r="D192" s="26"/>
      <c r="E192" s="26"/>
      <c r="F192" s="26"/>
      <c r="G192" s="26"/>
      <c r="H192" s="26"/>
      <c r="I192" s="26"/>
      <c r="J192" s="26"/>
      <c r="K192" s="26"/>
    </row>
    <row r="193" spans="2:11">
      <c r="B193" s="25"/>
      <c r="C193" s="26"/>
      <c r="D193" s="26"/>
      <c r="E193" s="26"/>
      <c r="F193" s="26"/>
      <c r="G193" s="26"/>
      <c r="H193" s="26"/>
      <c r="I193" s="26"/>
      <c r="J193" s="26"/>
      <c r="K193" s="26"/>
    </row>
    <row r="194" spans="2:11">
      <c r="B194" s="25"/>
      <c r="C194" s="26"/>
      <c r="D194" s="26"/>
      <c r="E194" s="26"/>
      <c r="F194" s="26"/>
      <c r="G194" s="26"/>
      <c r="H194" s="26"/>
      <c r="I194" s="26"/>
      <c r="J194" s="26"/>
      <c r="K194" s="26"/>
    </row>
    <row r="195" spans="2:11">
      <c r="B195" s="25"/>
      <c r="C195" s="26"/>
      <c r="D195" s="26"/>
      <c r="E195" s="26"/>
      <c r="F195" s="26"/>
      <c r="G195" s="26"/>
      <c r="H195" s="26"/>
      <c r="I195" s="26"/>
      <c r="J195" s="26"/>
      <c r="K195" s="26"/>
    </row>
    <row r="196" spans="2:11">
      <c r="B196" s="25"/>
      <c r="C196" s="26"/>
      <c r="D196" s="26"/>
      <c r="E196" s="26"/>
      <c r="F196" s="26"/>
      <c r="G196" s="26"/>
      <c r="H196" s="26"/>
      <c r="I196" s="26"/>
      <c r="J196" s="26"/>
      <c r="K196" s="26"/>
    </row>
    <row r="197" spans="2:11">
      <c r="B197" s="25"/>
      <c r="C197" s="26"/>
      <c r="D197" s="26"/>
      <c r="E197" s="26"/>
      <c r="F197" s="26"/>
      <c r="G197" s="26"/>
      <c r="H197" s="26"/>
      <c r="I197" s="26"/>
      <c r="J197" s="26"/>
      <c r="K197" s="26"/>
    </row>
    <row r="198" spans="2:11">
      <c r="B198" s="25"/>
      <c r="C198" s="26"/>
      <c r="D198" s="26"/>
      <c r="E198" s="26"/>
      <c r="F198" s="26"/>
      <c r="G198" s="26"/>
      <c r="H198" s="26"/>
      <c r="I198" s="26"/>
      <c r="J198" s="26"/>
      <c r="K198" s="26"/>
    </row>
    <row r="199" spans="2:11">
      <c r="B199" s="25"/>
      <c r="C199" s="26"/>
      <c r="D199" s="26"/>
      <c r="E199" s="26"/>
      <c r="F199" s="26"/>
      <c r="G199" s="26"/>
      <c r="H199" s="26"/>
      <c r="I199" s="26"/>
      <c r="J199" s="26"/>
      <c r="K199" s="26"/>
    </row>
    <row r="200" spans="2:11">
      <c r="B200" s="25"/>
      <c r="C200" s="26"/>
      <c r="D200" s="26"/>
      <c r="E200" s="26"/>
      <c r="F200" s="26"/>
      <c r="G200" s="26"/>
      <c r="H200" s="26"/>
      <c r="I200" s="26"/>
      <c r="J200" s="26"/>
      <c r="K200" s="26"/>
    </row>
    <row r="201" spans="2:11">
      <c r="B201" s="25"/>
      <c r="C201" s="26"/>
      <c r="D201" s="26"/>
      <c r="E201" s="26"/>
      <c r="F201" s="26"/>
      <c r="G201" s="26"/>
      <c r="H201" s="26"/>
      <c r="I201" s="26"/>
      <c r="J201" s="26"/>
      <c r="K201" s="26"/>
    </row>
    <row r="202" spans="2:11">
      <c r="B202" s="25"/>
      <c r="C202" s="26"/>
      <c r="D202" s="26"/>
      <c r="E202" s="26"/>
      <c r="F202" s="26"/>
      <c r="G202" s="26"/>
      <c r="H202" s="26"/>
      <c r="I202" s="26"/>
      <c r="J202" s="26"/>
      <c r="K202" s="26"/>
    </row>
    <row r="203" spans="2:11">
      <c r="B203" s="25"/>
      <c r="C203" s="26"/>
      <c r="D203" s="26"/>
      <c r="E203" s="26"/>
      <c r="F203" s="26"/>
      <c r="G203" s="26"/>
      <c r="H203" s="26"/>
      <c r="I203" s="26"/>
      <c r="J203" s="26"/>
      <c r="K203" s="26"/>
    </row>
    <row r="204" spans="2:11">
      <c r="B204" s="25"/>
      <c r="C204" s="26"/>
      <c r="D204" s="26"/>
      <c r="E204" s="26"/>
      <c r="F204" s="26"/>
      <c r="G204" s="26"/>
      <c r="H204" s="26"/>
      <c r="I204" s="26"/>
      <c r="J204" s="26"/>
      <c r="K204" s="26"/>
    </row>
    <row r="205" spans="2:11">
      <c r="B205" s="25"/>
      <c r="C205" s="26"/>
      <c r="D205" s="26"/>
      <c r="E205" s="26"/>
      <c r="F205" s="26"/>
      <c r="G205" s="26"/>
      <c r="H205" s="26"/>
      <c r="I205" s="26"/>
      <c r="J205" s="26"/>
      <c r="K205" s="26"/>
    </row>
    <row r="206" spans="2:11">
      <c r="B206" s="25"/>
      <c r="C206" s="26"/>
      <c r="D206" s="26"/>
      <c r="E206" s="26"/>
      <c r="F206" s="26"/>
      <c r="G206" s="26"/>
      <c r="H206" s="26"/>
      <c r="I206" s="26"/>
      <c r="J206" s="26"/>
      <c r="K206" s="26"/>
    </row>
    <row r="207" spans="2:11">
      <c r="B207" s="25"/>
      <c r="C207" s="26"/>
      <c r="D207" s="26"/>
      <c r="E207" s="26"/>
      <c r="F207" s="26"/>
      <c r="G207" s="26"/>
      <c r="H207" s="26"/>
      <c r="I207" s="26"/>
      <c r="J207" s="26"/>
      <c r="K207" s="26"/>
    </row>
    <row r="208" spans="2:11">
      <c r="B208" s="25"/>
      <c r="C208" s="26"/>
      <c r="D208" s="26"/>
      <c r="E208" s="26"/>
      <c r="F208" s="26"/>
      <c r="G208" s="26"/>
      <c r="H208" s="26"/>
      <c r="I208" s="26"/>
      <c r="J208" s="26"/>
      <c r="K208" s="26"/>
    </row>
    <row r="209" spans="2:11">
      <c r="B209" s="25"/>
      <c r="C209" s="26"/>
      <c r="D209" s="26"/>
      <c r="E209" s="26"/>
      <c r="F209" s="26"/>
      <c r="G209" s="26"/>
      <c r="H209" s="26"/>
      <c r="I209" s="26"/>
      <c r="J209" s="26"/>
      <c r="K209" s="26"/>
    </row>
    <row r="210" spans="2:11">
      <c r="B210" s="25"/>
      <c r="C210" s="26"/>
      <c r="D210" s="26"/>
      <c r="E210" s="26"/>
      <c r="F210" s="26"/>
      <c r="G210" s="26"/>
      <c r="H210" s="26"/>
      <c r="I210" s="26"/>
      <c r="J210" s="26"/>
      <c r="K210" s="26"/>
    </row>
    <row r="211" spans="2:11">
      <c r="B211" s="25"/>
      <c r="C211" s="26"/>
      <c r="D211" s="26"/>
      <c r="E211" s="26"/>
      <c r="F211" s="26"/>
      <c r="G211" s="26"/>
      <c r="H211" s="26"/>
      <c r="I211" s="26"/>
      <c r="J211" s="26"/>
      <c r="K211" s="26"/>
    </row>
    <row r="212" spans="2:11">
      <c r="B212" s="25"/>
      <c r="C212" s="26"/>
      <c r="D212" s="26"/>
      <c r="E212" s="26"/>
      <c r="F212" s="26"/>
      <c r="G212" s="26"/>
      <c r="H212" s="26"/>
      <c r="I212" s="26"/>
      <c r="J212" s="26"/>
      <c r="K212" s="26"/>
    </row>
  </sheetData>
  <sheetProtection formatCells="0" formatColumns="0" formatRows="0" insertColumns="0" insertRows="0" insertHyperlinks="0" deleteColumns="0" deleteRows="0" sort="0" autoFilter="0" pivotTables="0"/>
  <mergeCells count="14">
    <mergeCell ref="B176:M176"/>
    <mergeCell ref="B178:K178"/>
    <mergeCell ref="B179:K179"/>
    <mergeCell ref="B180:K180"/>
    <mergeCell ref="B1:K1"/>
    <mergeCell ref="B2:K2"/>
    <mergeCell ref="B3:K3"/>
    <mergeCell ref="B4:K4"/>
    <mergeCell ref="B5:K5"/>
    <mergeCell ref="B6:B8"/>
    <mergeCell ref="D6:H6"/>
    <mergeCell ref="I6:I8"/>
    <mergeCell ref="J6:J8"/>
    <mergeCell ref="K6:K8"/>
  </mergeCells>
  <printOptions horizontalCentered="1"/>
  <pageMargins left="0.23622047244094491" right="0.23622047244094491" top="0.94488188976377963" bottom="0.55118110236220474" header="0.31496062992125984" footer="0.31496062992125984"/>
  <pageSetup paperSize="140" scale="63" fitToHeight="4" orientation="landscape" r:id="rId1"/>
  <headerFooter>
    <oddHeader>&amp;L&amp;G</oddHeader>
  </headerFooter>
  <rowBreaks count="3" manualBreakCount="3">
    <brk id="51" min="1" max="10" man="1"/>
    <brk id="91" min="1" max="10" man="1"/>
    <brk id="134" min="1" max="1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Formato 6a</vt:lpstr>
      <vt:lpstr>'Formato 6a'!Área_de_impresión</vt:lpstr>
      <vt:lpstr>'Formato 6a'!Print_Titles</vt:lpstr>
      <vt:lpstr>'Formato 6a'!Títulos_a_imprimir</vt:lpstr>
    </vt:vector>
  </TitlesOfParts>
  <Manager/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emedinam</dc:creator>
  <cp:keywords/>
  <dc:description/>
  <cp:lastModifiedBy>ELIZABETH ANGELES</cp:lastModifiedBy>
  <cp:lastPrinted>2024-10-26T02:13:21Z</cp:lastPrinted>
  <dcterms:created xsi:type="dcterms:W3CDTF">2022-07-28T22:33:29Z</dcterms:created>
  <dcterms:modified xsi:type="dcterms:W3CDTF">2024-10-26T02:20:38Z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ccab7f22-5724-457d-8c4a-229761184ea3</vt:lpwstr>
  </property>
</Properties>
</file>