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SAFCDMX\EJERCICIO 2020\4 Enero - Diciembre\2 CONAC\Clasificaciones\"/>
    </mc:Choice>
  </mc:AlternateContent>
  <xr:revisionPtr revIDLastSave="0" documentId="13_ncr:1_{783ED0A5-8D39-4D2A-A0C7-F9B74A2D983C}" xr6:coauthVersionLast="46" xr6:coauthVersionMax="46" xr10:uidLastSave="{00000000-0000-0000-0000-000000000000}"/>
  <bookViews>
    <workbookView xWindow="-120" yWindow="-120" windowWidth="2073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I85" i="1" l="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22" i="1"/>
  <c r="E23" i="1"/>
  <c r="E24" i="1"/>
  <c r="E25" i="1"/>
  <c r="E26" i="1"/>
  <c r="E27" i="1"/>
  <c r="E28" i="1"/>
  <c r="E29" i="1"/>
  <c r="E13" i="1"/>
  <c r="E14" i="1"/>
  <c r="E15" i="1"/>
  <c r="E16" i="1"/>
  <c r="E17" i="1"/>
  <c r="E18" i="1"/>
  <c r="E78" i="1" l="1"/>
  <c r="E76" i="1"/>
  <c r="E67" i="1"/>
  <c r="E65" i="1"/>
  <c r="E54" i="1"/>
  <c r="E43" i="1"/>
  <c r="E32" i="1"/>
  <c r="E21"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<sst xmlns="http://schemas.openxmlformats.org/spreadsheetml/2006/main" count="93" uniqueCount="93">
  <si>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</si>
  <si>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</si>
  <si>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</si>
  <si>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</si>
  <si>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</si>
  <si>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</si>
  <si>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</si>
  <si>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</si>
  <si>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</si>
  <si>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</si>
  <si>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</si>
  <si>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</si>
  <si>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</si>
  <si>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</si>
  <si>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</si>
  <si>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</si>
  <si>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</si>
  <si>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</si>
  <si>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</si>
  <si>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</si>
  <si>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</si>
  <si>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</si>
  <si>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</si>
  <si>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</si>
  <si>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</si>
  <si>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</si>
  <si>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</si>
  <si>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</si>
  <si>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</si>
  <si>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</si>
  <si>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</si>
  <si>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</si>
  <si>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</si>
  <si>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</si>
  <si>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</si>
  <si>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</si>
  <si>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</si>
  <si>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</si>
  <si>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</si>
  <si>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</si>
  <si>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</si>
  <si>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</si>
  <si>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</si>
  <si>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</si>
  <si>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</si>
  <si>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</si>
  <si>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</si>
  <si>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</si>
  <si>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</si>
  <si>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</si>
  <si>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</si>
  <si>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</si>
  <si>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</si>
  <si>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</si>
  <si>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</si>
  <si>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</si>
  <si>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</si>
  <si>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</si>
  <si>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</si>
  <si>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</si>
  <si>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</si>
  <si>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</si>
  <si>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</si>
  <si>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</si>
  <si>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</si>
  <si>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</si>
  <si>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</si>
  <si>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</si>
  <si>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</si>
  <si>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</si>
  <si>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</si>
  <si>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</si>
  <si>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</si>
  <si>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</si>
  <si>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</si>
  <si>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</si>
  <si>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</si>
  <si>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</si>
  <si>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</si>
  <si>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</si>
  <si>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</si>
  <si>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</si>
  <si>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</si>
  <si>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</si>
  <si>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</si>
  <si>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</si>
  <si>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</si>
  <si>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</si>
  <si>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</si>
  <si>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</si>
  <si>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t>Enero - Diciembre 2020</t>
  </si>
  <si>
    <t>Nota: Cifras Preliminares, las correspondientes al cierre del ejercicio se registrarán en el Informe de Cuenta Pública 2020.</t>
  </si>
  <si>
    <r>
      <rPr>
        <b/>
        <sz val="8"/>
        <rFont val="Source Sans Pro"/>
        <family val="2"/>
      </rPr>
      <t>Las cifras</t>
    </r>
    <r>
      <rPr>
        <sz val="8"/>
        <rFont val="Source Sans Pro"/>
        <family val="2"/>
      </rPr>
      <t xml:space="preserve"> pueden variar por efecto de redondeo.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</si>
</sst>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9"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5" fillId="0" borderId="0" xfId="0" applyFont="1" applyFill="1" applyAlignment="1">
      <alignment horizontal="justify"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topLeftCell="A85" zoomScale="85" zoomScaleNormal="85" zoomScalePageLayoutView="85" workbookViewId="0">
      <selection activeCell="F92" sqref="F92"/>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7" t="s">
        <v>19</v>
      </c>
      <c r="C2" s="46"/>
      <c r="D2" s="46"/>
      <c r="E2" s="46"/>
      <c r="F2" s="46"/>
      <c r="G2" s="46"/>
      <c r="H2" s="46"/>
      <c r="I2" s="47"/>
    </row>
    <row r="3" spans="2:14" x14ac:dyDescent="0.25">
      <c r="B3" s="38" t="s">
        <v>18</v>
      </c>
      <c r="C3" s="48"/>
      <c r="D3" s="48"/>
      <c r="E3" s="48"/>
      <c r="F3" s="48"/>
      <c r="G3" s="48"/>
      <c r="H3" s="48"/>
      <c r="I3" s="49"/>
    </row>
    <row r="4" spans="2:14" x14ac:dyDescent="0.25">
      <c r="B4" s="38" t="s">
        <v>17</v>
      </c>
      <c r="C4" s="48"/>
      <c r="D4" s="48"/>
      <c r="E4" s="48"/>
      <c r="F4" s="48"/>
      <c r="G4" s="48"/>
      <c r="H4" s="48"/>
      <c r="I4" s="49"/>
    </row>
    <row r="5" spans="2:14" x14ac:dyDescent="0.25">
      <c r="B5" s="38" t="s">
        <v>90</v>
      </c>
      <c r="C5" s="48"/>
      <c r="D5" s="48"/>
      <c r="E5" s="48"/>
      <c r="F5" s="48"/>
      <c r="G5" s="48"/>
      <c r="H5" s="48"/>
      <c r="I5" s="49"/>
    </row>
    <row r="6" spans="2:14" x14ac:dyDescent="0.25">
      <c r="B6" s="38" t="s">
        <v>21</v>
      </c>
      <c r="C6" s="48"/>
      <c r="D6" s="48"/>
      <c r="E6" s="48"/>
      <c r="F6" s="48"/>
      <c r="G6" s="48"/>
      <c r="H6" s="48"/>
      <c r="I6" s="49"/>
    </row>
    <row r="7" spans="2:14" x14ac:dyDescent="0.25">
      <c r="B7" s="37" t="s">
        <v>16</v>
      </c>
      <c r="C7" s="17"/>
      <c r="D7" s="41" t="s">
        <v>20</v>
      </c>
      <c r="E7" s="42"/>
      <c r="F7" s="42"/>
      <c r="G7" s="42"/>
      <c r="H7" s="43"/>
      <c r="I7" s="44" t="s">
        <v>23</v>
      </c>
    </row>
    <row r="8" spans="2:14" ht="27" x14ac:dyDescent="0.25">
      <c r="B8" s="38"/>
      <c r="C8" s="18"/>
      <c r="D8" s="19" t="s">
        <v>15</v>
      </c>
      <c r="E8" s="20" t="s">
        <v>14</v>
      </c>
      <c r="F8" s="20" t="s">
        <v>13</v>
      </c>
      <c r="G8" s="20" t="s">
        <v>22</v>
      </c>
      <c r="H8" s="20" t="s">
        <v>69</v>
      </c>
      <c r="I8" s="45"/>
    </row>
    <row r="9" spans="2:14" x14ac:dyDescent="0.25">
      <c r="B9" s="39"/>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78883720563</v>
      </c>
      <c r="E11" s="12">
        <f t="shared" ref="E11:E85" si="0">F11-D11</f>
        <v>-9832438432.4800262</v>
      </c>
      <c r="F11" s="12">
        <f>SUM(F12:F18)</f>
        <v>69051282130.519974</v>
      </c>
      <c r="G11" s="12">
        <f>SUM(G12:G18)</f>
        <v>64781213218.009979</v>
      </c>
      <c r="H11" s="12">
        <f>G11</f>
        <v>64781213218.009979</v>
      </c>
      <c r="I11" s="12">
        <f>F11-G11</f>
        <v>4270068912.5099945</v>
      </c>
      <c r="J11" s="7"/>
      <c r="K11" s="7"/>
      <c r="L11" s="3"/>
      <c r="M11" s="3"/>
      <c r="N11" s="3"/>
    </row>
    <row r="12" spans="2:14" x14ac:dyDescent="0.25">
      <c r="B12" s="26" t="s">
        <v>28</v>
      </c>
      <c r="C12" s="5"/>
      <c r="D12" s="6">
        <v>21741546908</v>
      </c>
      <c r="E12" s="6">
        <f t="shared" si="0"/>
        <v>-688569356.29000092</v>
      </c>
      <c r="F12" s="6">
        <v>21052977551.709999</v>
      </c>
      <c r="G12" s="6">
        <v>21035756353.429996</v>
      </c>
      <c r="H12" s="6">
        <f t="shared" ref="H12:H83" si="1">G12</f>
        <v>21035756353.429996</v>
      </c>
      <c r="I12" s="6">
        <f>F12-G12</f>
        <v>17221198.280002594</v>
      </c>
      <c r="J12" s="7"/>
      <c r="K12" s="30"/>
      <c r="L12" s="8"/>
      <c r="M12" s="8"/>
      <c r="N12" s="8"/>
    </row>
    <row r="13" spans="2:14" x14ac:dyDescent="0.25">
      <c r="B13" s="26" t="s">
        <v>29</v>
      </c>
      <c r="C13" s="5"/>
      <c r="D13" s="6">
        <v>9091080125</v>
      </c>
      <c r="E13" s="6">
        <f t="shared" si="0"/>
        <v>907314712.51999855</v>
      </c>
      <c r="F13" s="6">
        <v>9998394837.5199986</v>
      </c>
      <c r="G13" s="6">
        <v>9831470704.9400024</v>
      </c>
      <c r="H13" s="6">
        <f t="shared" si="1"/>
        <v>9831470704.9400024</v>
      </c>
      <c r="I13" s="6">
        <f t="shared" ref="I13:I83" si="2">F13-G13</f>
        <v>166924132.57999611</v>
      </c>
      <c r="J13" s="7"/>
      <c r="K13" s="30"/>
      <c r="L13" s="8"/>
      <c r="M13" s="8"/>
      <c r="N13" s="8"/>
    </row>
    <row r="14" spans="2:14" x14ac:dyDescent="0.25">
      <c r="B14" s="26" t="s">
        <v>30</v>
      </c>
      <c r="C14" s="5"/>
      <c r="D14" s="6">
        <v>16721444330</v>
      </c>
      <c r="E14" s="6">
        <f t="shared" si="0"/>
        <v>-3389072974.460001</v>
      </c>
      <c r="F14" s="6">
        <v>13332371355.539999</v>
      </c>
      <c r="G14" s="6">
        <v>13171397651.51</v>
      </c>
      <c r="H14" s="6">
        <f t="shared" si="1"/>
        <v>13171397651.51</v>
      </c>
      <c r="I14" s="6">
        <f t="shared" si="2"/>
        <v>160973704.02999878</v>
      </c>
      <c r="J14" s="7"/>
      <c r="K14" s="30"/>
      <c r="L14" s="8"/>
      <c r="M14" s="8"/>
      <c r="N14" s="8"/>
    </row>
    <row r="15" spans="2:14" x14ac:dyDescent="0.25">
      <c r="B15" s="26" t="s">
        <v>10</v>
      </c>
      <c r="C15" s="5"/>
      <c r="D15" s="6">
        <v>8437799225</v>
      </c>
      <c r="E15" s="6">
        <f t="shared" si="0"/>
        <v>-441125893.73000622</v>
      </c>
      <c r="F15" s="6">
        <v>7996673331.2699938</v>
      </c>
      <c r="G15" s="6">
        <v>7582349519.9599943</v>
      </c>
      <c r="H15" s="6">
        <f t="shared" si="1"/>
        <v>7582349519.9599943</v>
      </c>
      <c r="I15" s="6">
        <f t="shared" si="2"/>
        <v>414323811.30999947</v>
      </c>
      <c r="J15" s="7"/>
      <c r="K15" s="30"/>
      <c r="L15" s="8"/>
      <c r="M15" s="8"/>
      <c r="N15" s="8"/>
    </row>
    <row r="16" spans="2:14" x14ac:dyDescent="0.25">
      <c r="B16" s="26" t="s">
        <v>31</v>
      </c>
      <c r="C16" s="5"/>
      <c r="D16" s="6">
        <v>17084437223</v>
      </c>
      <c r="E16" s="6">
        <f t="shared" si="0"/>
        <v>-1442953340.4500084</v>
      </c>
      <c r="F16" s="6">
        <v>15641483882.549992</v>
      </c>
      <c r="G16" s="6">
        <v>12286112830.87999</v>
      </c>
      <c r="H16" s="6">
        <f t="shared" si="1"/>
        <v>12286112830.87999</v>
      </c>
      <c r="I16" s="6">
        <f t="shared" si="2"/>
        <v>3355371051.670002</v>
      </c>
      <c r="J16" s="7"/>
      <c r="K16" s="30"/>
      <c r="L16" s="8"/>
      <c r="M16" s="8"/>
      <c r="N16" s="8"/>
    </row>
    <row r="17" spans="2:14" x14ac:dyDescent="0.25">
      <c r="B17" s="26" t="s">
        <v>9</v>
      </c>
      <c r="C17" s="5"/>
      <c r="D17" s="6">
        <v>4659782301</v>
      </c>
      <c r="E17" s="6">
        <f t="shared" si="0"/>
        <v>-4547820201.8999996</v>
      </c>
      <c r="F17" s="6">
        <v>111962099.09999999</v>
      </c>
      <c r="G17" s="6">
        <v>0</v>
      </c>
      <c r="H17" s="6">
        <f t="shared" si="1"/>
        <v>0</v>
      </c>
      <c r="I17" s="6">
        <f t="shared" si="2"/>
        <v>111962099.09999999</v>
      </c>
      <c r="J17" s="7"/>
      <c r="K17" s="30"/>
      <c r="L17" s="8"/>
      <c r="M17" s="8"/>
      <c r="N17" s="8"/>
    </row>
    <row r="18" spans="2:14" x14ac:dyDescent="0.25">
      <c r="B18" s="26" t="s">
        <v>32</v>
      </c>
      <c r="C18" s="5"/>
      <c r="D18" s="6">
        <v>1147630451</v>
      </c>
      <c r="E18" s="6">
        <f t="shared" si="0"/>
        <v>-230211378.16999984</v>
      </c>
      <c r="F18" s="6">
        <v>917419072.83000016</v>
      </c>
      <c r="G18" s="6">
        <v>874126157.28999984</v>
      </c>
      <c r="H18" s="6">
        <f t="shared" si="1"/>
        <v>874126157.28999984</v>
      </c>
      <c r="I18" s="6">
        <f t="shared" si="2"/>
        <v>43292915.540000319</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10851375988</v>
      </c>
      <c r="E20" s="12">
        <f t="shared" si="0"/>
        <v>-272005739.54999924</v>
      </c>
      <c r="F20" s="12">
        <f>SUM(F21:F29)</f>
        <v>10579370248.450001</v>
      </c>
      <c r="G20" s="12">
        <f>SUM(G21:G29)</f>
        <v>8343409641.9499998</v>
      </c>
      <c r="H20" s="12">
        <f t="shared" si="1"/>
        <v>8343409641.9499998</v>
      </c>
      <c r="I20" s="12">
        <f t="shared" si="2"/>
        <v>2235960606.500001</v>
      </c>
      <c r="J20" s="7"/>
      <c r="K20" s="7"/>
      <c r="L20" s="3"/>
      <c r="M20" s="3"/>
      <c r="N20" s="3"/>
    </row>
    <row r="21" spans="2:14" ht="24" x14ac:dyDescent="0.25">
      <c r="B21" s="26" t="s">
        <v>33</v>
      </c>
      <c r="C21" s="5"/>
      <c r="D21" s="6">
        <v>762876305</v>
      </c>
      <c r="E21" s="6">
        <f t="shared" si="0"/>
        <v>-284992838.54000026</v>
      </c>
      <c r="F21" s="6">
        <v>477883466.45999974</v>
      </c>
      <c r="G21" s="6">
        <v>300941353.3100003</v>
      </c>
      <c r="H21" s="6">
        <f t="shared" si="1"/>
        <v>300941353.3100003</v>
      </c>
      <c r="I21" s="6">
        <f t="shared" si="2"/>
        <v>176942113.14999944</v>
      </c>
      <c r="J21" s="7"/>
      <c r="K21" s="30"/>
      <c r="L21" s="8"/>
      <c r="M21" s="8"/>
      <c r="N21" s="8"/>
    </row>
    <row r="22" spans="2:14" x14ac:dyDescent="0.25">
      <c r="B22" s="26" t="s">
        <v>34</v>
      </c>
      <c r="C22" s="5"/>
      <c r="D22" s="6">
        <v>1321110167</v>
      </c>
      <c r="E22" s="6">
        <f t="shared" si="0"/>
        <v>-164890966.37999964</v>
      </c>
      <c r="F22" s="6">
        <v>1156219200.6200004</v>
      </c>
      <c r="G22" s="6">
        <v>1002741894.6799998</v>
      </c>
      <c r="H22" s="6">
        <f t="shared" si="1"/>
        <v>1002741894.6799998</v>
      </c>
      <c r="I22" s="6">
        <f t="shared" si="2"/>
        <v>153477305.94000053</v>
      </c>
      <c r="J22" s="7"/>
      <c r="K22" s="30"/>
      <c r="L22" s="8"/>
      <c r="M22" s="8"/>
      <c r="N22" s="8"/>
    </row>
    <row r="23" spans="2:14" x14ac:dyDescent="0.25">
      <c r="B23" s="26" t="s">
        <v>35</v>
      </c>
      <c r="C23" s="5"/>
      <c r="D23" s="6">
        <v>960306083</v>
      </c>
      <c r="E23" s="6">
        <f t="shared" si="0"/>
        <v>325664802.1099999</v>
      </c>
      <c r="F23" s="6">
        <v>1285970885.1099999</v>
      </c>
      <c r="G23" s="6">
        <v>1153952762.0499997</v>
      </c>
      <c r="H23" s="6">
        <f t="shared" si="1"/>
        <v>1153952762.0499997</v>
      </c>
      <c r="I23" s="6">
        <f t="shared" si="2"/>
        <v>132018123.06000018</v>
      </c>
      <c r="J23" s="7"/>
      <c r="K23" s="30"/>
      <c r="L23" s="8"/>
      <c r="M23" s="8"/>
      <c r="N23" s="8"/>
    </row>
    <row r="24" spans="2:14" x14ac:dyDescent="0.25">
      <c r="B24" s="26" t="s">
        <v>36</v>
      </c>
      <c r="C24" s="5"/>
      <c r="D24" s="6">
        <v>1795502990</v>
      </c>
      <c r="E24" s="6">
        <f t="shared" si="0"/>
        <v>-370534024.26999974</v>
      </c>
      <c r="F24" s="6">
        <v>1424968965.7300003</v>
      </c>
      <c r="G24" s="6">
        <v>1151188014.1200004</v>
      </c>
      <c r="H24" s="6">
        <f t="shared" si="1"/>
        <v>1151188014.1200004</v>
      </c>
      <c r="I24" s="6">
        <f t="shared" si="2"/>
        <v>273780951.6099999</v>
      </c>
      <c r="J24" s="7"/>
      <c r="K24" s="30"/>
      <c r="L24" s="8"/>
      <c r="M24" s="8"/>
      <c r="N24" s="8"/>
    </row>
    <row r="25" spans="2:14" x14ac:dyDescent="0.25">
      <c r="B25" s="26" t="s">
        <v>37</v>
      </c>
      <c r="C25" s="5"/>
      <c r="D25" s="6">
        <v>1971507517</v>
      </c>
      <c r="E25" s="6">
        <f t="shared" si="0"/>
        <v>443555849.43999958</v>
      </c>
      <c r="F25" s="6">
        <v>2415063366.4399996</v>
      </c>
      <c r="G25" s="6">
        <v>1699024982.7399995</v>
      </c>
      <c r="H25" s="6">
        <f t="shared" si="1"/>
        <v>1699024982.7399995</v>
      </c>
      <c r="I25" s="6">
        <f t="shared" si="2"/>
        <v>716038383.70000005</v>
      </c>
      <c r="J25" s="7"/>
      <c r="K25" s="30"/>
      <c r="L25" s="8"/>
      <c r="M25" s="8"/>
      <c r="N25" s="8"/>
    </row>
    <row r="26" spans="2:14" x14ac:dyDescent="0.25">
      <c r="B26" s="26" t="s">
        <v>38</v>
      </c>
      <c r="C26" s="5"/>
      <c r="D26" s="6">
        <v>2579577073</v>
      </c>
      <c r="E26" s="6">
        <f t="shared" si="0"/>
        <v>8948703.740000248</v>
      </c>
      <c r="F26" s="6">
        <v>2588525776.7400002</v>
      </c>
      <c r="G26" s="6">
        <v>2173452638.1399989</v>
      </c>
      <c r="H26" s="6">
        <f t="shared" si="1"/>
        <v>2173452638.1399989</v>
      </c>
      <c r="I26" s="6">
        <f t="shared" si="2"/>
        <v>415073138.60000134</v>
      </c>
      <c r="J26" s="7"/>
      <c r="K26" s="30"/>
      <c r="L26" s="8"/>
      <c r="M26" s="8"/>
      <c r="N26" s="8"/>
    </row>
    <row r="27" spans="2:14" x14ac:dyDescent="0.25">
      <c r="B27" s="26" t="s">
        <v>39</v>
      </c>
      <c r="C27" s="5"/>
      <c r="D27" s="6">
        <v>965863008</v>
      </c>
      <c r="E27" s="6">
        <f t="shared" si="0"/>
        <v>-378312507.84000015</v>
      </c>
      <c r="F27" s="6">
        <v>587550500.15999985</v>
      </c>
      <c r="G27" s="6">
        <v>313202800.21000016</v>
      </c>
      <c r="H27" s="6">
        <f t="shared" si="1"/>
        <v>313202800.21000016</v>
      </c>
      <c r="I27" s="6">
        <f t="shared" si="2"/>
        <v>274347699.94999969</v>
      </c>
      <c r="J27" s="7"/>
      <c r="K27" s="30"/>
      <c r="L27" s="8"/>
      <c r="M27" s="8"/>
      <c r="N27" s="8"/>
    </row>
    <row r="28" spans="2:14" x14ac:dyDescent="0.25">
      <c r="B28" s="26" t="s">
        <v>40</v>
      </c>
      <c r="C28" s="5"/>
      <c r="D28" s="6">
        <v>49541151</v>
      </c>
      <c r="E28" s="6">
        <f t="shared" si="0"/>
        <v>285945105.29000002</v>
      </c>
      <c r="F28" s="6">
        <v>335486256.29000002</v>
      </c>
      <c r="G28" s="6">
        <v>335480994.23000002</v>
      </c>
      <c r="H28" s="6">
        <f t="shared" si="1"/>
        <v>335480994.23000002</v>
      </c>
      <c r="I28" s="6">
        <f t="shared" si="2"/>
        <v>5262.0600000023842</v>
      </c>
      <c r="J28" s="7"/>
      <c r="K28" s="30"/>
      <c r="L28" s="8"/>
      <c r="M28" s="8"/>
      <c r="N28" s="8"/>
    </row>
    <row r="29" spans="2:14" x14ac:dyDescent="0.25">
      <c r="B29" s="26" t="s">
        <v>41</v>
      </c>
      <c r="C29" s="5"/>
      <c r="D29" s="6">
        <v>445091694</v>
      </c>
      <c r="E29" s="6">
        <f t="shared" si="0"/>
        <v>-137389863.09999996</v>
      </c>
      <c r="F29" s="6">
        <v>307701830.90000004</v>
      </c>
      <c r="G29" s="6">
        <v>213424202.47</v>
      </c>
      <c r="H29" s="6">
        <f t="shared" si="1"/>
        <v>213424202.47</v>
      </c>
      <c r="I29" s="6">
        <f t="shared" si="2"/>
        <v>94277628.430000037</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34163079018</v>
      </c>
      <c r="E31" s="12">
        <f t="shared" si="0"/>
        <v>-3257030501.8300095</v>
      </c>
      <c r="F31" s="12">
        <f>SUM(F32:F40)</f>
        <v>30906048516.169991</v>
      </c>
      <c r="G31" s="12">
        <f>SUM(G32:G40)</f>
        <v>26373927324.790012</v>
      </c>
      <c r="H31" s="12">
        <f t="shared" si="1"/>
        <v>26373927324.790012</v>
      </c>
      <c r="I31" s="12">
        <f t="shared" si="2"/>
        <v>4532121191.3799782</v>
      </c>
      <c r="J31" s="7"/>
      <c r="K31" s="7"/>
      <c r="L31" s="3"/>
      <c r="M31" s="3"/>
      <c r="N31" s="3"/>
    </row>
    <row r="32" spans="2:14" x14ac:dyDescent="0.25">
      <c r="B32" s="26" t="s">
        <v>42</v>
      </c>
      <c r="C32" s="5"/>
      <c r="D32" s="6">
        <v>10203018702</v>
      </c>
      <c r="E32" s="6">
        <f t="shared" si="0"/>
        <v>-606100266.51000595</v>
      </c>
      <c r="F32" s="6">
        <v>9596918435.489994</v>
      </c>
      <c r="G32" s="6">
        <v>8773899166.0400105</v>
      </c>
      <c r="H32" s="6">
        <f t="shared" si="1"/>
        <v>8773899166.0400105</v>
      </c>
      <c r="I32" s="6">
        <f t="shared" si="2"/>
        <v>823019269.4499836</v>
      </c>
      <c r="J32" s="7"/>
      <c r="K32" s="30"/>
      <c r="L32" s="8"/>
      <c r="M32" s="8"/>
      <c r="N32" s="8"/>
    </row>
    <row r="33" spans="2:14" x14ac:dyDescent="0.25">
      <c r="B33" s="26" t="s">
        <v>43</v>
      </c>
      <c r="C33" s="5"/>
      <c r="D33" s="6">
        <v>2542819829</v>
      </c>
      <c r="E33" s="6">
        <f t="shared" si="0"/>
        <v>103019112.48000002</v>
      </c>
      <c r="F33" s="6">
        <v>2645838941.48</v>
      </c>
      <c r="G33" s="6">
        <v>2394707370.48</v>
      </c>
      <c r="H33" s="6">
        <f t="shared" si="1"/>
        <v>2394707370.48</v>
      </c>
      <c r="I33" s="6">
        <f t="shared" si="2"/>
        <v>251131571</v>
      </c>
      <c r="J33" s="7"/>
      <c r="K33" s="30"/>
      <c r="L33" s="8"/>
      <c r="M33" s="8"/>
      <c r="N33" s="8"/>
    </row>
    <row r="34" spans="2:14" x14ac:dyDescent="0.25">
      <c r="B34" s="26" t="s">
        <v>44</v>
      </c>
      <c r="C34" s="5"/>
      <c r="D34" s="6">
        <v>5708871552</v>
      </c>
      <c r="E34" s="6">
        <f t="shared" si="0"/>
        <v>-1199888142.1799994</v>
      </c>
      <c r="F34" s="6">
        <v>4508983409.8200006</v>
      </c>
      <c r="G34" s="6">
        <v>3896659459.0300021</v>
      </c>
      <c r="H34" s="6">
        <f t="shared" si="1"/>
        <v>3896659459.0300021</v>
      </c>
      <c r="I34" s="6">
        <f t="shared" si="2"/>
        <v>612323950.78999853</v>
      </c>
      <c r="J34" s="7"/>
      <c r="K34" s="30"/>
      <c r="L34" s="8"/>
      <c r="M34" s="8"/>
      <c r="N34" s="8"/>
    </row>
    <row r="35" spans="2:14" x14ac:dyDescent="0.25">
      <c r="B35" s="26" t="s">
        <v>45</v>
      </c>
      <c r="C35" s="5"/>
      <c r="D35" s="6">
        <v>1210024437</v>
      </c>
      <c r="E35" s="6">
        <f t="shared" si="0"/>
        <v>35139789.2900002</v>
      </c>
      <c r="F35" s="6">
        <v>1245164226.2900002</v>
      </c>
      <c r="G35" s="6">
        <v>1093008777.2900004</v>
      </c>
      <c r="H35" s="6">
        <f t="shared" si="1"/>
        <v>1093008777.2900004</v>
      </c>
      <c r="I35" s="6">
        <f t="shared" si="2"/>
        <v>152155448.99999976</v>
      </c>
      <c r="J35" s="7"/>
      <c r="K35" s="30"/>
      <c r="L35" s="8"/>
      <c r="M35" s="8"/>
      <c r="N35" s="8"/>
    </row>
    <row r="36" spans="2:14" ht="21" customHeight="1" x14ac:dyDescent="0.25">
      <c r="B36" s="26" t="s">
        <v>46</v>
      </c>
      <c r="C36" s="5"/>
      <c r="D36" s="6">
        <v>4253206332</v>
      </c>
      <c r="E36" s="6">
        <f t="shared" si="0"/>
        <v>-674770044.17999792</v>
      </c>
      <c r="F36" s="6">
        <v>3578436287.8200021</v>
      </c>
      <c r="G36" s="6">
        <v>2771137930.0899997</v>
      </c>
      <c r="H36" s="6">
        <f t="shared" si="1"/>
        <v>2771137930.0899997</v>
      </c>
      <c r="I36" s="6">
        <f t="shared" si="2"/>
        <v>807298357.7300024</v>
      </c>
      <c r="J36" s="7"/>
      <c r="K36" s="30"/>
      <c r="L36" s="8"/>
      <c r="M36" s="8"/>
      <c r="N36" s="8"/>
    </row>
    <row r="37" spans="2:14" x14ac:dyDescent="0.25">
      <c r="B37" s="26" t="s">
        <v>47</v>
      </c>
      <c r="C37" s="5"/>
      <c r="D37" s="6">
        <v>643645466</v>
      </c>
      <c r="E37" s="6">
        <f t="shared" si="0"/>
        <v>95587681.600000143</v>
      </c>
      <c r="F37" s="6">
        <v>739233147.60000014</v>
      </c>
      <c r="G37" s="6">
        <v>641065869.21000004</v>
      </c>
      <c r="H37" s="6">
        <f t="shared" si="1"/>
        <v>641065869.21000004</v>
      </c>
      <c r="I37" s="6">
        <f t="shared" si="2"/>
        <v>98167278.390000105</v>
      </c>
      <c r="J37" s="7"/>
      <c r="K37" s="30"/>
      <c r="L37" s="8"/>
      <c r="M37" s="8"/>
      <c r="N37" s="8"/>
    </row>
    <row r="38" spans="2:14" x14ac:dyDescent="0.25">
      <c r="B38" s="26" t="s">
        <v>48</v>
      </c>
      <c r="C38" s="5"/>
      <c r="D38" s="6">
        <v>100610855</v>
      </c>
      <c r="E38" s="6">
        <f t="shared" si="0"/>
        <v>-23739832.790000007</v>
      </c>
      <c r="F38" s="6">
        <v>76871022.209999993</v>
      </c>
      <c r="G38" s="6">
        <v>69306521.62999998</v>
      </c>
      <c r="H38" s="6">
        <f t="shared" si="1"/>
        <v>69306521.62999998</v>
      </c>
      <c r="I38" s="6">
        <f t="shared" si="2"/>
        <v>7564500.5800000131</v>
      </c>
      <c r="J38" s="7"/>
      <c r="K38" s="30"/>
      <c r="L38" s="8"/>
      <c r="M38" s="8"/>
      <c r="N38" s="8"/>
    </row>
    <row r="39" spans="2:14" x14ac:dyDescent="0.25">
      <c r="B39" s="26" t="s">
        <v>49</v>
      </c>
      <c r="C39" s="5"/>
      <c r="D39" s="6">
        <v>947409653</v>
      </c>
      <c r="E39" s="6">
        <f t="shared" si="0"/>
        <v>-716529380.87</v>
      </c>
      <c r="F39" s="6">
        <v>230880272.13000003</v>
      </c>
      <c r="G39" s="6">
        <v>189496797.41999999</v>
      </c>
      <c r="H39" s="6">
        <f t="shared" si="1"/>
        <v>189496797.41999999</v>
      </c>
      <c r="I39" s="6">
        <f t="shared" si="2"/>
        <v>41383474.710000038</v>
      </c>
      <c r="J39" s="7"/>
      <c r="K39" s="30"/>
      <c r="L39" s="8"/>
      <c r="M39" s="8"/>
      <c r="N39" s="8"/>
    </row>
    <row r="40" spans="2:14" x14ac:dyDescent="0.25">
      <c r="B40" s="26" t="s">
        <v>50</v>
      </c>
      <c r="C40" s="5"/>
      <c r="D40" s="6">
        <v>8553472192</v>
      </c>
      <c r="E40" s="6">
        <f t="shared" si="0"/>
        <v>-269749418.6700058</v>
      </c>
      <c r="F40" s="6">
        <v>8283722773.3299942</v>
      </c>
      <c r="G40" s="6">
        <v>6544645433.6000023</v>
      </c>
      <c r="H40" s="6">
        <f t="shared" si="1"/>
        <v>6544645433.6000023</v>
      </c>
      <c r="I40" s="6">
        <f t="shared" si="2"/>
        <v>1739077339.7299919</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61299206684</v>
      </c>
      <c r="E42" s="12">
        <f t="shared" si="0"/>
        <v>9216697462.0799866</v>
      </c>
      <c r="F42" s="12">
        <f>SUM(F43:F51)</f>
        <v>70515904146.079987</v>
      </c>
      <c r="G42" s="12">
        <f>SUM(G43:G51)</f>
        <v>65652955587.790001</v>
      </c>
      <c r="H42" s="12">
        <f t="shared" si="1"/>
        <v>65652955587.790001</v>
      </c>
      <c r="I42" s="12">
        <f t="shared" si="2"/>
        <v>4862948558.2899857</v>
      </c>
      <c r="J42" s="7"/>
      <c r="K42" s="7"/>
      <c r="L42" s="7"/>
      <c r="M42" s="7"/>
      <c r="N42" s="7"/>
    </row>
    <row r="43" spans="2:14" x14ac:dyDescent="0.25">
      <c r="B43" s="26" t="s">
        <v>51</v>
      </c>
      <c r="C43" s="5"/>
      <c r="D43" s="6">
        <v>51340933766</v>
      </c>
      <c r="E43" s="6">
        <f t="shared" si="0"/>
        <v>8683363514.7099838</v>
      </c>
      <c r="F43" s="6">
        <v>60024297280.709984</v>
      </c>
      <c r="G43" s="6">
        <v>56450146152.080002</v>
      </c>
      <c r="H43" s="6">
        <f t="shared" si="1"/>
        <v>56450146152.080002</v>
      </c>
      <c r="I43" s="6">
        <f t="shared" si="2"/>
        <v>3574151128.629982</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3997000000</v>
      </c>
      <c r="E45" s="6">
        <f t="shared" ref="E45" si="3">F45-D45</f>
        <v>-1500000</v>
      </c>
      <c r="F45" s="6">
        <v>3995500000</v>
      </c>
      <c r="G45" s="6">
        <v>3384897983.2799997</v>
      </c>
      <c r="H45" s="6">
        <f t="shared" ref="H45" si="4">G45</f>
        <v>3384897983.2799997</v>
      </c>
      <c r="I45" s="6">
        <f t="shared" ref="I45" si="5">F45-G45</f>
        <v>610602016.72000027</v>
      </c>
      <c r="J45" s="7"/>
      <c r="K45" s="31"/>
    </row>
    <row r="46" spans="2:14" x14ac:dyDescent="0.25">
      <c r="B46" s="26" t="s">
        <v>53</v>
      </c>
      <c r="C46" s="5"/>
      <c r="D46" s="6">
        <v>5961272918</v>
      </c>
      <c r="E46" s="6">
        <f t="shared" ref="E46:E50" si="6">F46-D46</f>
        <v>237011031.45000076</v>
      </c>
      <c r="F46" s="6">
        <v>6198283949.4500008</v>
      </c>
      <c r="G46" s="6">
        <v>5521138536.5100002</v>
      </c>
      <c r="H46" s="6">
        <f t="shared" ref="H46:H50" si="7">G46</f>
        <v>5521138536.5100002</v>
      </c>
      <c r="I46" s="6">
        <f t="shared" ref="I46:I50" si="8">F46-G46</f>
        <v>677145412.94000053</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0</v>
      </c>
      <c r="E48" s="6">
        <f t="shared" si="6"/>
        <v>22259568</v>
      </c>
      <c r="F48" s="6">
        <v>22259568</v>
      </c>
      <c r="G48" s="6">
        <v>22259568</v>
      </c>
      <c r="H48" s="6">
        <f t="shared" si="7"/>
        <v>22259568</v>
      </c>
      <c r="I48" s="6">
        <f t="shared" si="8"/>
        <v>0</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35000000</v>
      </c>
      <c r="F50" s="6">
        <v>35000000</v>
      </c>
      <c r="G50" s="6">
        <v>35000000</v>
      </c>
      <c r="H50" s="6">
        <f t="shared" si="7"/>
        <v>35000000</v>
      </c>
      <c r="I50" s="6">
        <f t="shared" si="8"/>
        <v>0</v>
      </c>
      <c r="J50" s="7"/>
      <c r="K50" s="30"/>
      <c r="L50" s="8"/>
      <c r="M50" s="8"/>
      <c r="N50" s="8"/>
    </row>
    <row r="51" spans="2:14" x14ac:dyDescent="0.25">
      <c r="B51" s="26" t="s">
        <v>71</v>
      </c>
      <c r="C51" s="5"/>
      <c r="D51" s="6">
        <v>0</v>
      </c>
      <c r="E51" s="6">
        <f t="shared" si="0"/>
        <v>240563347.92000002</v>
      </c>
      <c r="F51" s="6">
        <v>240563347.92000002</v>
      </c>
      <c r="G51" s="6">
        <v>239513347.92000002</v>
      </c>
      <c r="H51" s="6">
        <f t="shared" si="1"/>
        <v>239513347.92000002</v>
      </c>
      <c r="I51" s="6">
        <f t="shared" si="2"/>
        <v>1050000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2779525066</v>
      </c>
      <c r="E53" s="12">
        <f t="shared" si="0"/>
        <v>-121471064.94000006</v>
      </c>
      <c r="F53" s="12">
        <f>SUM(F54:F62)</f>
        <v>2658054001.0599999</v>
      </c>
      <c r="G53" s="12">
        <f>SUM(G54:G62)</f>
        <v>2158384297.96</v>
      </c>
      <c r="H53" s="12">
        <f t="shared" si="1"/>
        <v>2158384297.96</v>
      </c>
      <c r="I53" s="12">
        <f t="shared" si="2"/>
        <v>499669703.0999999</v>
      </c>
      <c r="J53" s="7"/>
      <c r="K53" s="7"/>
      <c r="L53" s="3"/>
      <c r="M53" s="3"/>
      <c r="N53" s="3"/>
    </row>
    <row r="54" spans="2:14" x14ac:dyDescent="0.25">
      <c r="B54" s="26" t="s">
        <v>54</v>
      </c>
      <c r="C54" s="5"/>
      <c r="D54" s="6">
        <v>409745004</v>
      </c>
      <c r="E54" s="6">
        <f t="shared" si="0"/>
        <v>-105166515.19000012</v>
      </c>
      <c r="F54" s="6">
        <v>304578488.80999988</v>
      </c>
      <c r="G54" s="6">
        <v>235831833.55999997</v>
      </c>
      <c r="H54" s="6">
        <f t="shared" si="1"/>
        <v>235831833.55999997</v>
      </c>
      <c r="I54" s="6">
        <f t="shared" si="2"/>
        <v>68746655.249999911</v>
      </c>
      <c r="J54" s="7"/>
      <c r="K54" s="30"/>
      <c r="L54" s="8"/>
      <c r="M54" s="8"/>
      <c r="N54" s="8"/>
    </row>
    <row r="55" spans="2:14" x14ac:dyDescent="0.25">
      <c r="B55" s="26" t="s">
        <v>55</v>
      </c>
      <c r="C55" s="5"/>
      <c r="D55" s="6">
        <v>138606424</v>
      </c>
      <c r="E55" s="6">
        <f t="shared" si="0"/>
        <v>-71937542.309999973</v>
      </c>
      <c r="F55" s="6">
        <v>66668881.69000002</v>
      </c>
      <c r="G55" s="6">
        <v>60189079.079999998</v>
      </c>
      <c r="H55" s="6">
        <f t="shared" si="1"/>
        <v>60189079.079999998</v>
      </c>
      <c r="I55" s="6">
        <f t="shared" si="2"/>
        <v>6479802.6100000218</v>
      </c>
      <c r="J55" s="7"/>
      <c r="K55" s="30"/>
      <c r="L55" s="8"/>
      <c r="M55" s="8"/>
      <c r="N55" s="8"/>
    </row>
    <row r="56" spans="2:14" x14ac:dyDescent="0.25">
      <c r="B56" s="26" t="s">
        <v>56</v>
      </c>
      <c r="C56" s="5"/>
      <c r="D56" s="6">
        <v>58559785</v>
      </c>
      <c r="E56" s="6">
        <f t="shared" si="0"/>
        <v>494774448.63999999</v>
      </c>
      <c r="F56" s="6">
        <v>553334233.63999999</v>
      </c>
      <c r="G56" s="6">
        <v>449676472.21000004</v>
      </c>
      <c r="H56" s="6">
        <f t="shared" si="1"/>
        <v>449676472.21000004</v>
      </c>
      <c r="I56" s="6">
        <f t="shared" si="2"/>
        <v>103657761.42999995</v>
      </c>
      <c r="J56" s="7"/>
      <c r="K56" s="30"/>
      <c r="L56" s="8"/>
      <c r="M56" s="8"/>
      <c r="N56" s="8"/>
    </row>
    <row r="57" spans="2:14" x14ac:dyDescent="0.25">
      <c r="B57" s="26" t="s">
        <v>57</v>
      </c>
      <c r="C57" s="5"/>
      <c r="D57" s="6">
        <v>488493310</v>
      </c>
      <c r="E57" s="6">
        <f t="shared" si="0"/>
        <v>-374046040.19</v>
      </c>
      <c r="F57" s="6">
        <v>114447269.81</v>
      </c>
      <c r="G57" s="6">
        <v>104058450.57999998</v>
      </c>
      <c r="H57" s="6">
        <f t="shared" si="1"/>
        <v>104058450.57999998</v>
      </c>
      <c r="I57" s="6">
        <f t="shared" si="2"/>
        <v>10388819.230000019</v>
      </c>
      <c r="J57" s="7"/>
      <c r="K57" s="30"/>
      <c r="L57" s="8"/>
      <c r="M57" s="8"/>
      <c r="N57" s="8"/>
    </row>
    <row r="58" spans="2:14" x14ac:dyDescent="0.25">
      <c r="B58" s="26" t="s">
        <v>58</v>
      </c>
      <c r="C58" s="5"/>
      <c r="D58" s="6">
        <v>447781829</v>
      </c>
      <c r="E58" s="6">
        <f t="shared" si="0"/>
        <v>-4783558.2699999809</v>
      </c>
      <c r="F58" s="6">
        <v>442998270.73000002</v>
      </c>
      <c r="G58" s="6">
        <v>442971703.38</v>
      </c>
      <c r="H58" s="6">
        <f t="shared" si="1"/>
        <v>442971703.38</v>
      </c>
      <c r="I58" s="6">
        <f t="shared" si="2"/>
        <v>26567.350000023842</v>
      </c>
      <c r="J58" s="7"/>
      <c r="K58" s="30"/>
      <c r="L58" s="8"/>
      <c r="M58" s="8"/>
      <c r="N58" s="8"/>
    </row>
    <row r="59" spans="2:14" x14ac:dyDescent="0.25">
      <c r="B59" s="26" t="s">
        <v>59</v>
      </c>
      <c r="C59" s="5"/>
      <c r="D59" s="6">
        <v>1020987742</v>
      </c>
      <c r="E59" s="6">
        <f t="shared" si="0"/>
        <v>-264649153.62</v>
      </c>
      <c r="F59" s="6">
        <v>756338588.38</v>
      </c>
      <c r="G59" s="6">
        <v>546448644.33999991</v>
      </c>
      <c r="H59" s="6">
        <f t="shared" si="1"/>
        <v>546448644.33999991</v>
      </c>
      <c r="I59" s="6">
        <f t="shared" si="2"/>
        <v>209889944.04000008</v>
      </c>
      <c r="J59" s="7"/>
      <c r="K59" s="30"/>
      <c r="L59" s="8"/>
      <c r="M59" s="8"/>
      <c r="N59" s="8"/>
    </row>
    <row r="60" spans="2:14" x14ac:dyDescent="0.25">
      <c r="B60" s="26" t="s">
        <v>60</v>
      </c>
      <c r="C60" s="5"/>
      <c r="D60" s="6">
        <v>3095874</v>
      </c>
      <c r="E60" s="6">
        <f t="shared" si="0"/>
        <v>-2746955</v>
      </c>
      <c r="F60" s="6">
        <v>348919</v>
      </c>
      <c r="G60" s="6">
        <v>51069</v>
      </c>
      <c r="H60" s="6">
        <f t="shared" si="1"/>
        <v>51069</v>
      </c>
      <c r="I60" s="6">
        <f t="shared" si="2"/>
        <v>297850</v>
      </c>
      <c r="J60" s="7"/>
      <c r="K60" s="30"/>
      <c r="L60" s="8"/>
      <c r="M60" s="8"/>
      <c r="N60" s="8"/>
    </row>
    <row r="61" spans="2:14" x14ac:dyDescent="0.25">
      <c r="B61" s="26" t="s">
        <v>61</v>
      </c>
      <c r="C61" s="5"/>
      <c r="D61" s="6">
        <v>119837854</v>
      </c>
      <c r="E61" s="6">
        <f t="shared" si="0"/>
        <v>201715101</v>
      </c>
      <c r="F61" s="6">
        <v>321552955</v>
      </c>
      <c r="G61" s="6">
        <v>227910976.79000002</v>
      </c>
      <c r="H61" s="6">
        <f t="shared" si="1"/>
        <v>227910976.79000002</v>
      </c>
      <c r="I61" s="6">
        <f t="shared" si="2"/>
        <v>93641978.209999979</v>
      </c>
      <c r="J61" s="7"/>
      <c r="K61" s="30"/>
      <c r="L61" s="8"/>
      <c r="M61" s="8"/>
      <c r="N61" s="8"/>
    </row>
    <row r="62" spans="2:14" x14ac:dyDescent="0.25">
      <c r="B62" s="26" t="s">
        <v>62</v>
      </c>
      <c r="C62" s="5"/>
      <c r="D62" s="6">
        <v>92417244</v>
      </c>
      <c r="E62" s="6">
        <f t="shared" si="0"/>
        <v>5369150.0000000298</v>
      </c>
      <c r="F62" s="6">
        <v>97786394.00000003</v>
      </c>
      <c r="G62" s="6">
        <v>91246069.019999996</v>
      </c>
      <c r="H62" s="6">
        <f t="shared" si="1"/>
        <v>91246069.019999996</v>
      </c>
      <c r="I62" s="6">
        <f t="shared" si="2"/>
        <v>6540324.980000034</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27817645708</v>
      </c>
      <c r="E64" s="12">
        <f t="shared" si="0"/>
        <v>-2949909153.4199944</v>
      </c>
      <c r="F64" s="12">
        <f>SUM(F65:F67)</f>
        <v>24867736554.580006</v>
      </c>
      <c r="G64" s="12">
        <f>SUM(G65:G67)</f>
        <v>16617371410.909998</v>
      </c>
      <c r="H64" s="12">
        <f t="shared" si="1"/>
        <v>16617371410.909998</v>
      </c>
      <c r="I64" s="12">
        <f t="shared" si="2"/>
        <v>8250365143.6700077</v>
      </c>
      <c r="J64" s="7"/>
      <c r="K64" s="7"/>
      <c r="L64" s="3"/>
      <c r="M64" s="3"/>
      <c r="N64" s="3"/>
    </row>
    <row r="65" spans="2:14" x14ac:dyDescent="0.25">
      <c r="B65" s="26" t="s">
        <v>63</v>
      </c>
      <c r="C65" s="5"/>
      <c r="D65" s="6">
        <v>25841056088</v>
      </c>
      <c r="E65" s="6">
        <f t="shared" si="0"/>
        <v>-3197820351.9999962</v>
      </c>
      <c r="F65" s="6">
        <v>22643235736.000004</v>
      </c>
      <c r="G65" s="6">
        <v>14576896685.769999</v>
      </c>
      <c r="H65" s="6">
        <f t="shared" si="1"/>
        <v>14576896685.769999</v>
      </c>
      <c r="I65" s="6">
        <f t="shared" si="2"/>
        <v>8066339050.2300053</v>
      </c>
      <c r="J65" s="7"/>
      <c r="K65" s="30"/>
      <c r="L65" s="8"/>
      <c r="M65" s="8"/>
      <c r="N65" s="8"/>
    </row>
    <row r="66" spans="2:14" x14ac:dyDescent="0.25">
      <c r="B66" s="26" t="s">
        <v>72</v>
      </c>
      <c r="C66" s="5"/>
      <c r="D66" s="6">
        <v>0</v>
      </c>
      <c r="E66" s="6">
        <f t="shared" ref="E66" si="9">F66-D66</f>
        <v>57731851.490000002</v>
      </c>
      <c r="F66" s="6">
        <v>57731851.490000002</v>
      </c>
      <c r="G66" s="6">
        <v>57122851.980000004</v>
      </c>
      <c r="H66" s="6">
        <f t="shared" ref="H66" si="10">G66</f>
        <v>57122851.980000004</v>
      </c>
      <c r="I66" s="6">
        <f t="shared" ref="I66" si="11">F66-G66</f>
        <v>608999.50999999791</v>
      </c>
      <c r="J66" s="7"/>
      <c r="K66" s="30"/>
      <c r="L66" s="8"/>
      <c r="M66" s="8"/>
      <c r="N66" s="8"/>
    </row>
    <row r="67" spans="2:14" x14ac:dyDescent="0.25">
      <c r="B67" s="26" t="s">
        <v>64</v>
      </c>
      <c r="C67" s="5"/>
      <c r="D67" s="6">
        <v>1976589620</v>
      </c>
      <c r="E67" s="6">
        <f t="shared" si="0"/>
        <v>190179347.09000015</v>
      </c>
      <c r="F67" s="6">
        <v>2166768967.0900002</v>
      </c>
      <c r="G67" s="6">
        <v>1983351873.1600001</v>
      </c>
      <c r="H67" s="6">
        <f t="shared" si="1"/>
        <v>1983351873.1600001</v>
      </c>
      <c r="I67" s="6">
        <f t="shared" si="2"/>
        <v>183417093.93000007</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73000000</v>
      </c>
      <c r="E69" s="12">
        <f t="shared" si="0"/>
        <v>892365226.07999992</v>
      </c>
      <c r="F69" s="12">
        <f>SUM(F70:F76)</f>
        <v>965365226.07999992</v>
      </c>
      <c r="G69" s="12">
        <f>SUM(G70:G76)</f>
        <v>965365226.07999992</v>
      </c>
      <c r="H69" s="12">
        <f>SUM(H70:H76)</f>
        <v>965365226.07999992</v>
      </c>
      <c r="I69" s="12">
        <f t="shared" si="2"/>
        <v>0</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906063559.40999997</v>
      </c>
      <c r="F74" s="6">
        <v>906063559.40999997</v>
      </c>
      <c r="G74" s="6">
        <v>906063559.40999997</v>
      </c>
      <c r="H74" s="6">
        <f t="shared" ref="H74" si="17">G74</f>
        <v>906063559.40999997</v>
      </c>
      <c r="I74" s="6">
        <f t="shared" ref="I74:I75" si="18">F74-G74</f>
        <v>0</v>
      </c>
      <c r="J74" s="7"/>
      <c r="K74" s="9"/>
      <c r="L74" s="7"/>
      <c r="M74" s="9"/>
      <c r="N74" s="7"/>
    </row>
    <row r="75" spans="2:14" x14ac:dyDescent="0.25">
      <c r="B75" s="26" t="s">
        <v>65</v>
      </c>
      <c r="C75" s="5"/>
      <c r="D75" s="6">
        <v>73000000</v>
      </c>
      <c r="E75" s="6">
        <f t="shared" ref="E75" si="19">F75-D75</f>
        <v>-13698333.329999998</v>
      </c>
      <c r="F75" s="6">
        <v>59301666.670000002</v>
      </c>
      <c r="G75" s="6">
        <v>59301666.670000002</v>
      </c>
      <c r="H75" s="6">
        <f t="shared" ref="H75" si="20">G75</f>
        <v>59301666.670000002</v>
      </c>
      <c r="I75" s="6">
        <f t="shared" si="18"/>
        <v>0</v>
      </c>
      <c r="J75" s="7"/>
      <c r="K75" s="9"/>
      <c r="L75" s="7"/>
      <c r="M75" s="9"/>
      <c r="N75" s="7"/>
    </row>
    <row r="76" spans="2:14" x14ac:dyDescent="0.25">
      <c r="B76" s="26" t="s">
        <v>82</v>
      </c>
      <c r="C76" s="5"/>
      <c r="D76" s="6">
        <v>0</v>
      </c>
      <c r="E76" s="6">
        <f t="shared" si="0"/>
        <v>0</v>
      </c>
      <c r="F76" s="6">
        <v>0</v>
      </c>
      <c r="G76" s="6">
        <v>0</v>
      </c>
      <c r="H76" s="6">
        <f t="shared" si="1"/>
        <v>0</v>
      </c>
      <c r="I76" s="6">
        <f t="shared" si="2"/>
        <v>0</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150000000</v>
      </c>
      <c r="E78" s="12">
        <f>SUM(E81:E81)</f>
        <v>250000000</v>
      </c>
      <c r="F78" s="12">
        <f>SUM(F79:F81)</f>
        <v>400000000</v>
      </c>
      <c r="G78" s="12">
        <f>SUM(G79:G81)</f>
        <v>200000000</v>
      </c>
      <c r="H78" s="12">
        <f t="shared" si="1"/>
        <v>200000000</v>
      </c>
      <c r="I78" s="12">
        <f t="shared" si="2"/>
        <v>200000000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150000000</v>
      </c>
      <c r="E81" s="6">
        <f t="shared" si="0"/>
        <v>250000000</v>
      </c>
      <c r="F81" s="6">
        <v>400000000</v>
      </c>
      <c r="G81" s="6">
        <v>200000000</v>
      </c>
      <c r="H81" s="6">
        <f t="shared" si="1"/>
        <v>200000000</v>
      </c>
      <c r="I81" s="6">
        <f t="shared" si="2"/>
        <v>200000000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11926268389</v>
      </c>
      <c r="E83" s="12">
        <f t="shared" si="0"/>
        <v>722424993.79000092</v>
      </c>
      <c r="F83" s="12">
        <f>SUM(F84:F90)</f>
        <v>12648693382.790001</v>
      </c>
      <c r="G83" s="12">
        <f>SUM(G84:G90)</f>
        <v>12393533075.170002</v>
      </c>
      <c r="H83" s="12">
        <f t="shared" si="1"/>
        <v>12393533075.170002</v>
      </c>
      <c r="I83" s="12">
        <f t="shared" si="2"/>
        <v>255160307.61999893</v>
      </c>
      <c r="J83" s="7"/>
      <c r="K83" s="7"/>
      <c r="L83" s="3"/>
      <c r="M83" s="3"/>
      <c r="N83" s="3"/>
    </row>
    <row r="84" spans="2:14" x14ac:dyDescent="0.25">
      <c r="B84" s="26" t="s">
        <v>66</v>
      </c>
      <c r="C84" s="5"/>
      <c r="D84" s="6">
        <v>5900195803</v>
      </c>
      <c r="E84" s="6">
        <f t="shared" si="0"/>
        <v>708726660.46000004</v>
      </c>
      <c r="F84" s="6">
        <v>6608922463.46</v>
      </c>
      <c r="G84" s="6">
        <v>6371422463.3200006</v>
      </c>
      <c r="H84" s="6">
        <f t="shared" ref="H84:H90" si="24">G84</f>
        <v>6371422463.3200006</v>
      </c>
      <c r="I84" s="6">
        <f t="shared" ref="I84:I90" si="25">F84-G84</f>
        <v>237500000.13999939</v>
      </c>
      <c r="J84" s="7"/>
      <c r="K84" s="30"/>
      <c r="L84" s="8"/>
      <c r="M84" s="8"/>
      <c r="N84" s="8"/>
    </row>
    <row r="85" spans="2:14" x14ac:dyDescent="0.25">
      <c r="B85" s="26" t="s">
        <v>67</v>
      </c>
      <c r="C85" s="5"/>
      <c r="D85" s="6">
        <v>5826072586</v>
      </c>
      <c r="E85" s="6">
        <f t="shared" si="0"/>
        <v>13698333.329999924</v>
      </c>
      <c r="F85" s="6">
        <v>5839770919.3299999</v>
      </c>
      <c r="G85" s="6">
        <v>5839770919.3299999</v>
      </c>
      <c r="H85" s="6">
        <f t="shared" si="24"/>
        <v>5839770919.3299999</v>
      </c>
      <c r="I85" s="6">
        <f t="shared" si="25"/>
        <v>0</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200000000</v>
      </c>
      <c r="E90" s="6">
        <f t="shared" ref="E90" si="29">F90-D90</f>
        <v>0</v>
      </c>
      <c r="F90" s="6">
        <v>200000000</v>
      </c>
      <c r="G90" s="6">
        <v>182339692.52000001</v>
      </c>
      <c r="H90" s="6">
        <f t="shared" si="24"/>
        <v>182339692.52000001</v>
      </c>
      <c r="I90" s="6">
        <f t="shared" si="25"/>
        <v>17660307.479999989</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227943821416</v>
      </c>
      <c r="E92" s="12">
        <f>SUM(E11,E20,E31,E42,E53,E64,E69,E83,E78)</f>
        <v>-5351367210.2700424</v>
      </c>
      <c r="F92" s="12">
        <f>SUM(F11,F20,F31,F42,F53,F64,F69,F83,F78)</f>
        <v>222592454205.72995</v>
      </c>
      <c r="G92" s="12">
        <f>SUM(G11,G20,G31,G42,G53,G64,G69,G83,G78)</f>
        <v>197486159782.65997</v>
      </c>
      <c r="H92" s="12">
        <f>SUM(H11,H20,H31,H42,H53,H64,H69,H83,H78)</f>
        <v>197486159782.65997</v>
      </c>
      <c r="I92" s="12">
        <f>F92-G92</f>
        <v>25106294423.069977</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50" t="s">
        <v>91</v>
      </c>
      <c r="C94" s="40"/>
      <c r="D94" s="40"/>
      <c r="E94" s="40"/>
      <c r="F94" s="40"/>
      <c r="G94" s="40"/>
      <c r="H94" s="40"/>
      <c r="I94" s="40"/>
      <c r="J94" s="40"/>
      <c r="K94" s="40"/>
    </row>
    <row r="95" spans="2:14" s="28" customFormat="1" x14ac:dyDescent="0.25">
      <c r="B95" s="32" t="s">
        <v>92</v>
      </c>
      <c r="C95" s="33"/>
      <c r="D95" s="33"/>
      <c r="E95" s="33"/>
      <c r="F95" s="33"/>
      <c r="G95" s="33"/>
      <c r="H95" s="33"/>
      <c r="I95" s="33"/>
      <c r="J95" s="33"/>
      <c r="K95" s="33"/>
    </row>
    <row r="96" spans="2:14" s="28" customFormat="1" x14ac:dyDescent="0.25">
      <c r="B96" s="35" t="s">
        <v>25</v>
      </c>
      <c r="C96" s="35"/>
      <c r="D96" s="35"/>
      <c r="E96" s="35"/>
      <c r="F96" s="35"/>
      <c r="G96" s="35"/>
      <c r="H96" s="35"/>
      <c r="I96" s="35"/>
    </row>
    <row r="97" spans="2:9" s="28" customFormat="1" x14ac:dyDescent="0.25">
      <c r="B97" s="36" t="s">
        <v>26</v>
      </c>
      <c r="C97" s="36"/>
      <c r="D97" s="36"/>
      <c r="E97" s="36"/>
      <c r="F97" s="34"/>
      <c r="G97" s="34"/>
      <c r="H97" s="34"/>
      <c r="I97" s="34"/>
    </row>
    <row r="98" spans="2:9" s="28" customFormat="1" x14ac:dyDescent="0.25">
      <c r="B98" s="34" t="s">
        <v>27</v>
      </c>
      <c r="C98" s="34"/>
      <c r="D98" s="34"/>
      <c r="E98" s="34"/>
      <c r="F98" s="34"/>
      <c r="G98" s="34"/>
      <c r="H98" s="34"/>
      <c r="I98" s="34"/>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2:I2"/>
    <mergeCell ref="B3:I3"/>
    <mergeCell ref="B4:I4"/>
    <mergeCell ref="B6:I6"/>
    <mergeCell ref="B5:I5"/>
    <mergeCell ref="B98:I98"/>
    <mergeCell ref="B96:I96"/>
    <mergeCell ref="B97:I97"/>
    <mergeCell ref="B7:B9"/>
    <mergeCell ref="B94:K94"/>
    <mergeCell ref="D7:H7"/>
    <mergeCell ref="I7:I8"/>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2021-01-27T21:23:55Z</cp:lastPrinted>
  <dcterms:created xsi:type="dcterms:W3CDTF">2015-12-07T22:36:22Z</dcterms:created>
  <dcterms:modified xsi:type="dcterms:W3CDTF">2021-01-27T21:23:58Z</dcterms:modified>
</cp:coreProperties>
</file>