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D:\SAFCDMX\EJERCICIO 2021\3 Enero Septiembre\2 CONAC\Nuevas Clasificaciones CONAC CENTRAL\"/>
    </mc:Choice>
  </mc:AlternateContent>
  <xr:revisionPtr revIDLastSave="0" documentId="13_ncr:1_{A9639D05-48EE-4E7C-838C-91B2B83D182B}" xr6:coauthVersionLast="47" xr6:coauthVersionMax="47" xr10:uidLastSave="{00000000-0000-0000-0000-000000000000}"/>
  <bookViews>
    <workbookView xWindow="-120" yWindow="-120" windowWidth="20730" windowHeight="11160" xr2:uid="{00000000-000D-0000-FFFF-FFFF00000000}"/>
  </bookViews>
  <sheets>
    <sheet name="Funcional"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Funcional!$A$1:$J$52</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0" i="1" l="1"/>
  <c r="I40" i="1"/>
  <c r="F29" i="1"/>
  <c r="I29" i="1"/>
  <c r="F20" i="1"/>
  <c r="I20" i="1"/>
  <c r="I10" i="1"/>
  <c r="F10" i="1"/>
  <c r="E40" i="1"/>
  <c r="C40" i="1"/>
  <c r="G44" i="1"/>
  <c r="H44" i="1" s="1"/>
  <c r="J44" i="1" s="1"/>
  <c r="D44" i="1"/>
  <c r="G43" i="1"/>
  <c r="H43" i="1" s="1"/>
  <c r="J43" i="1" s="1"/>
  <c r="D43" i="1"/>
  <c r="G35" i="1"/>
  <c r="H35" i="1" s="1"/>
  <c r="J35" i="1" s="1"/>
  <c r="D35" i="1"/>
  <c r="G33" i="1"/>
  <c r="H33" i="1" s="1"/>
  <c r="J33" i="1" s="1"/>
  <c r="D33" i="1"/>
  <c r="G32" i="1"/>
  <c r="H32" i="1" s="1"/>
  <c r="D32" i="1"/>
  <c r="G16" i="1"/>
  <c r="H16" i="1" s="1"/>
  <c r="J16" i="1" s="1"/>
  <c r="D16" i="1"/>
  <c r="G14" i="1"/>
  <c r="H14" i="1" s="1"/>
  <c r="J14" i="1" s="1"/>
  <c r="D14" i="1"/>
  <c r="F46" i="1" l="1"/>
  <c r="J32" i="1"/>
  <c r="I46" i="1"/>
  <c r="G11" i="1"/>
  <c r="G12" i="1"/>
  <c r="H12" i="1" s="1"/>
  <c r="G13" i="1"/>
  <c r="H13" i="1" s="1"/>
  <c r="J13" i="1" s="1"/>
  <c r="G15" i="1"/>
  <c r="H15" i="1" s="1"/>
  <c r="J15" i="1" s="1"/>
  <c r="G17" i="1"/>
  <c r="H17" i="1" s="1"/>
  <c r="J17" i="1" s="1"/>
  <c r="G18" i="1"/>
  <c r="H18" i="1" s="1"/>
  <c r="J18" i="1" s="1"/>
  <c r="G21" i="1"/>
  <c r="G22" i="1"/>
  <c r="H22" i="1" s="1"/>
  <c r="J22" i="1" s="1"/>
  <c r="G23" i="1"/>
  <c r="H23" i="1" s="1"/>
  <c r="J23" i="1" s="1"/>
  <c r="G24" i="1"/>
  <c r="H24" i="1" s="1"/>
  <c r="J24" i="1" s="1"/>
  <c r="G25" i="1"/>
  <c r="H25" i="1" s="1"/>
  <c r="J25" i="1" s="1"/>
  <c r="G26" i="1"/>
  <c r="H26" i="1" s="1"/>
  <c r="J26" i="1" s="1"/>
  <c r="G27" i="1"/>
  <c r="H27" i="1" s="1"/>
  <c r="J27" i="1" s="1"/>
  <c r="G30" i="1"/>
  <c r="G31" i="1"/>
  <c r="H31" i="1" s="1"/>
  <c r="J31" i="1" s="1"/>
  <c r="G34" i="1"/>
  <c r="H34" i="1" s="1"/>
  <c r="J34" i="1" s="1"/>
  <c r="G36" i="1"/>
  <c r="H36" i="1" s="1"/>
  <c r="J36" i="1" s="1"/>
  <c r="G37" i="1"/>
  <c r="H37" i="1" s="1"/>
  <c r="J37" i="1" s="1"/>
  <c r="G38" i="1"/>
  <c r="H38" i="1" s="1"/>
  <c r="J38" i="1" s="1"/>
  <c r="G41" i="1"/>
  <c r="G42" i="1"/>
  <c r="H42" i="1" s="1"/>
  <c r="J42" i="1" s="1"/>
  <c r="J12" i="1" l="1"/>
  <c r="G20" i="1"/>
  <c r="H21" i="1"/>
  <c r="H30" i="1"/>
  <c r="G29" i="1"/>
  <c r="G40" i="1"/>
  <c r="H41" i="1"/>
  <c r="G10" i="1"/>
  <c r="H11" i="1"/>
  <c r="J11" i="1" s="1"/>
  <c r="J10" i="1" s="1"/>
  <c r="D42" i="1"/>
  <c r="D31" i="1"/>
  <c r="D34" i="1"/>
  <c r="D36" i="1"/>
  <c r="D37" i="1"/>
  <c r="D38" i="1"/>
  <c r="D22" i="1"/>
  <c r="D23" i="1"/>
  <c r="D24" i="1"/>
  <c r="D25" i="1"/>
  <c r="D26" i="1"/>
  <c r="D27" i="1"/>
  <c r="D12" i="1"/>
  <c r="D13" i="1"/>
  <c r="D15" i="1"/>
  <c r="D17" i="1"/>
  <c r="D18" i="1"/>
  <c r="J30" i="1" l="1"/>
  <c r="J29" i="1" s="1"/>
  <c r="H29" i="1"/>
  <c r="H20" i="1"/>
  <c r="J21" i="1"/>
  <c r="J20" i="1" s="1"/>
  <c r="J41" i="1"/>
  <c r="J40" i="1" s="1"/>
  <c r="H40" i="1"/>
  <c r="G46" i="1"/>
  <c r="H10" i="1"/>
  <c r="C10" i="1"/>
  <c r="E10" i="1"/>
  <c r="D11" i="1"/>
  <c r="C20" i="1"/>
  <c r="E20" i="1"/>
  <c r="D21" i="1"/>
  <c r="C29" i="1"/>
  <c r="E29" i="1"/>
  <c r="D30" i="1"/>
  <c r="D41" i="1"/>
  <c r="H46" i="1" l="1"/>
  <c r="J46" i="1"/>
  <c r="D40" i="1"/>
  <c r="D20" i="1"/>
  <c r="D10" i="1"/>
  <c r="C46" i="1"/>
  <c r="E46" i="1"/>
  <c r="D29" i="1"/>
  <c r="D46" i="1" l="1"/>
</calcChain>
</file>

<file path=xl/sharedStrings.xml><?xml version="1.0" encoding="utf-8"?>
<sst xmlns="http://schemas.openxmlformats.org/spreadsheetml/2006/main" count="54" uniqueCount="54">
  <si>
    <t>Total</t>
  </si>
  <si>
    <t>Otras No Clasificadas en Funciones Anteriores</t>
  </si>
  <si>
    <t>Turismo</t>
  </si>
  <si>
    <t>Transporte</t>
  </si>
  <si>
    <t>Desarrollo Económico</t>
  </si>
  <si>
    <t>Otros Asuntos Sociales</t>
  </si>
  <si>
    <t>Protección Social</t>
  </si>
  <si>
    <t>Educación</t>
  </si>
  <si>
    <t>Salud</t>
  </si>
  <si>
    <t>Protección Ambiental</t>
  </si>
  <si>
    <t>Desarrollo Social</t>
  </si>
  <si>
    <t>Otros Servicios Generales</t>
  </si>
  <si>
    <t>Justicia</t>
  </si>
  <si>
    <t>Legislación</t>
  </si>
  <si>
    <t>Gobierno</t>
  </si>
  <si>
    <t>3=(1+2)</t>
  </si>
  <si>
    <t>Modificado</t>
  </si>
  <si>
    <t>Ampliaciones/
Reducciones</t>
  </si>
  <si>
    <t>Aprobado</t>
  </si>
  <si>
    <t>Finalidad/Función</t>
  </si>
  <si>
    <t>Estado Analítico del Ejercicio del Presupuesto de Egresos</t>
  </si>
  <si>
    <t>Poder Ejecutivo de la Ciudad de México</t>
  </si>
  <si>
    <t>Egresos*</t>
  </si>
  <si>
    <t>Clasificación Funcional (Finalidad y Función)</t>
  </si>
  <si>
    <t>(Cifras en Pesos)</t>
  </si>
  <si>
    <t>Devengado</t>
  </si>
  <si>
    <t>Coordinación De La Política De Gobierno</t>
  </si>
  <si>
    <t>Asuntos Financieros Y Hacendarios</t>
  </si>
  <si>
    <t>Asuntos De Orden Publico Y De Seguridad Interior</t>
  </si>
  <si>
    <t>Vivienda Y Servicios A La Comunidad</t>
  </si>
  <si>
    <t>Recreación, Cultura Y Otras Manifestaciones Sociales</t>
  </si>
  <si>
    <t>Asuntos Económicos, Comerciales Y Laborales En General</t>
  </si>
  <si>
    <t>Agropecuaria, Silvicultura, Pesca Y Caza</t>
  </si>
  <si>
    <t>Ciencia, Tecnología E Innovación</t>
  </si>
  <si>
    <t>Otras Industrias Y Otros Asuntos Económicos</t>
  </si>
  <si>
    <t>Transacciones De La Deuda Publica / Costo Financiero De La Deuda</t>
  </si>
  <si>
    <t>Transferencias, Participaciones y Aportaciones entre diferentes niveles y Ordenes de Gobierno</t>
  </si>
  <si>
    <t>Pagado</t>
  </si>
  <si>
    <t>Relaciones Exteriores</t>
  </si>
  <si>
    <t>Seguridad Nacional</t>
  </si>
  <si>
    <t>Combustibles y Energía</t>
  </si>
  <si>
    <t>Minería, Manofacturas y Construcción</t>
  </si>
  <si>
    <t>Comunicaciones</t>
  </si>
  <si>
    <t>Saneamiento del Sistema Financiero</t>
  </si>
  <si>
    <t>Adeudos de Ejercicios Fiscales Anteriores</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</si>
  <si>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</si>
  <si>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</si>
  <si>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</si>
  <si>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t>*</t>
    </r>
    <r>
      <rPr>
        <b/>
        <sz val="10"/>
        <color theme="1"/>
        <rFont val="Source Sans Pro"/>
        <family val="2"/>
      </rPr>
      <t>El monto</t>
    </r>
    <r>
      <rPr>
        <sz val="10"/>
        <color theme="1"/>
        <rFont val="Source Sans Pro"/>
        <family val="2"/>
      </rPr>
      <t xml:space="preserve"> presupuestal incluye las transferencias realizadas a los Órganos de Gobierno y Autónomos, así como al Sector Paraestatal No Financiero.</t>
    </r>
  </si>
  <si>
    <t>Nota: Cifras Preliminares, las correspondientes al cierre del ejercicio se registrarán en el Informe de Cuenta Pública 2021.</t>
  </si>
  <si>
    <t>Diferencia</t>
  </si>
  <si>
    <t xml:space="preserve">Comprometido </t>
  </si>
  <si>
    <t>Diferencia menos comprometido</t>
  </si>
  <si>
    <t>Enero -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</si>
</sst>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 numFmtId="168" formatCode="_-* #,##0_-;\-* #,##0_-;_-* &quot;-&quot;??_-;_-@_-"/>
  </numFmts>
  <fonts count="19"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2"/>
      <color theme="1"/>
      <name val="Source Sans Pro"/>
      <family val="2"/>
    </font>
    <font>
      <b/>
      <sz val="12"/>
      <color theme="0"/>
      <name val="Source Sans Pro"/>
      <family val="2"/>
    </font>
    <font>
      <b/>
      <sz val="12"/>
      <color theme="1"/>
      <name val="Source Sans Pro"/>
      <family val="2"/>
    </font>
    <font>
      <b/>
      <sz val="12"/>
      <name val="Source Sans Pro"/>
      <family val="2"/>
    </font>
    <font>
      <b/>
      <sz val="12"/>
      <color indexed="54"/>
      <name val="Source Sans Pro"/>
      <family val="2"/>
    </font>
    <font>
      <sz val="12"/>
      <name val="Source Sans Pro"/>
      <family val="2"/>
    </font>
    <font>
      <b/>
      <sz val="10"/>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b/>
      <sz val="10"/>
      <color theme="1"/>
      <name val="Source Sans Pro"/>
      <family val="2"/>
    </font>
    <font>
      <sz val="10"/>
      <color indexed="8"/>
      <name val="Source Sans Pro"/>
      <family val="2"/>
    </font>
  </fonts>
  <fills count="3">
    <fill>
      <patternFill patternType="none"/>
    </fill>
    <fill>
      <patternFill patternType="gray125"/>
    </fill>
    <fill>
      <patternFill patternType="solid">
        <fgColor rgb="FF691C20"/>
        <bgColor indexed="64"/>
      </patternFill>
    </fill>
  </fills>
  <borders count="16">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21">
    <xf numFmtId="0" fontId="0" fillId="0" borderId="0"/>
    <xf numFmtId="0" fontId="2" fillId="0" borderId="0" applyFont="0" applyFill="0" applyBorder="0" applyAlignment="0" applyProtection="0"/>
    <xf numFmtId="0" fontId="2" fillId="0" borderId="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3">
    <xf numFmtId="0" fontId="0" fillId="0" borderId="0" xfId="0"/>
    <xf numFmtId="0" fontId="6" fillId="0" borderId="0" xfId="0" applyFont="1"/>
    <xf numFmtId="0" fontId="8" fillId="0" borderId="0" xfId="0" applyFont="1" applyFill="1" applyAlignment="1">
      <alignment horizontal="center" vertical="center" wrapText="1"/>
    </xf>
    <xf numFmtId="0" fontId="8" fillId="0" borderId="0" xfId="0" applyFont="1" applyFill="1" applyAlignment="1">
      <alignment horizontal="justify" wrapText="1"/>
    </xf>
    <xf numFmtId="0" fontId="8" fillId="0" borderId="0" xfId="0" applyFont="1" applyAlignment="1">
      <alignment horizontal="justify" wrapText="1"/>
    </xf>
    <xf numFmtId="167" fontId="8" fillId="0" borderId="0" xfId="0" applyNumberFormat="1" applyFont="1" applyFill="1" applyBorder="1" applyAlignment="1">
      <alignment horizontal="center" wrapText="1"/>
    </xf>
    <xf numFmtId="164" fontId="9" fillId="0" borderId="0" xfId="1" applyNumberFormat="1" applyFont="1" applyFill="1" applyBorder="1" applyAlignment="1" applyProtection="1"/>
    <xf numFmtId="0" fontId="8" fillId="0" borderId="0" xfId="0" applyFont="1" applyAlignment="1"/>
    <xf numFmtId="0" fontId="6" fillId="0" borderId="0" xfId="0" applyFont="1" applyFill="1" applyAlignment="1">
      <alignment horizontal="left" vertical="center" wrapText="1" indent="1"/>
    </xf>
    <xf numFmtId="0" fontId="6" fillId="0" borderId="0" xfId="0" applyFont="1" applyFill="1" applyAlignment="1">
      <alignment horizontal="justify" vertical="center" wrapText="1"/>
    </xf>
    <xf numFmtId="167" fontId="6"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0" fontId="10" fillId="0" borderId="0" xfId="0" applyFont="1" applyAlignment="1">
      <alignment horizontal="left"/>
    </xf>
    <xf numFmtId="165" fontId="10" fillId="0" borderId="0" xfId="0" applyNumberFormat="1" applyFont="1" applyAlignment="1">
      <alignment horizontal="right"/>
    </xf>
    <xf numFmtId="0" fontId="6" fillId="0" borderId="0" xfId="0" applyFont="1" applyAlignment="1">
      <alignment horizontal="left"/>
    </xf>
    <xf numFmtId="165" fontId="6" fillId="0" borderId="0" xfId="0" applyNumberFormat="1" applyFont="1" applyAlignment="1">
      <alignment horizontal="right"/>
    </xf>
    <xf numFmtId="164" fontId="11" fillId="0" borderId="0" xfId="1" applyNumberFormat="1" applyFont="1" applyFill="1" applyBorder="1" applyAlignment="1" applyProtection="1">
      <alignment vertical="center"/>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8" fillId="0" borderId="0" xfId="0" applyFont="1"/>
    <xf numFmtId="0" fontId="6" fillId="0" borderId="1" xfId="0" applyFont="1" applyBorder="1" applyAlignment="1">
      <alignment horizontal="left" vertical="center" wrapText="1"/>
    </xf>
    <xf numFmtId="164" fontId="11" fillId="0" borderId="1" xfId="1" applyNumberFormat="1" applyFont="1" applyFill="1" applyBorder="1" applyAlignment="1" applyProtection="1">
      <alignment vertical="center"/>
    </xf>
    <xf numFmtId="0" fontId="13" fillId="0" borderId="0" xfId="0" applyFont="1"/>
    <xf numFmtId="168" fontId="6" fillId="0" borderId="0" xfId="0" applyNumberFormat="1" applyFont="1" applyAlignment="1">
      <alignment horizontal="center" vertical="center" wrapText="1"/>
    </xf>
    <xf numFmtId="167" fontId="6" fillId="0" borderId="0" xfId="0" applyNumberFormat="1" applyFont="1" applyAlignment="1">
      <alignment horizontal="center" vertical="center" wrapText="1"/>
    </xf>
    <xf numFmtId="0" fontId="17" fillId="0" borderId="0" xfId="0" applyFont="1" applyAlignment="1">
      <alignment horizontal="justify" vertical="center" wrapText="1"/>
    </xf>
    <xf numFmtId="0" fontId="13" fillId="0" borderId="0" xfId="0" applyFont="1" applyAlignment="1">
      <alignment horizontal="justify" vertical="center" wrapText="1"/>
    </xf>
    <xf numFmtId="0" fontId="15" fillId="0" borderId="0" xfId="0" applyFont="1" applyAlignment="1">
      <alignment horizontal="justify" vertical="center" wrapText="1"/>
    </xf>
    <xf numFmtId="0" fontId="12" fillId="0" borderId="0" xfId="0" applyFont="1" applyAlignment="1">
      <alignment horizontal="justify" vertical="center" wrapText="1"/>
    </xf>
    <xf numFmtId="0" fontId="14" fillId="0" borderId="0" xfId="0" applyFont="1" applyAlignment="1">
      <alignment horizontal="justify"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quotePrefix="1" applyNumberFormat="1" applyFont="1" applyFill="1" applyBorder="1" applyAlignment="1">
      <alignment horizontal="center" vertical="center" wrapText="1"/>
    </xf>
    <xf numFmtId="0" fontId="7" fillId="2" borderId="2" xfId="0" quotePrefix="1"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49" fontId="7" fillId="2" borderId="15" xfId="0" applyNumberFormat="1" applyFont="1" applyFill="1" applyBorder="1" applyAlignment="1">
      <alignment horizontal="center" vertical="center" wrapText="1"/>
    </xf>
  </cellXfs>
  <cellStyles count="21">
    <cellStyle name="Millares 2" xfId="3" xr:uid="{00000000-0005-0000-0000-000000000000}"/>
    <cellStyle name="Millares 2 2" xfId="4" xr:uid="{00000000-0005-0000-0000-000001000000}"/>
    <cellStyle name="Millares 2 3" xfId="5" xr:uid="{00000000-0005-0000-0000-000002000000}"/>
    <cellStyle name="Millares 3" xfId="6" xr:uid="{00000000-0005-0000-0000-000003000000}"/>
    <cellStyle name="Millares 4" xfId="7" xr:uid="{00000000-0005-0000-0000-000004000000}"/>
    <cellStyle name="Millares 5" xfId="8" xr:uid="{00000000-0005-0000-0000-000005000000}"/>
    <cellStyle name="Moneda 2" xfId="9" xr:uid="{00000000-0005-0000-0000-000006000000}"/>
    <cellStyle name="Moneda 3" xfId="10" xr:uid="{00000000-0005-0000-0000-000007000000}"/>
    <cellStyle name="Moneda_000 cuadros para datos del iat ene-sep 08 (valores)" xfId="1" xr:uid="{00000000-0005-0000-0000-000008000000}"/>
    <cellStyle name="Normal" xfId="0" builtinId="0"/>
    <cellStyle name="Normal 2" xfId="11" xr:uid="{00000000-0005-0000-0000-00000A000000}"/>
    <cellStyle name="Normal 2 2" xfId="12" xr:uid="{00000000-0005-0000-0000-00000B000000}"/>
    <cellStyle name="Normal 2_INDICADORES BLOQUE 5 2" xfId="13" xr:uid="{00000000-0005-0000-0000-00000C000000}"/>
    <cellStyle name="Normal 3" xfId="14" xr:uid="{00000000-0005-0000-0000-00000D000000}"/>
    <cellStyle name="Normal 3 2" xfId="15" xr:uid="{00000000-0005-0000-0000-00000E000000}"/>
    <cellStyle name="Normal 4" xfId="2"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1BB60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2"/>
  <sheetViews>
    <sheetView showGridLines="0" tabSelected="1" view="pageBreakPreview" topLeftCell="A31" zoomScale="85" zoomScaleNormal="85" zoomScaleSheetLayoutView="85" workbookViewId="0">
      <selection activeCell="I46" sqref="I46"/>
    </sheetView>
  </sheetViews>
  <sheetFormatPr baseColWidth="10" defaultColWidth="11.5703125" defaultRowHeight="15.75" x14ac:dyDescent="0.25"/>
  <cols>
    <col min="1" max="1" width="61.5703125" style="1" customWidth="1"/>
    <col min="2" max="2" width="1.85546875" style="1" customWidth="1"/>
    <col min="3" max="3" width="22.7109375" style="1" customWidth="1"/>
    <col min="4" max="5" width="21.28515625" style="1" customWidth="1"/>
    <col min="6" max="6" width="18" style="1" customWidth="1"/>
    <col min="7" max="9" width="21.42578125" style="1" customWidth="1"/>
    <col min="10" max="10" width="18.7109375" style="1" customWidth="1"/>
    <col min="11" max="11" width="1.85546875" style="1" customWidth="1"/>
    <col min="12" max="12" width="12" style="1" bestFit="1" customWidth="1"/>
    <col min="13" max="13" width="14.5703125" style="1" bestFit="1" customWidth="1"/>
    <col min="14" max="14" width="14.85546875" style="1" bestFit="1" customWidth="1"/>
    <col min="15" max="15" width="14.5703125" style="1" bestFit="1" customWidth="1"/>
    <col min="16" max="16384" width="11.5703125" style="1"/>
  </cols>
  <sheetData>
    <row r="1" spans="1:15" x14ac:dyDescent="0.25">
      <c r="A1" s="30" t="s">
        <v>21</v>
      </c>
      <c r="B1" s="31"/>
      <c r="C1" s="31"/>
      <c r="D1" s="31"/>
      <c r="E1" s="31"/>
      <c r="F1" s="31"/>
      <c r="G1" s="31"/>
      <c r="H1" s="31"/>
      <c r="I1" s="31"/>
      <c r="J1" s="32"/>
    </row>
    <row r="2" spans="1:15" x14ac:dyDescent="0.25">
      <c r="A2" s="33" t="s">
        <v>20</v>
      </c>
      <c r="B2" s="34"/>
      <c r="C2" s="34"/>
      <c r="D2" s="34"/>
      <c r="E2" s="34"/>
      <c r="F2" s="34"/>
      <c r="G2" s="34"/>
      <c r="H2" s="34"/>
      <c r="I2" s="34"/>
      <c r="J2" s="35"/>
    </row>
    <row r="3" spans="1:15" x14ac:dyDescent="0.25">
      <c r="A3" s="33" t="s">
        <v>23</v>
      </c>
      <c r="B3" s="34"/>
      <c r="C3" s="34"/>
      <c r="D3" s="34"/>
      <c r="E3" s="34"/>
      <c r="F3" s="34"/>
      <c r="G3" s="34"/>
      <c r="H3" s="34"/>
      <c r="I3" s="34"/>
      <c r="J3" s="35"/>
    </row>
    <row r="4" spans="1:15" x14ac:dyDescent="0.25">
      <c r="A4" s="33" t="s">
        <v>53</v>
      </c>
      <c r="B4" s="34"/>
      <c r="C4" s="34"/>
      <c r="D4" s="34"/>
      <c r="E4" s="34"/>
      <c r="F4" s="34"/>
      <c r="G4" s="34"/>
      <c r="H4" s="34"/>
      <c r="I4" s="34"/>
      <c r="J4" s="35"/>
    </row>
    <row r="5" spans="1:15" x14ac:dyDescent="0.25">
      <c r="A5" s="36" t="s">
        <v>24</v>
      </c>
      <c r="B5" s="34"/>
      <c r="C5" s="37"/>
      <c r="D5" s="37"/>
      <c r="E5" s="37"/>
      <c r="F5" s="37"/>
      <c r="G5" s="37"/>
      <c r="H5" s="37"/>
      <c r="I5" s="37"/>
      <c r="J5" s="38"/>
    </row>
    <row r="6" spans="1:15" x14ac:dyDescent="0.25">
      <c r="A6" s="39" t="s">
        <v>19</v>
      </c>
      <c r="B6" s="40"/>
      <c r="C6" s="41" t="s">
        <v>22</v>
      </c>
      <c r="D6" s="42"/>
      <c r="E6" s="42"/>
      <c r="F6" s="42"/>
      <c r="G6" s="42"/>
      <c r="H6" s="43" t="s">
        <v>50</v>
      </c>
      <c r="I6" s="43" t="s">
        <v>51</v>
      </c>
      <c r="J6" s="43" t="s">
        <v>52</v>
      </c>
    </row>
    <row r="7" spans="1:15" ht="31.5" x14ac:dyDescent="0.25">
      <c r="A7" s="39"/>
      <c r="B7" s="44"/>
      <c r="C7" s="45" t="s">
        <v>18</v>
      </c>
      <c r="D7" s="46" t="s">
        <v>17</v>
      </c>
      <c r="E7" s="46" t="s">
        <v>16</v>
      </c>
      <c r="F7" s="46" t="s">
        <v>25</v>
      </c>
      <c r="G7" s="46" t="s">
        <v>37</v>
      </c>
      <c r="H7" s="47"/>
      <c r="I7" s="47"/>
      <c r="J7" s="47"/>
    </row>
    <row r="8" spans="1:15" x14ac:dyDescent="0.25">
      <c r="A8" s="39"/>
      <c r="B8" s="48"/>
      <c r="C8" s="49">
        <v>1</v>
      </c>
      <c r="D8" s="50">
        <v>2</v>
      </c>
      <c r="E8" s="46" t="s">
        <v>15</v>
      </c>
      <c r="F8" s="51">
        <v>4</v>
      </c>
      <c r="G8" s="51">
        <v>5</v>
      </c>
      <c r="H8" s="52"/>
      <c r="I8" s="52"/>
      <c r="J8" s="52"/>
    </row>
    <row r="9" spans="1:15" s="2" customFormat="1" x14ac:dyDescent="0.25"/>
    <row r="10" spans="1:15" s="7" customFormat="1" x14ac:dyDescent="0.25">
      <c r="A10" s="3" t="s">
        <v>14</v>
      </c>
      <c r="B10" s="4"/>
      <c r="C10" s="5">
        <f>SUM(C11:C18)</f>
        <v>66254650583</v>
      </c>
      <c r="D10" s="5">
        <f t="shared" ref="D10:D42" si="0">E10-C10</f>
        <v>1124353035.1800308</v>
      </c>
      <c r="E10" s="5">
        <f>SUM(E11:E18)</f>
        <v>67379003618.180031</v>
      </c>
      <c r="F10" s="5">
        <f t="shared" ref="F10:G10" si="1">SUM(F11:F18)</f>
        <v>47294923536.090004</v>
      </c>
      <c r="G10" s="5">
        <f t="shared" si="1"/>
        <v>47294923536.090004</v>
      </c>
      <c r="H10" s="5">
        <f>SUM(H11:H18)</f>
        <v>20084080082.090027</v>
      </c>
      <c r="I10" s="5">
        <f t="shared" ref="I10" si="2">SUM(I11:I18)</f>
        <v>7644240861.3199968</v>
      </c>
      <c r="J10" s="5">
        <f t="shared" ref="J10" si="3">SUM(J11:J18)</f>
        <v>12439839220.770027</v>
      </c>
      <c r="K10" s="6"/>
      <c r="L10" s="6"/>
      <c r="M10" s="6"/>
      <c r="N10" s="6"/>
      <c r="O10" s="6"/>
    </row>
    <row r="11" spans="1:15" x14ac:dyDescent="0.25">
      <c r="A11" s="8" t="s">
        <v>13</v>
      </c>
      <c r="B11" s="9"/>
      <c r="C11" s="10">
        <v>2424549842</v>
      </c>
      <c r="D11" s="10">
        <f t="shared" si="0"/>
        <v>756600</v>
      </c>
      <c r="E11" s="10">
        <v>2425306442</v>
      </c>
      <c r="F11" s="10">
        <v>1851327015.3199999</v>
      </c>
      <c r="G11" s="10">
        <f t="shared" ref="G11:G42" si="4">F11</f>
        <v>1851327015.3199999</v>
      </c>
      <c r="H11" s="23">
        <f>+E11-G11</f>
        <v>573979426.68000007</v>
      </c>
      <c r="I11" s="10">
        <v>9340274.1500000004</v>
      </c>
      <c r="J11" s="24">
        <f>+H11-I11</f>
        <v>564639152.53000009</v>
      </c>
      <c r="K11" s="11"/>
      <c r="L11" s="12"/>
      <c r="M11" s="13"/>
      <c r="N11" s="13"/>
      <c r="O11" s="13"/>
    </row>
    <row r="12" spans="1:15" x14ac:dyDescent="0.25">
      <c r="A12" s="8" t="s">
        <v>12</v>
      </c>
      <c r="B12" s="9"/>
      <c r="C12" s="10">
        <v>19975737091</v>
      </c>
      <c r="D12" s="10">
        <f t="shared" si="0"/>
        <v>-25856368.550003052</v>
      </c>
      <c r="E12" s="10">
        <v>19949880722.449997</v>
      </c>
      <c r="F12" s="10">
        <v>14192569721.130007</v>
      </c>
      <c r="G12" s="10">
        <f t="shared" si="4"/>
        <v>14192569721.130007</v>
      </c>
      <c r="H12" s="23">
        <f t="shared" ref="H12:H18" si="5">+E12-G12</f>
        <v>5757311001.3199902</v>
      </c>
      <c r="I12" s="10">
        <v>2674993113.3599997</v>
      </c>
      <c r="J12" s="24">
        <f t="shared" ref="J12:J18" si="6">+H12-I12</f>
        <v>3082317887.9599905</v>
      </c>
      <c r="K12" s="11"/>
      <c r="L12" s="12"/>
      <c r="M12" s="13"/>
      <c r="N12" s="13"/>
      <c r="O12" s="13"/>
    </row>
    <row r="13" spans="1:15" x14ac:dyDescent="0.25">
      <c r="A13" s="8" t="s">
        <v>26</v>
      </c>
      <c r="B13" s="9"/>
      <c r="C13" s="10">
        <v>3217417170</v>
      </c>
      <c r="D13" s="10">
        <f t="shared" si="0"/>
        <v>94652600.830000401</v>
      </c>
      <c r="E13" s="10">
        <v>3312069770.8300004</v>
      </c>
      <c r="F13" s="10">
        <v>2527006011.1999993</v>
      </c>
      <c r="G13" s="10">
        <f t="shared" si="4"/>
        <v>2527006011.1999993</v>
      </c>
      <c r="H13" s="23">
        <f t="shared" si="5"/>
        <v>785063759.63000107</v>
      </c>
      <c r="I13" s="10">
        <v>204914412.12</v>
      </c>
      <c r="J13" s="24">
        <f t="shared" si="6"/>
        <v>580149347.51000106</v>
      </c>
      <c r="K13" s="11"/>
      <c r="L13" s="12"/>
      <c r="M13" s="13"/>
      <c r="N13" s="13"/>
      <c r="O13" s="13"/>
    </row>
    <row r="14" spans="1:15" x14ac:dyDescent="0.25">
      <c r="A14" s="8" t="s">
        <v>38</v>
      </c>
      <c r="B14" s="9"/>
      <c r="C14" s="10">
        <v>0</v>
      </c>
      <c r="D14" s="10">
        <f t="shared" ref="D14" si="7">E14-C14</f>
        <v>0</v>
      </c>
      <c r="E14" s="10">
        <v>0</v>
      </c>
      <c r="F14" s="10">
        <v>0</v>
      </c>
      <c r="G14" s="10">
        <f t="shared" ref="G14" si="8">F14</f>
        <v>0</v>
      </c>
      <c r="H14" s="23">
        <f t="shared" si="5"/>
        <v>0</v>
      </c>
      <c r="I14" s="10">
        <v>0</v>
      </c>
      <c r="J14" s="24">
        <f t="shared" si="6"/>
        <v>0</v>
      </c>
      <c r="K14" s="11"/>
      <c r="L14" s="12"/>
      <c r="M14" s="13"/>
      <c r="N14" s="13"/>
      <c r="O14" s="13"/>
    </row>
    <row r="15" spans="1:15" x14ac:dyDescent="0.25">
      <c r="A15" s="8" t="s">
        <v>27</v>
      </c>
      <c r="B15" s="9"/>
      <c r="C15" s="10">
        <v>3372102229</v>
      </c>
      <c r="D15" s="10">
        <f t="shared" si="0"/>
        <v>68264340.270000458</v>
      </c>
      <c r="E15" s="10">
        <v>3440366569.2700005</v>
      </c>
      <c r="F15" s="10">
        <v>2461286692.8099995</v>
      </c>
      <c r="G15" s="10">
        <f t="shared" si="4"/>
        <v>2461286692.8099995</v>
      </c>
      <c r="H15" s="23">
        <f t="shared" si="5"/>
        <v>979079876.46000099</v>
      </c>
      <c r="I15" s="10">
        <v>271821492.05000001</v>
      </c>
      <c r="J15" s="24">
        <f t="shared" si="6"/>
        <v>707258384.41000104</v>
      </c>
      <c r="K15" s="11"/>
      <c r="L15" s="12"/>
      <c r="M15" s="13"/>
      <c r="N15" s="13"/>
      <c r="O15" s="13"/>
    </row>
    <row r="16" spans="1:15" x14ac:dyDescent="0.25">
      <c r="A16" s="8" t="s">
        <v>39</v>
      </c>
      <c r="B16" s="9"/>
      <c r="C16" s="10">
        <v>0</v>
      </c>
      <c r="D16" s="10">
        <f t="shared" ref="D16" si="9">E16-C16</f>
        <v>0</v>
      </c>
      <c r="E16" s="10">
        <v>0</v>
      </c>
      <c r="F16" s="10">
        <v>0</v>
      </c>
      <c r="G16" s="10">
        <f t="shared" ref="G16" si="10">F16</f>
        <v>0</v>
      </c>
      <c r="H16" s="23">
        <f t="shared" si="5"/>
        <v>0</v>
      </c>
      <c r="I16" s="10">
        <v>0</v>
      </c>
      <c r="J16" s="24">
        <f t="shared" si="6"/>
        <v>0</v>
      </c>
      <c r="K16" s="11"/>
      <c r="L16" s="12"/>
      <c r="M16" s="13"/>
      <c r="N16" s="13"/>
      <c r="O16" s="13"/>
    </row>
    <row r="17" spans="1:15" x14ac:dyDescent="0.25">
      <c r="A17" s="8" t="s">
        <v>28</v>
      </c>
      <c r="B17" s="9"/>
      <c r="C17" s="10">
        <v>34916739224</v>
      </c>
      <c r="D17" s="10">
        <f>E17-C17</f>
        <v>976333613.73002625</v>
      </c>
      <c r="E17" s="10">
        <v>35893072837.730026</v>
      </c>
      <c r="F17" s="10">
        <v>24853507765.149994</v>
      </c>
      <c r="G17" s="10">
        <f>F17</f>
        <v>24853507765.149994</v>
      </c>
      <c r="H17" s="23">
        <f t="shared" si="5"/>
        <v>11039565072.580032</v>
      </c>
      <c r="I17" s="10">
        <v>4169933340.0399966</v>
      </c>
      <c r="J17" s="24">
        <f t="shared" si="6"/>
        <v>6869631732.5400352</v>
      </c>
      <c r="K17" s="11"/>
      <c r="L17" s="12"/>
      <c r="M17" s="13"/>
      <c r="N17" s="13"/>
      <c r="O17" s="13"/>
    </row>
    <row r="18" spans="1:15" x14ac:dyDescent="0.25">
      <c r="A18" s="8" t="s">
        <v>11</v>
      </c>
      <c r="B18" s="9"/>
      <c r="C18" s="10">
        <v>2348105027</v>
      </c>
      <c r="D18" s="10">
        <f t="shared" si="0"/>
        <v>10202248.900000095</v>
      </c>
      <c r="E18" s="10">
        <v>2358307275.9000001</v>
      </c>
      <c r="F18" s="10">
        <v>1409226330.4799998</v>
      </c>
      <c r="G18" s="10">
        <f t="shared" si="4"/>
        <v>1409226330.4799998</v>
      </c>
      <c r="H18" s="23">
        <f t="shared" si="5"/>
        <v>949080945.42000031</v>
      </c>
      <c r="I18" s="10">
        <v>313238229.60000014</v>
      </c>
      <c r="J18" s="24">
        <f t="shared" si="6"/>
        <v>635842715.82000017</v>
      </c>
      <c r="K18" s="11"/>
      <c r="L18" s="14"/>
      <c r="M18" s="15"/>
      <c r="N18" s="15"/>
      <c r="O18" s="15"/>
    </row>
    <row r="19" spans="1:15" x14ac:dyDescent="0.25">
      <c r="A19" s="8"/>
      <c r="B19" s="9"/>
      <c r="C19" s="10"/>
      <c r="D19" s="10"/>
      <c r="E19" s="10"/>
      <c r="F19" s="10"/>
      <c r="G19" s="10"/>
      <c r="H19" s="10"/>
      <c r="I19" s="10"/>
      <c r="J19" s="10"/>
      <c r="K19" s="11"/>
      <c r="L19" s="14"/>
      <c r="M19" s="15"/>
      <c r="N19" s="15"/>
      <c r="O19" s="15"/>
    </row>
    <row r="20" spans="1:15" s="7" customFormat="1" x14ac:dyDescent="0.25">
      <c r="A20" s="3" t="s">
        <v>10</v>
      </c>
      <c r="B20" s="3"/>
      <c r="C20" s="5">
        <f>SUM(C21:C27)</f>
        <v>85053294218</v>
      </c>
      <c r="D20" s="5">
        <f t="shared" si="0"/>
        <v>7311248888.239975</v>
      </c>
      <c r="E20" s="5">
        <f>SUM(E21:E27)</f>
        <v>92364543106.239975</v>
      </c>
      <c r="F20" s="5">
        <f t="shared" ref="F20:J20" si="11">SUM(F21:F27)</f>
        <v>54418403030.449959</v>
      </c>
      <c r="G20" s="5">
        <f t="shared" si="11"/>
        <v>54418403030.449959</v>
      </c>
      <c r="H20" s="5">
        <f t="shared" si="11"/>
        <v>37946140075.790031</v>
      </c>
      <c r="I20" s="5">
        <f t="shared" si="11"/>
        <v>13369229209.239996</v>
      </c>
      <c r="J20" s="5">
        <f t="shared" si="11"/>
        <v>24576910866.550034</v>
      </c>
      <c r="K20" s="6"/>
      <c r="L20" s="6"/>
      <c r="M20" s="6"/>
      <c r="N20" s="6"/>
      <c r="O20" s="6"/>
    </row>
    <row r="21" spans="1:15" x14ac:dyDescent="0.25">
      <c r="A21" s="8" t="s">
        <v>9</v>
      </c>
      <c r="B21" s="9"/>
      <c r="C21" s="10">
        <v>11188449301</v>
      </c>
      <c r="D21" s="10">
        <f t="shared" si="0"/>
        <v>1138937439.0199986</v>
      </c>
      <c r="E21" s="10">
        <v>12327386740.019999</v>
      </c>
      <c r="F21" s="10">
        <v>6553989558.2699995</v>
      </c>
      <c r="G21" s="10">
        <f t="shared" si="4"/>
        <v>6553989558.2699995</v>
      </c>
      <c r="H21" s="23">
        <f t="shared" ref="H21:H27" si="12">+E21-G21</f>
        <v>5773397181.749999</v>
      </c>
      <c r="I21" s="10">
        <v>2526744716.7199993</v>
      </c>
      <c r="J21" s="24">
        <f t="shared" ref="J21:J27" si="13">+H21-I21</f>
        <v>3246652465.0299997</v>
      </c>
      <c r="K21" s="11"/>
      <c r="L21" s="12"/>
      <c r="M21" s="13"/>
      <c r="N21" s="13"/>
      <c r="O21" s="13"/>
    </row>
    <row r="22" spans="1:15" x14ac:dyDescent="0.25">
      <c r="A22" s="8" t="s">
        <v>29</v>
      </c>
      <c r="B22" s="9"/>
      <c r="C22" s="10">
        <v>47750257301</v>
      </c>
      <c r="D22" s="10">
        <f t="shared" si="0"/>
        <v>6297180354.859993</v>
      </c>
      <c r="E22" s="10">
        <v>54047437655.859993</v>
      </c>
      <c r="F22" s="10">
        <v>30789556699.28997</v>
      </c>
      <c r="G22" s="10">
        <f t="shared" si="4"/>
        <v>30789556699.28997</v>
      </c>
      <c r="H22" s="23">
        <f t="shared" si="12"/>
        <v>23257880956.570023</v>
      </c>
      <c r="I22" s="10">
        <v>7489669305.2599945</v>
      </c>
      <c r="J22" s="24">
        <f t="shared" si="13"/>
        <v>15768211651.310028</v>
      </c>
      <c r="K22" s="11"/>
      <c r="L22" s="12"/>
      <c r="M22" s="13"/>
      <c r="N22" s="13"/>
      <c r="O22" s="13"/>
    </row>
    <row r="23" spans="1:15" x14ac:dyDescent="0.25">
      <c r="A23" s="8" t="s">
        <v>8</v>
      </c>
      <c r="B23" s="9"/>
      <c r="C23" s="10">
        <v>15148141948</v>
      </c>
      <c r="D23" s="10">
        <f t="shared" si="0"/>
        <v>-308301049.31000519</v>
      </c>
      <c r="E23" s="10">
        <v>14839840898.689995</v>
      </c>
      <c r="F23" s="10">
        <v>10097660362.599993</v>
      </c>
      <c r="G23" s="10">
        <f t="shared" si="4"/>
        <v>10097660362.599993</v>
      </c>
      <c r="H23" s="23">
        <f t="shared" si="12"/>
        <v>4742180536.0900021</v>
      </c>
      <c r="I23" s="10">
        <v>1958723130.8700001</v>
      </c>
      <c r="J23" s="24">
        <f t="shared" si="13"/>
        <v>2783457405.2200022</v>
      </c>
      <c r="K23" s="11"/>
      <c r="L23" s="12"/>
      <c r="M23" s="13"/>
      <c r="N23" s="13"/>
      <c r="O23" s="13"/>
    </row>
    <row r="24" spans="1:15" x14ac:dyDescent="0.25">
      <c r="A24" s="8" t="s">
        <v>30</v>
      </c>
      <c r="B24" s="9"/>
      <c r="C24" s="10">
        <v>1173214184</v>
      </c>
      <c r="D24" s="10">
        <f t="shared" si="0"/>
        <v>21824789.400000095</v>
      </c>
      <c r="E24" s="10">
        <v>1195038973.4000001</v>
      </c>
      <c r="F24" s="10">
        <v>770583763.37000024</v>
      </c>
      <c r="G24" s="10">
        <f t="shared" si="4"/>
        <v>770583763.37000024</v>
      </c>
      <c r="H24" s="23">
        <f t="shared" si="12"/>
        <v>424455210.02999985</v>
      </c>
      <c r="I24" s="10">
        <v>183197739.78000003</v>
      </c>
      <c r="J24" s="24">
        <f t="shared" si="13"/>
        <v>241257470.24999982</v>
      </c>
      <c r="K24" s="11"/>
      <c r="L24" s="12"/>
      <c r="M24" s="13"/>
      <c r="N24" s="13"/>
      <c r="O24" s="13"/>
    </row>
    <row r="25" spans="1:15" x14ac:dyDescent="0.25">
      <c r="A25" s="8" t="s">
        <v>7</v>
      </c>
      <c r="B25" s="9"/>
      <c r="C25" s="10">
        <v>2854958022</v>
      </c>
      <c r="D25" s="10">
        <f t="shared" si="0"/>
        <v>213284490.96000195</v>
      </c>
      <c r="E25" s="10">
        <v>3068242512.9600019</v>
      </c>
      <c r="F25" s="10">
        <v>1984306320.72</v>
      </c>
      <c r="G25" s="10">
        <f t="shared" si="4"/>
        <v>1984306320.72</v>
      </c>
      <c r="H25" s="23">
        <f t="shared" si="12"/>
        <v>1083936192.2400019</v>
      </c>
      <c r="I25" s="10">
        <v>313967386.34000003</v>
      </c>
      <c r="J25" s="24">
        <f t="shared" si="13"/>
        <v>769968805.90000188</v>
      </c>
      <c r="K25" s="11"/>
      <c r="L25" s="12"/>
      <c r="M25" s="13"/>
      <c r="N25" s="13"/>
      <c r="O25" s="13"/>
    </row>
    <row r="26" spans="1:15" x14ac:dyDescent="0.25">
      <c r="A26" s="8" t="s">
        <v>6</v>
      </c>
      <c r="B26" s="9"/>
      <c r="C26" s="10">
        <v>4925934687</v>
      </c>
      <c r="D26" s="10">
        <f t="shared" si="0"/>
        <v>-66099047.809999466</v>
      </c>
      <c r="E26" s="10">
        <v>4859835639.1900005</v>
      </c>
      <c r="F26" s="10">
        <v>2824128667.6599989</v>
      </c>
      <c r="G26" s="10">
        <f t="shared" si="4"/>
        <v>2824128667.6599989</v>
      </c>
      <c r="H26" s="23">
        <f t="shared" si="12"/>
        <v>2035706971.5300016</v>
      </c>
      <c r="I26" s="10">
        <v>696543892.68000007</v>
      </c>
      <c r="J26" s="24">
        <f t="shared" si="13"/>
        <v>1339163078.8500016</v>
      </c>
      <c r="K26" s="11"/>
      <c r="L26" s="12"/>
      <c r="M26" s="13"/>
      <c r="N26" s="13"/>
      <c r="O26" s="13"/>
    </row>
    <row r="27" spans="1:15" x14ac:dyDescent="0.25">
      <c r="A27" s="8" t="s">
        <v>5</v>
      </c>
      <c r="B27" s="9"/>
      <c r="C27" s="10">
        <v>2012338775</v>
      </c>
      <c r="D27" s="10">
        <f t="shared" si="0"/>
        <v>14421911.119999886</v>
      </c>
      <c r="E27" s="10">
        <v>2026760686.1199999</v>
      </c>
      <c r="F27" s="10">
        <v>1398177658.54</v>
      </c>
      <c r="G27" s="10">
        <f t="shared" si="4"/>
        <v>1398177658.54</v>
      </c>
      <c r="H27" s="23">
        <f t="shared" si="12"/>
        <v>628583027.57999992</v>
      </c>
      <c r="I27" s="10">
        <v>200383037.58999997</v>
      </c>
      <c r="J27" s="24">
        <f t="shared" si="13"/>
        <v>428199989.98999995</v>
      </c>
      <c r="K27" s="11"/>
      <c r="L27" s="12"/>
      <c r="M27" s="13"/>
      <c r="N27" s="13"/>
      <c r="O27" s="13"/>
    </row>
    <row r="28" spans="1:15" x14ac:dyDescent="0.25">
      <c r="A28" s="8"/>
      <c r="B28" s="9"/>
      <c r="C28" s="10"/>
      <c r="D28" s="10"/>
      <c r="E28" s="10"/>
      <c r="F28" s="10"/>
      <c r="G28" s="10"/>
      <c r="H28" s="10"/>
      <c r="I28" s="10"/>
      <c r="J28" s="10"/>
      <c r="K28" s="11"/>
      <c r="L28" s="12"/>
      <c r="M28" s="13"/>
      <c r="N28" s="13"/>
      <c r="O28" s="13"/>
    </row>
    <row r="29" spans="1:15" s="7" customFormat="1" x14ac:dyDescent="0.25">
      <c r="A29" s="3" t="s">
        <v>4</v>
      </c>
      <c r="B29" s="3"/>
      <c r="C29" s="5">
        <f>SUM(C30:C38)</f>
        <v>8975356414</v>
      </c>
      <c r="D29" s="5">
        <f t="shared" si="0"/>
        <v>599402783.95000076</v>
      </c>
      <c r="E29" s="5">
        <f>SUM(E30:E38)</f>
        <v>9574759197.9500008</v>
      </c>
      <c r="F29" s="5">
        <f t="shared" ref="F29:J29" si="14">SUM(F30:F38)</f>
        <v>5609063733.3200016</v>
      </c>
      <c r="G29" s="5">
        <f t="shared" si="14"/>
        <v>5609063733.3200016</v>
      </c>
      <c r="H29" s="5">
        <f t="shared" si="14"/>
        <v>3965695464.6300001</v>
      </c>
      <c r="I29" s="5">
        <f t="shared" si="14"/>
        <v>2278000833.9400001</v>
      </c>
      <c r="J29" s="5">
        <f t="shared" si="14"/>
        <v>1687694630.6900005</v>
      </c>
      <c r="K29" s="6"/>
      <c r="L29" s="6"/>
      <c r="M29" s="6"/>
      <c r="N29" s="6"/>
      <c r="O29" s="6"/>
    </row>
    <row r="30" spans="1:15" x14ac:dyDescent="0.25">
      <c r="A30" s="8" t="s">
        <v>31</v>
      </c>
      <c r="B30" s="9"/>
      <c r="C30" s="10">
        <v>1225783208</v>
      </c>
      <c r="D30" s="10">
        <f t="shared" si="0"/>
        <v>112649321.68000007</v>
      </c>
      <c r="E30" s="10">
        <v>1338432529.6800001</v>
      </c>
      <c r="F30" s="10">
        <v>735333115.88000011</v>
      </c>
      <c r="G30" s="10">
        <f t="shared" si="4"/>
        <v>735333115.88000011</v>
      </c>
      <c r="H30" s="23">
        <f t="shared" ref="H30:H38" si="15">+E30-G30</f>
        <v>603099413.79999995</v>
      </c>
      <c r="I30" s="10">
        <v>147714093.97000009</v>
      </c>
      <c r="J30" s="24">
        <f t="shared" ref="J30:J38" si="16">+H30-I30</f>
        <v>455385319.82999986</v>
      </c>
      <c r="K30" s="11"/>
      <c r="L30" s="14"/>
      <c r="M30" s="15"/>
      <c r="N30" s="15"/>
      <c r="O30" s="15"/>
    </row>
    <row r="31" spans="1:15" x14ac:dyDescent="0.25">
      <c r="A31" s="8" t="s">
        <v>32</v>
      </c>
      <c r="B31" s="9"/>
      <c r="C31" s="10">
        <v>25029982</v>
      </c>
      <c r="D31" s="10">
        <f t="shared" si="0"/>
        <v>-3115460.6099999994</v>
      </c>
      <c r="E31" s="10">
        <v>21914521.390000001</v>
      </c>
      <c r="F31" s="10">
        <v>12168433.859999999</v>
      </c>
      <c r="G31" s="10">
        <f t="shared" si="4"/>
        <v>12168433.859999999</v>
      </c>
      <c r="H31" s="23">
        <f t="shared" si="15"/>
        <v>9746087.5300000012</v>
      </c>
      <c r="I31" s="10">
        <v>7388953.0800000001</v>
      </c>
      <c r="J31" s="24">
        <f t="shared" si="16"/>
        <v>2357134.4500000011</v>
      </c>
      <c r="K31" s="11"/>
      <c r="L31" s="12"/>
      <c r="M31" s="13"/>
      <c r="N31" s="13"/>
      <c r="O31" s="13"/>
    </row>
    <row r="32" spans="1:15" x14ac:dyDescent="0.25">
      <c r="A32" s="8" t="s">
        <v>40</v>
      </c>
      <c r="B32" s="9"/>
      <c r="C32" s="10">
        <v>3444602217</v>
      </c>
      <c r="D32" s="10">
        <f t="shared" ref="D32" si="17">E32-C32</f>
        <v>453418306.73000002</v>
      </c>
      <c r="E32" s="10">
        <v>3898020523.73</v>
      </c>
      <c r="F32" s="10">
        <v>2183146958.6199989</v>
      </c>
      <c r="G32" s="10">
        <f t="shared" ref="G32" si="18">F32</f>
        <v>2183146958.6199989</v>
      </c>
      <c r="H32" s="23">
        <f t="shared" si="15"/>
        <v>1714873565.1100011</v>
      </c>
      <c r="I32" s="10">
        <v>1201225633.9900005</v>
      </c>
      <c r="J32" s="24">
        <f t="shared" si="16"/>
        <v>513647931.1200006</v>
      </c>
      <c r="K32" s="11"/>
      <c r="L32" s="12"/>
      <c r="M32" s="13"/>
      <c r="N32" s="13"/>
      <c r="O32" s="13"/>
    </row>
    <row r="33" spans="1:15" x14ac:dyDescent="0.25">
      <c r="A33" s="8" t="s">
        <v>41</v>
      </c>
      <c r="B33" s="9"/>
      <c r="C33" s="10">
        <v>0</v>
      </c>
      <c r="D33" s="10">
        <f t="shared" ref="D33" si="19">E33-C33</f>
        <v>0</v>
      </c>
      <c r="E33" s="10">
        <v>0</v>
      </c>
      <c r="F33" s="10">
        <v>0</v>
      </c>
      <c r="G33" s="10">
        <f t="shared" ref="G33" si="20">F33</f>
        <v>0</v>
      </c>
      <c r="H33" s="23">
        <f t="shared" si="15"/>
        <v>0</v>
      </c>
      <c r="I33" s="10">
        <v>0</v>
      </c>
      <c r="J33" s="24">
        <f t="shared" si="16"/>
        <v>0</v>
      </c>
      <c r="K33" s="11"/>
      <c r="L33" s="12"/>
      <c r="M33" s="13"/>
      <c r="N33" s="13"/>
      <c r="O33" s="13"/>
    </row>
    <row r="34" spans="1:15" x14ac:dyDescent="0.25">
      <c r="A34" s="8" t="s">
        <v>3</v>
      </c>
      <c r="B34" s="9"/>
      <c r="C34" s="10">
        <v>3809331516</v>
      </c>
      <c r="D34" s="10">
        <f t="shared" si="0"/>
        <v>-39851787.379999638</v>
      </c>
      <c r="E34" s="10">
        <v>3769479728.6200004</v>
      </c>
      <c r="F34" s="10">
        <v>2488774163.5900011</v>
      </c>
      <c r="G34" s="10">
        <f t="shared" si="4"/>
        <v>2488774163.5900011</v>
      </c>
      <c r="H34" s="23">
        <f t="shared" si="15"/>
        <v>1280705565.0299993</v>
      </c>
      <c r="I34" s="10">
        <v>840320039.16999924</v>
      </c>
      <c r="J34" s="24">
        <f t="shared" si="16"/>
        <v>440385525.86000001</v>
      </c>
      <c r="K34" s="11"/>
      <c r="L34" s="12"/>
      <c r="M34" s="13"/>
      <c r="N34" s="13"/>
      <c r="O34" s="13"/>
    </row>
    <row r="35" spans="1:15" x14ac:dyDescent="0.25">
      <c r="A35" s="8" t="s">
        <v>42</v>
      </c>
      <c r="B35" s="9"/>
      <c r="C35" s="10">
        <v>0</v>
      </c>
      <c r="D35" s="10">
        <f t="shared" si="0"/>
        <v>0</v>
      </c>
      <c r="E35" s="10">
        <v>0</v>
      </c>
      <c r="F35" s="10">
        <v>0</v>
      </c>
      <c r="G35" s="10">
        <f t="shared" si="4"/>
        <v>0</v>
      </c>
      <c r="H35" s="23">
        <f t="shared" si="15"/>
        <v>0</v>
      </c>
      <c r="I35" s="10">
        <v>0</v>
      </c>
      <c r="J35" s="24">
        <f t="shared" si="16"/>
        <v>0</v>
      </c>
      <c r="K35" s="11"/>
      <c r="L35" s="12"/>
      <c r="M35" s="13"/>
      <c r="N35" s="13"/>
      <c r="O35" s="13"/>
    </row>
    <row r="36" spans="1:15" x14ac:dyDescent="0.25">
      <c r="A36" s="8" t="s">
        <v>2</v>
      </c>
      <c r="B36" s="9"/>
      <c r="C36" s="10">
        <v>80208798</v>
      </c>
      <c r="D36" s="10">
        <f t="shared" si="0"/>
        <v>0</v>
      </c>
      <c r="E36" s="10">
        <v>80208798</v>
      </c>
      <c r="F36" s="10">
        <v>43645017.850000001</v>
      </c>
      <c r="G36" s="10">
        <f t="shared" si="4"/>
        <v>43645017.850000001</v>
      </c>
      <c r="H36" s="23">
        <f t="shared" si="15"/>
        <v>36563780.149999999</v>
      </c>
      <c r="I36" s="10">
        <v>7508086.7799999993</v>
      </c>
      <c r="J36" s="24">
        <f t="shared" si="16"/>
        <v>29055693.369999997</v>
      </c>
      <c r="K36" s="11"/>
      <c r="L36" s="12"/>
      <c r="M36" s="13"/>
      <c r="N36" s="13"/>
      <c r="O36" s="13"/>
    </row>
    <row r="37" spans="1:15" x14ac:dyDescent="0.25">
      <c r="A37" s="8" t="s">
        <v>33</v>
      </c>
      <c r="B37" s="9"/>
      <c r="C37" s="10">
        <v>146384666</v>
      </c>
      <c r="D37" s="10">
        <f t="shared" si="0"/>
        <v>51844815.620000005</v>
      </c>
      <c r="E37" s="10">
        <v>198229481.62</v>
      </c>
      <c r="F37" s="10">
        <v>6815967</v>
      </c>
      <c r="G37" s="10">
        <f t="shared" si="4"/>
        <v>6815967</v>
      </c>
      <c r="H37" s="23">
        <f t="shared" si="15"/>
        <v>191413514.62</v>
      </c>
      <c r="I37" s="10">
        <v>3344150.7</v>
      </c>
      <c r="J37" s="24">
        <f t="shared" si="16"/>
        <v>188069363.92000002</v>
      </c>
      <c r="K37" s="11"/>
      <c r="L37" s="12"/>
      <c r="M37" s="13"/>
      <c r="N37" s="13"/>
      <c r="O37" s="13"/>
    </row>
    <row r="38" spans="1:15" x14ac:dyDescent="0.25">
      <c r="A38" s="8" t="s">
        <v>34</v>
      </c>
      <c r="B38" s="9"/>
      <c r="C38" s="10">
        <v>244016027</v>
      </c>
      <c r="D38" s="10">
        <f t="shared" si="0"/>
        <v>24457587.910000086</v>
      </c>
      <c r="E38" s="10">
        <v>268473614.91000009</v>
      </c>
      <c r="F38" s="10">
        <v>139180076.52000001</v>
      </c>
      <c r="G38" s="10">
        <f t="shared" si="4"/>
        <v>139180076.52000001</v>
      </c>
      <c r="H38" s="23">
        <f t="shared" si="15"/>
        <v>129293538.39000008</v>
      </c>
      <c r="I38" s="10">
        <v>70499876.250000015</v>
      </c>
      <c r="J38" s="24">
        <f t="shared" si="16"/>
        <v>58793662.14000006</v>
      </c>
      <c r="K38" s="11"/>
      <c r="L38" s="12"/>
      <c r="M38" s="13"/>
      <c r="N38" s="13"/>
      <c r="O38" s="13"/>
    </row>
    <row r="39" spans="1:15" x14ac:dyDescent="0.25">
      <c r="A39" s="8"/>
      <c r="B39" s="9"/>
      <c r="C39" s="10"/>
      <c r="D39" s="10"/>
      <c r="E39" s="10"/>
      <c r="F39" s="10"/>
      <c r="G39" s="10"/>
      <c r="H39" s="10"/>
      <c r="I39" s="10"/>
      <c r="J39" s="10"/>
      <c r="K39" s="11"/>
      <c r="L39" s="12"/>
      <c r="M39" s="13"/>
      <c r="N39" s="13"/>
      <c r="O39" s="13"/>
    </row>
    <row r="40" spans="1:15" s="7" customFormat="1" x14ac:dyDescent="0.25">
      <c r="A40" s="3" t="s">
        <v>1</v>
      </c>
      <c r="B40" s="3"/>
      <c r="C40" s="5">
        <f>SUM(C41:C44)</f>
        <v>48482213118</v>
      </c>
      <c r="D40" s="5">
        <f>SUM(D41:D42)</f>
        <v>3975403692.4099884</v>
      </c>
      <c r="E40" s="5">
        <f t="shared" ref="E40:J40" si="21">SUM(E41:E44)</f>
        <v>52457616810.409988</v>
      </c>
      <c r="F40" s="5">
        <f t="shared" si="21"/>
        <v>37560940310.330002</v>
      </c>
      <c r="G40" s="5">
        <f t="shared" si="21"/>
        <v>37560940310.330002</v>
      </c>
      <c r="H40" s="5">
        <f t="shared" si="21"/>
        <v>14896676500.079985</v>
      </c>
      <c r="I40" s="5">
        <f t="shared" si="21"/>
        <v>9068177517.4300003</v>
      </c>
      <c r="J40" s="5">
        <f t="shared" si="21"/>
        <v>5828498982.6499844</v>
      </c>
      <c r="K40" s="6"/>
      <c r="L40" s="6"/>
      <c r="M40" s="6"/>
      <c r="N40" s="6"/>
      <c r="O40" s="6"/>
    </row>
    <row r="41" spans="1:15" ht="31.5" x14ac:dyDescent="0.25">
      <c r="A41" s="8" t="s">
        <v>35</v>
      </c>
      <c r="B41" s="9"/>
      <c r="C41" s="10">
        <v>11799268389</v>
      </c>
      <c r="D41" s="10">
        <f t="shared" si="0"/>
        <v>-14433164.790000916</v>
      </c>
      <c r="E41" s="10">
        <v>11784835224.209999</v>
      </c>
      <c r="F41" s="10">
        <v>8997755863.1000004</v>
      </c>
      <c r="G41" s="10">
        <f t="shared" si="4"/>
        <v>8997755863.1000004</v>
      </c>
      <c r="H41" s="23">
        <f t="shared" ref="H41:H44" si="22">+E41-G41</f>
        <v>2787079361.1099987</v>
      </c>
      <c r="I41" s="10">
        <v>2729072525.8800001</v>
      </c>
      <c r="J41" s="24">
        <f t="shared" ref="J41:J44" si="23">+H41-I41</f>
        <v>58006835.229998589</v>
      </c>
      <c r="K41" s="11"/>
      <c r="L41" s="14"/>
      <c r="M41" s="15"/>
      <c r="N41" s="15"/>
      <c r="O41" s="15"/>
    </row>
    <row r="42" spans="1:15" ht="31.5" x14ac:dyDescent="0.25">
      <c r="A42" s="8" t="s">
        <v>36</v>
      </c>
      <c r="B42" s="9"/>
      <c r="C42" s="10">
        <v>36682944729</v>
      </c>
      <c r="D42" s="10">
        <f t="shared" si="0"/>
        <v>3989836857.1999893</v>
      </c>
      <c r="E42" s="10">
        <v>40672781586.199989</v>
      </c>
      <c r="F42" s="10">
        <v>28563184447.230003</v>
      </c>
      <c r="G42" s="10">
        <f t="shared" si="4"/>
        <v>28563184447.230003</v>
      </c>
      <c r="H42" s="23">
        <f t="shared" si="22"/>
        <v>12109597138.969986</v>
      </c>
      <c r="I42" s="10">
        <v>6339104991.5500002</v>
      </c>
      <c r="J42" s="24">
        <f t="shared" si="23"/>
        <v>5770492147.4199858</v>
      </c>
      <c r="K42" s="11"/>
      <c r="L42" s="16"/>
      <c r="M42" s="11"/>
      <c r="N42" s="16"/>
      <c r="O42" s="11"/>
    </row>
    <row r="43" spans="1:15" x14ac:dyDescent="0.25">
      <c r="A43" s="8" t="s">
        <v>43</v>
      </c>
      <c r="B43" s="9"/>
      <c r="C43" s="10">
        <v>0</v>
      </c>
      <c r="D43" s="10">
        <f t="shared" ref="D43:D44" si="24">E43-C43</f>
        <v>0</v>
      </c>
      <c r="E43" s="10">
        <v>0</v>
      </c>
      <c r="F43" s="10">
        <v>0</v>
      </c>
      <c r="G43" s="10">
        <f t="shared" ref="G43:G44" si="25">F43</f>
        <v>0</v>
      </c>
      <c r="H43" s="23">
        <f t="shared" si="22"/>
        <v>0</v>
      </c>
      <c r="I43" s="10"/>
      <c r="J43" s="24">
        <f t="shared" si="23"/>
        <v>0</v>
      </c>
      <c r="K43" s="11"/>
      <c r="L43" s="12"/>
      <c r="M43" s="13"/>
      <c r="N43" s="13"/>
      <c r="O43" s="13"/>
    </row>
    <row r="44" spans="1:15" x14ac:dyDescent="0.25">
      <c r="A44" s="8" t="s">
        <v>44</v>
      </c>
      <c r="B44" s="9"/>
      <c r="C44" s="10">
        <v>0</v>
      </c>
      <c r="D44" s="10">
        <f t="shared" si="24"/>
        <v>0</v>
      </c>
      <c r="E44" s="10">
        <v>0</v>
      </c>
      <c r="F44" s="10">
        <v>0</v>
      </c>
      <c r="G44" s="10">
        <f t="shared" si="25"/>
        <v>0</v>
      </c>
      <c r="H44" s="23">
        <f t="shared" si="22"/>
        <v>0</v>
      </c>
      <c r="I44" s="10"/>
      <c r="J44" s="24">
        <f t="shared" si="23"/>
        <v>0</v>
      </c>
      <c r="K44" s="11"/>
      <c r="L44" s="12"/>
      <c r="M44" s="13"/>
      <c r="N44" s="13"/>
      <c r="O44" s="13"/>
    </row>
    <row r="45" spans="1:15" x14ac:dyDescent="0.25">
      <c r="A45" s="9"/>
      <c r="B45" s="9"/>
      <c r="C45" s="10"/>
      <c r="D45" s="10"/>
      <c r="E45" s="10"/>
      <c r="F45" s="10"/>
      <c r="G45" s="10"/>
      <c r="H45" s="10"/>
      <c r="I45" s="10"/>
      <c r="J45" s="10"/>
      <c r="K45" s="11"/>
      <c r="L45" s="16"/>
      <c r="M45" s="11"/>
      <c r="N45" s="16"/>
      <c r="O45" s="11"/>
    </row>
    <row r="46" spans="1:15" s="19" customFormat="1" x14ac:dyDescent="0.25">
      <c r="A46" s="2" t="s">
        <v>0</v>
      </c>
      <c r="B46" s="17"/>
      <c r="C46" s="18">
        <f>C10+C20+C29+C40</f>
        <v>208765514333</v>
      </c>
      <c r="D46" s="18">
        <f>D10+D20+D29+D40</f>
        <v>13010408399.779995</v>
      </c>
      <c r="E46" s="18">
        <f>E10+E20+E29+E40</f>
        <v>221775922732.78003</v>
      </c>
      <c r="F46" s="18">
        <f t="shared" ref="F46:J46" si="26">F10+F20+F29+F40</f>
        <v>144883330610.18997</v>
      </c>
      <c r="G46" s="18">
        <f t="shared" si="26"/>
        <v>144883330610.18997</v>
      </c>
      <c r="H46" s="18">
        <f t="shared" si="26"/>
        <v>76892592122.590042</v>
      </c>
      <c r="I46" s="18">
        <f t="shared" si="26"/>
        <v>32359648421.929993</v>
      </c>
      <c r="J46" s="18">
        <f t="shared" si="26"/>
        <v>44532943700.660049</v>
      </c>
      <c r="K46" s="11"/>
      <c r="L46" s="11"/>
      <c r="M46" s="11"/>
      <c r="N46" s="11"/>
      <c r="O46" s="11"/>
    </row>
    <row r="47" spans="1:15" ht="16.5" thickBot="1" x14ac:dyDescent="0.3">
      <c r="A47" s="20"/>
      <c r="B47" s="20"/>
      <c r="C47" s="20"/>
      <c r="D47" s="20"/>
      <c r="E47" s="21"/>
      <c r="F47" s="21"/>
      <c r="G47" s="21"/>
      <c r="H47" s="21"/>
      <c r="I47" s="21"/>
      <c r="J47" s="21"/>
    </row>
    <row r="48" spans="1:15" ht="16.5" thickTop="1" x14ac:dyDescent="0.25">
      <c r="A48" s="28" t="s">
        <v>49</v>
      </c>
      <c r="B48" s="26"/>
      <c r="C48" s="26"/>
      <c r="D48" s="26"/>
      <c r="E48" s="26"/>
      <c r="F48" s="26"/>
      <c r="G48" s="26"/>
      <c r="H48" s="26"/>
      <c r="I48" s="26"/>
      <c r="J48" s="26"/>
      <c r="K48" s="26"/>
      <c r="L48" s="26"/>
    </row>
    <row r="49" spans="1:12" x14ac:dyDescent="0.25">
      <c r="A49" s="29" t="s">
        <v>45</v>
      </c>
      <c r="B49" s="26"/>
      <c r="C49" s="26"/>
      <c r="D49" s="26"/>
      <c r="E49" s="26"/>
      <c r="F49" s="26"/>
      <c r="G49" s="26"/>
      <c r="H49" s="26"/>
      <c r="I49" s="26"/>
      <c r="J49" s="26"/>
      <c r="K49" s="26"/>
      <c r="L49" s="26"/>
    </row>
    <row r="50" spans="1:12" x14ac:dyDescent="0.25">
      <c r="A50" s="27" t="s">
        <v>46</v>
      </c>
      <c r="B50" s="27"/>
      <c r="C50" s="27"/>
      <c r="D50" s="27"/>
      <c r="E50" s="27"/>
      <c r="F50" s="27"/>
      <c r="G50" s="27"/>
      <c r="H50" s="27"/>
      <c r="I50" s="27"/>
      <c r="J50" s="27"/>
      <c r="K50" s="22"/>
      <c r="L50" s="22"/>
    </row>
    <row r="51" spans="1:12" x14ac:dyDescent="0.25">
      <c r="A51" s="25" t="s">
        <v>47</v>
      </c>
      <c r="B51" s="25"/>
      <c r="C51" s="25"/>
      <c r="D51" s="25"/>
      <c r="E51" s="26"/>
      <c r="F51" s="26"/>
      <c r="G51" s="26"/>
      <c r="H51" s="26"/>
      <c r="I51" s="26"/>
      <c r="J51" s="26"/>
      <c r="K51" s="22"/>
      <c r="L51" s="22"/>
    </row>
    <row r="52" spans="1:12" x14ac:dyDescent="0.25">
      <c r="A52" s="26" t="s">
        <v>48</v>
      </c>
      <c r="B52" s="26"/>
      <c r="C52" s="26"/>
      <c r="D52" s="26"/>
      <c r="E52" s="26"/>
      <c r="F52" s="26"/>
      <c r="G52" s="26"/>
      <c r="H52" s="26"/>
      <c r="I52" s="26"/>
      <c r="J52" s="26"/>
      <c r="K52" s="22"/>
      <c r="L52" s="22"/>
    </row>
  </sheetData>
  <mergeCells count="15">
    <mergeCell ref="A1:J1"/>
    <mergeCell ref="A2:J2"/>
    <mergeCell ref="A3:J3"/>
    <mergeCell ref="A4:J4"/>
    <mergeCell ref="A5:J5"/>
    <mergeCell ref="A51:J51"/>
    <mergeCell ref="A50:J50"/>
    <mergeCell ref="A6:A8"/>
    <mergeCell ref="A52:J52"/>
    <mergeCell ref="A48:L48"/>
    <mergeCell ref="C6:G6"/>
    <mergeCell ref="A49:L49"/>
    <mergeCell ref="H6:H8"/>
    <mergeCell ref="I6:I8"/>
    <mergeCell ref="J6:J8"/>
  </mergeCells>
  <printOptions horizontalCentered="1"/>
  <pageMargins left="0.23622047244094491" right="0.23622047244094491" top="0.9055118110236221" bottom="0.55118110236220474" header="0.31496062992125984" footer="0.31496062992125984"/>
  <pageSetup scale="58" fitToHeight="0" orientation="landscape" r:id="rId1"/>
  <headerFooter>
    <oddHeader>&amp;L&amp;G</oddHeader>
  </headerFooter>
  <ignoredErrors>
    <ignoredError sqref="D40"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Funcional</vt:lpstr>
      <vt:lpstr>Funcional!Área_de_impresión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Dell anjavram</cp:lastModifiedBy>
  <cp:lastPrinted>2021-10-25T02:19:02Z</cp:lastPrinted>
  <dcterms:created xsi:type="dcterms:W3CDTF">2015-12-07T22:36:48Z</dcterms:created>
  <dcterms:modified xsi:type="dcterms:W3CDTF">2021-10-25T02:24:18Z</dcterms:modified>
</cp:coreProperties>
</file>