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EJERCICIO 2021\4 Enero - Diciembre\2 CONAC\Clasificaciones CONAC CENTRAL\"/>
    </mc:Choice>
  </mc:AlternateContent>
  <xr:revisionPtr revIDLastSave="0" documentId="13_ncr:1_{C622F8B4-D675-43E5-9B77-C05323E5B9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K36" i="1" s="1"/>
  <c r="H34" i="1"/>
  <c r="I34" i="1" s="1"/>
  <c r="K34" i="1" s="1"/>
  <c r="G28" i="1"/>
  <c r="J28" i="1"/>
  <c r="G25" i="1"/>
  <c r="J25" i="1"/>
  <c r="G21" i="1"/>
  <c r="J21" i="1"/>
  <c r="G12" i="1"/>
  <c r="J12" i="1"/>
  <c r="G9" i="1"/>
  <c r="J9" i="1"/>
  <c r="H16" i="1"/>
  <c r="I16" i="1" s="1"/>
  <c r="K16" i="1" s="1"/>
  <c r="H17" i="1"/>
  <c r="I17" i="1" s="1"/>
  <c r="K17" i="1" s="1"/>
  <c r="F21" i="1"/>
  <c r="J39" i="1" l="1"/>
  <c r="H14" i="1"/>
  <c r="I14" i="1" s="1"/>
  <c r="K14" i="1" s="1"/>
  <c r="H15" i="1"/>
  <c r="I15" i="1" s="1"/>
  <c r="K15" i="1" s="1"/>
  <c r="H18" i="1"/>
  <c r="I18" i="1" s="1"/>
  <c r="K18" i="1" s="1"/>
  <c r="H19" i="1"/>
  <c r="I19" i="1" s="1"/>
  <c r="K19" i="1" s="1"/>
  <c r="H20" i="1"/>
  <c r="I20" i="1" s="1"/>
  <c r="K20" i="1" s="1"/>
  <c r="H22" i="1"/>
  <c r="H23" i="1"/>
  <c r="I23" i="1" s="1"/>
  <c r="K23" i="1" s="1"/>
  <c r="H24" i="1"/>
  <c r="I24" i="1" s="1"/>
  <c r="K24" i="1" s="1"/>
  <c r="H26" i="1"/>
  <c r="H27" i="1"/>
  <c r="I27" i="1" s="1"/>
  <c r="K27" i="1" s="1"/>
  <c r="H29" i="1"/>
  <c r="H30" i="1"/>
  <c r="I30" i="1" s="1"/>
  <c r="K30" i="1" s="1"/>
  <c r="H31" i="1"/>
  <c r="I31" i="1" s="1"/>
  <c r="K31" i="1" s="1"/>
  <c r="H32" i="1"/>
  <c r="I32" i="1" s="1"/>
  <c r="K32" i="1" s="1"/>
  <c r="H35" i="1"/>
  <c r="I35" i="1" s="1"/>
  <c r="K35" i="1" s="1"/>
  <c r="H37" i="1"/>
  <c r="I37" i="1" s="1"/>
  <c r="K37" i="1" s="1"/>
  <c r="H13" i="1"/>
  <c r="H11" i="1"/>
  <c r="I11" i="1" s="1"/>
  <c r="K11" i="1" s="1"/>
  <c r="H10" i="1"/>
  <c r="H12" i="1" l="1"/>
  <c r="I13" i="1"/>
  <c r="K13" i="1" s="1"/>
  <c r="H25" i="1"/>
  <c r="I26" i="1"/>
  <c r="K26" i="1" s="1"/>
  <c r="H21" i="1"/>
  <c r="I21" i="1" s="1"/>
  <c r="K21" i="1" s="1"/>
  <c r="I22" i="1"/>
  <c r="K22" i="1" s="1"/>
  <c r="I10" i="1"/>
  <c r="K10" i="1" s="1"/>
  <c r="H9" i="1"/>
  <c r="H28" i="1"/>
  <c r="I29" i="1"/>
  <c r="K29" i="1" s="1"/>
  <c r="G33" i="1"/>
  <c r="H33" i="1" l="1"/>
  <c r="H39" i="1" s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D21" i="1" l="1"/>
  <c r="D9" i="1"/>
  <c r="F9" i="1"/>
  <c r="I9" i="1" s="1"/>
  <c r="K9" i="1" s="1"/>
  <c r="E10" i="1"/>
  <c r="D12" i="1"/>
  <c r="F12" i="1"/>
  <c r="I12" i="1" s="1"/>
  <c r="K12" i="1" s="1"/>
  <c r="E13" i="1"/>
  <c r="D25" i="1"/>
  <c r="F25" i="1"/>
  <c r="I25" i="1" s="1"/>
  <c r="K25" i="1" s="1"/>
  <c r="E26" i="1"/>
  <c r="D28" i="1"/>
  <c r="F28" i="1"/>
  <c r="I28" i="1" s="1"/>
  <c r="K28" i="1" s="1"/>
  <c r="E29" i="1"/>
  <c r="D33" i="1"/>
  <c r="F33" i="1"/>
  <c r="I33" i="1" s="1"/>
  <c r="K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K39" i="1" s="1"/>
  <c r="E33" i="1"/>
  <c r="E39" i="1" l="1"/>
</calcChain>
</file>

<file path=xl/sharedStrings.xml><?xml version="1.0" encoding="utf-8"?>
<sst xmlns="http://schemas.openxmlformats.org/spreadsheetml/2006/main" count="50" uniqueCount="50">
  <si>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</si>
  <si>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</si>
  <si>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</si>
  <si>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</si>
  <si>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</si>
  <si>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</si>
  <si>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</si>
  <si>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</si>
  <si>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</si>
  <si>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</si>
  <si>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</si>
  <si>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</si>
  <si>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</si>
  <si>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</si>
  <si>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</si>
  <si>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</si>
  <si>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</si>
  <si>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</si>
  <si>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</si>
  <si>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</si>
  <si>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</si>
  <si>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</si>
  <si>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</si>
  <si>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</si>
  <si>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</si>
  <si>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</si>
  <si>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</si>
  <si>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</si>
  <si>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</si>
  <si>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</si>
  <si>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</si>
  <si>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</si>
  <si>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</si>
  <si>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</si>
  <si>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</si>
  <si>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</si>
  <si>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</si>
  <si>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</si>
  <si>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</si>
  <si>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</si>
  <si>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Pagado</t>
  </si>
  <si>
    <t>Nota: Cifras Preliminares, las correspondientes al cierre del ejercicio se registrarán en el Informe de Cuenta Pública 2021.</t>
  </si>
  <si>
    <t>Diferencia</t>
  </si>
  <si>
    <t xml:space="preserve">Comprometido </t>
  </si>
  <si>
    <t>Diferencia menos comprometido</t>
  </si>
  <si>
    <r>
      <rPr>
        <b/>
        <sz val="8"/>
        <rFont val="Source Sans Pro"/>
        <family val="2"/>
      </rPr>
      <t>Las cifras</t>
    </r>
    <r>
      <rPr>
        <sz val="8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</si>
  <si>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</si>
  <si>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</si>
  <si>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theme="1"/>
        <rFont val="Source Sans Pro"/>
        <family val="2"/>
      </rPr>
      <t>El monto</t>
    </r>
    <r>
      <rPr>
        <sz val="8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</si>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</sst>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8"/>
      <name val="Source Sans Pro"/>
      <family val="2"/>
    </font>
    <font>
      <sz val="8"/>
      <color theme="1"/>
      <name val="Source Sans Pro"/>
      <family val="2"/>
    </font>
    <font>
      <sz val="8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  <font>
      <b/>
      <sz val="8"/>
      <color theme="1"/>
      <name val="Source Sans Pro"/>
      <family val="2"/>
    </font>
    <font>
      <sz val="8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/>
    <xf numFmtId="0" fontId="12" fillId="0" borderId="0" xfId="0" applyFont="1" applyFill="1" applyAlignment="1"/>
    <xf numFmtId="0" fontId="12" fillId="0" borderId="0" xfId="0" applyFont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00AE42"/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45"/>
  <sheetViews>
    <sheetView showGridLines="0" tabSelected="1" view="pageBreakPreview" topLeftCell="B28" zoomScale="85" zoomScaleNormal="130" zoomScaleSheetLayoutView="85" workbookViewId="0">
      <selection activeCell="G39" sqref="G39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10" width="19.42578125" style="1" customWidth="1"/>
    <col min="11" max="11" width="17.85546875" style="1" bestFit="1" customWidth="1"/>
    <col min="12" max="12" width="1.85546875" style="1" customWidth="1"/>
    <col min="13" max="13" width="12" style="1" bestFit="1" customWidth="1"/>
    <col min="14" max="14" width="11.5703125" style="1"/>
    <col min="15" max="15" width="11.5703125" style="1" bestFit="1" customWidth="1"/>
    <col min="16" max="16384" width="11.5703125" style="1"/>
  </cols>
  <sheetData>
    <row r="1" spans="2:16" x14ac:dyDescent="0.25">
      <c r="B1" s="28" t="s">
        <v>36</v>
      </c>
      <c r="C1" s="29"/>
      <c r="D1" s="29"/>
      <c r="E1" s="29"/>
      <c r="F1" s="29"/>
      <c r="G1" s="29"/>
      <c r="H1" s="29"/>
      <c r="I1" s="29"/>
      <c r="J1" s="29"/>
      <c r="K1" s="30"/>
    </row>
    <row r="2" spans="2:16" x14ac:dyDescent="0.25">
      <c r="B2" s="31" t="s">
        <v>35</v>
      </c>
      <c r="C2" s="32"/>
      <c r="D2" s="32"/>
      <c r="E2" s="32"/>
      <c r="F2" s="32"/>
      <c r="G2" s="32"/>
      <c r="H2" s="32"/>
      <c r="I2" s="32"/>
      <c r="J2" s="32"/>
      <c r="K2" s="33"/>
    </row>
    <row r="3" spans="2:16" x14ac:dyDescent="0.25">
      <c r="B3" s="31" t="s">
        <v>49</v>
      </c>
      <c r="C3" s="32"/>
      <c r="D3" s="32"/>
      <c r="E3" s="32"/>
      <c r="F3" s="32"/>
      <c r="G3" s="32"/>
      <c r="H3" s="32"/>
      <c r="I3" s="32"/>
      <c r="J3" s="32"/>
      <c r="K3" s="33"/>
    </row>
    <row r="4" spans="2:16" x14ac:dyDescent="0.25">
      <c r="B4" s="34" t="s">
        <v>38</v>
      </c>
      <c r="C4" s="32"/>
      <c r="D4" s="35"/>
      <c r="E4" s="35"/>
      <c r="F4" s="35"/>
      <c r="G4" s="35"/>
      <c r="H4" s="35"/>
      <c r="I4" s="35"/>
      <c r="J4" s="35"/>
      <c r="K4" s="36"/>
    </row>
    <row r="5" spans="2:16" x14ac:dyDescent="0.25">
      <c r="B5" s="37" t="s">
        <v>34</v>
      </c>
      <c r="C5" s="17"/>
      <c r="D5" s="40" t="s">
        <v>37</v>
      </c>
      <c r="E5" s="41"/>
      <c r="F5" s="41"/>
      <c r="G5" s="41"/>
      <c r="H5" s="41"/>
      <c r="I5" s="44" t="s">
        <v>42</v>
      </c>
      <c r="J5" s="44" t="s">
        <v>43</v>
      </c>
      <c r="K5" s="47" t="s">
        <v>44</v>
      </c>
    </row>
    <row r="6" spans="2:16" ht="31.5" x14ac:dyDescent="0.25">
      <c r="B6" s="37"/>
      <c r="C6" s="18"/>
      <c r="D6" s="19" t="s">
        <v>33</v>
      </c>
      <c r="E6" s="20" t="s">
        <v>32</v>
      </c>
      <c r="F6" s="20" t="s">
        <v>31</v>
      </c>
      <c r="G6" s="20" t="s">
        <v>39</v>
      </c>
      <c r="H6" s="20" t="s">
        <v>40</v>
      </c>
      <c r="I6" s="45"/>
      <c r="J6" s="45"/>
      <c r="K6" s="48"/>
    </row>
    <row r="7" spans="2:16" x14ac:dyDescent="0.25">
      <c r="B7" s="37"/>
      <c r="C7" s="21"/>
      <c r="D7" s="22">
        <v>1</v>
      </c>
      <c r="E7" s="23">
        <v>2</v>
      </c>
      <c r="F7" s="20" t="s">
        <v>30</v>
      </c>
      <c r="G7" s="24">
        <v>4</v>
      </c>
      <c r="H7" s="24">
        <v>5</v>
      </c>
      <c r="I7" s="46"/>
      <c r="J7" s="46"/>
      <c r="K7" s="49"/>
    </row>
    <row r="8" spans="2:16" s="2" customFormat="1" ht="3.75" customHeight="1" x14ac:dyDescent="0.25"/>
    <row r="9" spans="2:16" s="6" customFormat="1" ht="31.5" x14ac:dyDescent="0.25">
      <c r="B9" s="3" t="s">
        <v>29</v>
      </c>
      <c r="C9" s="3"/>
      <c r="D9" s="4">
        <f>SUM(D10:D11)</f>
        <v>13520526603</v>
      </c>
      <c r="E9" s="4">
        <f t="shared" ref="E9:E37" si="0">F9-D9</f>
        <v>-777665410.50999832</v>
      </c>
      <c r="F9" s="4">
        <f>SUM(F10:F11)</f>
        <v>12742861192.490002</v>
      </c>
      <c r="G9" s="4">
        <f t="shared" ref="G9:J9" si="1">SUM(G10:G11)</f>
        <v>10793379701.029997</v>
      </c>
      <c r="H9" s="4">
        <f t="shared" si="1"/>
        <v>10793379701.029997</v>
      </c>
      <c r="I9" s="4">
        <f>+F9-H9</f>
        <v>1949481491.4600048</v>
      </c>
      <c r="J9" s="4">
        <f t="shared" si="1"/>
        <v>1318320300.1499999</v>
      </c>
      <c r="K9" s="4">
        <f>+I9-J9</f>
        <v>631161191.31000495</v>
      </c>
      <c r="L9" s="5"/>
      <c r="M9" s="5"/>
      <c r="N9" s="5"/>
      <c r="O9" s="5"/>
      <c r="P9" s="5"/>
    </row>
    <row r="10" spans="2:16" x14ac:dyDescent="0.25">
      <c r="B10" s="7" t="s">
        <v>28</v>
      </c>
      <c r="C10" s="8"/>
      <c r="D10" s="9">
        <v>3143077406</v>
      </c>
      <c r="E10" s="9">
        <f t="shared" si="0"/>
        <v>-59195114.099999428</v>
      </c>
      <c r="F10" s="9">
        <v>3083882291.9000006</v>
      </c>
      <c r="G10" s="9">
        <v>2937992320.6399999</v>
      </c>
      <c r="H10" s="9">
        <f>G10</f>
        <v>2937992320.6399999</v>
      </c>
      <c r="I10" s="9">
        <f t="shared" ref="I10:I39" si="2">+F10-H10</f>
        <v>145889971.26000071</v>
      </c>
      <c r="J10" s="9">
        <v>106322776.16999997</v>
      </c>
      <c r="K10" s="9">
        <f t="shared" ref="K10:K39" si="3">+I10-J10</f>
        <v>39567195.090000734</v>
      </c>
      <c r="L10" s="5"/>
      <c r="M10" s="10"/>
      <c r="N10" s="5"/>
      <c r="O10" s="10"/>
      <c r="P10" s="5"/>
    </row>
    <row r="11" spans="2:16" x14ac:dyDescent="0.25">
      <c r="B11" s="7" t="s">
        <v>27</v>
      </c>
      <c r="C11" s="8"/>
      <c r="D11" s="9">
        <v>10377449197</v>
      </c>
      <c r="E11" s="9">
        <f t="shared" si="0"/>
        <v>-718470296.40999794</v>
      </c>
      <c r="F11" s="9">
        <v>9658978900.5900021</v>
      </c>
      <c r="G11" s="9">
        <v>7855387380.3899965</v>
      </c>
      <c r="H11" s="9">
        <f>G11</f>
        <v>7855387380.3899965</v>
      </c>
      <c r="I11" s="9">
        <f t="shared" si="2"/>
        <v>1803591520.2000055</v>
      </c>
      <c r="J11" s="9">
        <v>1211997523.9799998</v>
      </c>
      <c r="K11" s="9">
        <f t="shared" si="3"/>
        <v>591593996.22000575</v>
      </c>
      <c r="L11" s="5"/>
      <c r="M11" s="10"/>
      <c r="N11" s="5"/>
      <c r="O11" s="10"/>
      <c r="P11" s="5"/>
    </row>
    <row r="12" spans="2:16" s="6" customFormat="1" x14ac:dyDescent="0.25">
      <c r="B12" s="3" t="s">
        <v>26</v>
      </c>
      <c r="C12" s="3"/>
      <c r="D12" s="4">
        <f>SUM(D13:D20)</f>
        <v>63803329155</v>
      </c>
      <c r="E12" s="4">
        <f t="shared" si="0"/>
        <v>10270018884.64003</v>
      </c>
      <c r="F12" s="4">
        <f>SUM(F13:F20)</f>
        <v>74073348039.64003</v>
      </c>
      <c r="G12" s="4">
        <f t="shared" ref="G12:J12" si="4">SUM(G13:G20)</f>
        <v>61777274131.560028</v>
      </c>
      <c r="H12" s="4">
        <f t="shared" si="4"/>
        <v>61777274131.560028</v>
      </c>
      <c r="I12" s="4">
        <f t="shared" si="2"/>
        <v>12296073908.080002</v>
      </c>
      <c r="J12" s="4">
        <f t="shared" si="4"/>
        <v>9339529616.1500015</v>
      </c>
      <c r="K12" s="4">
        <f t="shared" si="3"/>
        <v>2956544291.9300003</v>
      </c>
      <c r="L12" s="5"/>
      <c r="M12" s="5"/>
      <c r="N12" s="5"/>
      <c r="O12" s="5"/>
      <c r="P12" s="5"/>
    </row>
    <row r="13" spans="2:16" x14ac:dyDescent="0.25">
      <c r="B13" s="7" t="s">
        <v>25</v>
      </c>
      <c r="C13" s="8"/>
      <c r="D13" s="9">
        <v>38474249579</v>
      </c>
      <c r="E13" s="9">
        <f t="shared" si="0"/>
        <v>3747187286.1600189</v>
      </c>
      <c r="F13" s="9">
        <v>42221436865.160019</v>
      </c>
      <c r="G13" s="9">
        <v>38267975853.910027</v>
      </c>
      <c r="H13" s="9">
        <f>G13</f>
        <v>38267975853.910027</v>
      </c>
      <c r="I13" s="9">
        <f t="shared" si="2"/>
        <v>3953461011.2499924</v>
      </c>
      <c r="J13" s="9">
        <v>3333149947.0099974</v>
      </c>
      <c r="K13" s="9">
        <f t="shared" si="3"/>
        <v>620311064.239995</v>
      </c>
      <c r="L13" s="5"/>
      <c r="M13" s="10"/>
      <c r="N13" s="5"/>
      <c r="O13" s="10"/>
      <c r="P13" s="5"/>
    </row>
    <row r="14" spans="2:16" x14ac:dyDescent="0.25">
      <c r="B14" s="7" t="s">
        <v>24</v>
      </c>
      <c r="C14" s="8"/>
      <c r="D14" s="9">
        <v>1174009745</v>
      </c>
      <c r="E14" s="9">
        <f t="shared" si="0"/>
        <v>183042849.88999987</v>
      </c>
      <c r="F14" s="9">
        <v>1357052594.8899999</v>
      </c>
      <c r="G14" s="9">
        <v>1273525332.7000003</v>
      </c>
      <c r="H14" s="9">
        <f t="shared" ref="H14:H37" si="5">G14</f>
        <v>1273525332.7000003</v>
      </c>
      <c r="I14" s="9">
        <f t="shared" si="2"/>
        <v>83527262.18999958</v>
      </c>
      <c r="J14" s="9">
        <v>83171201.50999999</v>
      </c>
      <c r="K14" s="9">
        <f t="shared" si="3"/>
        <v>356060.67999958992</v>
      </c>
      <c r="L14" s="5"/>
      <c r="M14" s="10"/>
      <c r="N14" s="5"/>
      <c r="O14" s="10"/>
      <c r="P14" s="5"/>
    </row>
    <row r="15" spans="2:16" ht="31.5" x14ac:dyDescent="0.25">
      <c r="B15" s="7" t="s">
        <v>23</v>
      </c>
      <c r="C15" s="8"/>
      <c r="D15" s="9">
        <v>855647820</v>
      </c>
      <c r="E15" s="9">
        <f t="shared" si="0"/>
        <v>326490051.87000036</v>
      </c>
      <c r="F15" s="9">
        <v>1182137871.8700004</v>
      </c>
      <c r="G15" s="9">
        <v>1072369431.3500001</v>
      </c>
      <c r="H15" s="9">
        <f t="shared" si="5"/>
        <v>1072369431.3500001</v>
      </c>
      <c r="I15" s="9">
        <f t="shared" si="2"/>
        <v>109768440.52000022</v>
      </c>
      <c r="J15" s="9">
        <v>68247599.650000036</v>
      </c>
      <c r="K15" s="9">
        <f t="shared" si="3"/>
        <v>41520840.870000184</v>
      </c>
      <c r="L15" s="5"/>
      <c r="M15" s="10"/>
      <c r="N15" s="5"/>
      <c r="O15" s="10"/>
      <c r="P15" s="5"/>
    </row>
    <row r="16" spans="2:16" x14ac:dyDescent="0.25">
      <c r="B16" s="7" t="s">
        <v>22</v>
      </c>
      <c r="C16" s="8"/>
      <c r="D16" s="9">
        <v>1107024116</v>
      </c>
      <c r="E16" s="9">
        <f t="shared" si="0"/>
        <v>67065961.480000257</v>
      </c>
      <c r="F16" s="9">
        <v>1174090077.4800003</v>
      </c>
      <c r="G16" s="9">
        <v>769367569.06999969</v>
      </c>
      <c r="H16" s="9">
        <f t="shared" si="5"/>
        <v>769367569.06999969</v>
      </c>
      <c r="I16" s="9">
        <f t="shared" si="2"/>
        <v>404722508.41000056</v>
      </c>
      <c r="J16" s="9">
        <v>287679955.32999998</v>
      </c>
      <c r="K16" s="9">
        <f t="shared" si="3"/>
        <v>117042553.08000058</v>
      </c>
      <c r="L16" s="5"/>
      <c r="M16" s="10"/>
      <c r="N16" s="5"/>
      <c r="O16" s="10"/>
      <c r="P16" s="5"/>
    </row>
    <row r="17" spans="2:16" x14ac:dyDescent="0.25">
      <c r="B17" s="7" t="s">
        <v>21</v>
      </c>
      <c r="C17" s="8"/>
      <c r="D17" s="9">
        <v>470977730</v>
      </c>
      <c r="E17" s="9">
        <f t="shared" si="0"/>
        <v>-241915256.00000003</v>
      </c>
      <c r="F17" s="9">
        <v>229062473.99999997</v>
      </c>
      <c r="G17" s="9">
        <v>137992785.71999991</v>
      </c>
      <c r="H17" s="9">
        <f t="shared" si="5"/>
        <v>137992785.71999991</v>
      </c>
      <c r="I17" s="9">
        <f t="shared" si="2"/>
        <v>91069688.280000061</v>
      </c>
      <c r="J17" s="9">
        <v>71662416.519999996</v>
      </c>
      <c r="K17" s="9">
        <f t="shared" si="3"/>
        <v>19407271.760000065</v>
      </c>
      <c r="L17" s="5"/>
      <c r="M17" s="10"/>
      <c r="N17" s="5"/>
      <c r="O17" s="10"/>
      <c r="P17" s="5"/>
    </row>
    <row r="18" spans="2:16" ht="31.5" x14ac:dyDescent="0.25">
      <c r="B18" s="7" t="s">
        <v>20</v>
      </c>
      <c r="C18" s="8"/>
      <c r="D18" s="9">
        <v>0</v>
      </c>
      <c r="E18" s="9">
        <f t="shared" si="0"/>
        <v>0</v>
      </c>
      <c r="F18" s="9">
        <v>0</v>
      </c>
      <c r="G18" s="9">
        <v>0</v>
      </c>
      <c r="H18" s="9">
        <f t="shared" si="5"/>
        <v>0</v>
      </c>
      <c r="I18" s="9">
        <f t="shared" si="2"/>
        <v>0</v>
      </c>
      <c r="J18" s="9"/>
      <c r="K18" s="9">
        <f t="shared" si="3"/>
        <v>0</v>
      </c>
      <c r="L18" s="5"/>
      <c r="M18" s="10"/>
      <c r="N18" s="5"/>
      <c r="O18" s="10"/>
      <c r="P18" s="5"/>
    </row>
    <row r="19" spans="2:16" x14ac:dyDescent="0.25">
      <c r="B19" s="7" t="s">
        <v>19</v>
      </c>
      <c r="C19" s="8"/>
      <c r="D19" s="9">
        <v>0</v>
      </c>
      <c r="E19" s="9">
        <f t="shared" si="0"/>
        <v>0</v>
      </c>
      <c r="F19" s="9">
        <v>0</v>
      </c>
      <c r="G19" s="9">
        <v>0</v>
      </c>
      <c r="H19" s="9">
        <f t="shared" si="5"/>
        <v>0</v>
      </c>
      <c r="I19" s="9">
        <f t="shared" si="2"/>
        <v>0</v>
      </c>
      <c r="J19" s="9"/>
      <c r="K19" s="9">
        <f t="shared" si="3"/>
        <v>0</v>
      </c>
      <c r="L19" s="5"/>
      <c r="M19" s="10"/>
      <c r="N19" s="5"/>
      <c r="O19" s="10"/>
      <c r="P19" s="5"/>
    </row>
    <row r="20" spans="2:16" x14ac:dyDescent="0.25">
      <c r="B20" s="7" t="s">
        <v>18</v>
      </c>
      <c r="C20" s="8"/>
      <c r="D20" s="9">
        <v>21721420165</v>
      </c>
      <c r="E20" s="9">
        <f t="shared" si="0"/>
        <v>6188147991.2400017</v>
      </c>
      <c r="F20" s="9">
        <v>27909568156.240002</v>
      </c>
      <c r="G20" s="9">
        <v>20256043158.810009</v>
      </c>
      <c r="H20" s="9">
        <f t="shared" si="5"/>
        <v>20256043158.810009</v>
      </c>
      <c r="I20" s="9">
        <f t="shared" si="2"/>
        <v>7653524997.4299927</v>
      </c>
      <c r="J20" s="9">
        <v>5495618496.130003</v>
      </c>
      <c r="K20" s="9">
        <f t="shared" si="3"/>
        <v>2157906501.2999897</v>
      </c>
      <c r="L20" s="5"/>
      <c r="M20" s="10"/>
      <c r="N20" s="5"/>
      <c r="O20" s="10"/>
      <c r="P20" s="5"/>
    </row>
    <row r="21" spans="2:16" s="6" customFormat="1" x14ac:dyDescent="0.25">
      <c r="B21" s="3" t="s">
        <v>17</v>
      </c>
      <c r="C21" s="3"/>
      <c r="D21" s="4">
        <f>SUM(D22:D24)</f>
        <v>62170506114</v>
      </c>
      <c r="E21" s="4">
        <f t="shared" si="0"/>
        <v>-589483632.54997253</v>
      </c>
      <c r="F21" s="4">
        <f t="shared" ref="F21:J21" si="6">SUM(F22:F24)</f>
        <v>61581022481.450027</v>
      </c>
      <c r="G21" s="4">
        <f t="shared" si="6"/>
        <v>59787354353.44989</v>
      </c>
      <c r="H21" s="4">
        <f t="shared" si="6"/>
        <v>59787354353.44989</v>
      </c>
      <c r="I21" s="4">
        <f t="shared" si="2"/>
        <v>1793668128.0001373</v>
      </c>
      <c r="J21" s="4">
        <f t="shared" si="6"/>
        <v>942763210.36999941</v>
      </c>
      <c r="K21" s="4">
        <f t="shared" si="3"/>
        <v>850904917.63013792</v>
      </c>
      <c r="L21" s="5"/>
      <c r="M21" s="5"/>
      <c r="N21" s="5"/>
      <c r="O21" s="5"/>
      <c r="P21" s="5"/>
    </row>
    <row r="22" spans="2:16" ht="31.5" x14ac:dyDescent="0.25">
      <c r="B22" s="7" t="s">
        <v>16</v>
      </c>
      <c r="C22" s="8"/>
      <c r="D22" s="9">
        <v>54098330770</v>
      </c>
      <c r="E22" s="9">
        <f t="shared" si="0"/>
        <v>-273464159.03997803</v>
      </c>
      <c r="F22" s="9">
        <v>53824866610.960022</v>
      </c>
      <c r="G22" s="9">
        <v>52908265661.429886</v>
      </c>
      <c r="H22" s="9">
        <f t="shared" si="5"/>
        <v>52908265661.429886</v>
      </c>
      <c r="I22" s="9">
        <f t="shared" si="2"/>
        <v>916600949.53013611</v>
      </c>
      <c r="J22" s="9">
        <v>382537415.27999967</v>
      </c>
      <c r="K22" s="9">
        <f t="shared" si="3"/>
        <v>534063534.25013644</v>
      </c>
      <c r="L22" s="5"/>
      <c r="M22" s="10"/>
      <c r="N22" s="5"/>
      <c r="O22" s="10"/>
      <c r="P22" s="5"/>
    </row>
    <row r="23" spans="2:16" ht="31.5" x14ac:dyDescent="0.25">
      <c r="B23" s="7" t="s">
        <v>15</v>
      </c>
      <c r="C23" s="8"/>
      <c r="D23" s="9">
        <v>8072175344</v>
      </c>
      <c r="E23" s="9">
        <f t="shared" si="0"/>
        <v>-316019473.50999737</v>
      </c>
      <c r="F23" s="9">
        <v>7756155870.4900026</v>
      </c>
      <c r="G23" s="9">
        <v>6879088692.0200062</v>
      </c>
      <c r="H23" s="9">
        <f t="shared" si="5"/>
        <v>6879088692.0200062</v>
      </c>
      <c r="I23" s="9">
        <f t="shared" si="2"/>
        <v>877067178.46999645</v>
      </c>
      <c r="J23" s="9">
        <v>560225795.08999979</v>
      </c>
      <c r="K23" s="9">
        <f t="shared" si="3"/>
        <v>316841383.37999666</v>
      </c>
      <c r="L23" s="5"/>
      <c r="M23" s="10"/>
      <c r="N23" s="5"/>
      <c r="O23" s="10"/>
      <c r="P23" s="5"/>
    </row>
    <row r="24" spans="2:16" x14ac:dyDescent="0.25">
      <c r="B24" s="7" t="s">
        <v>14</v>
      </c>
      <c r="C24" s="8"/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5"/>
        <v>0</v>
      </c>
      <c r="I24" s="9">
        <f t="shared" si="2"/>
        <v>0</v>
      </c>
      <c r="J24" s="9"/>
      <c r="K24" s="9">
        <f t="shared" si="3"/>
        <v>0</v>
      </c>
      <c r="L24" s="5"/>
      <c r="M24" s="10"/>
      <c r="N24" s="5"/>
      <c r="O24" s="10"/>
      <c r="P24" s="5"/>
    </row>
    <row r="25" spans="2:16" s="6" customFormat="1" x14ac:dyDescent="0.25">
      <c r="B25" s="3" t="s">
        <v>13</v>
      </c>
      <c r="C25" s="3"/>
      <c r="D25" s="4">
        <f>SUM(D26:D27)</f>
        <v>348179283</v>
      </c>
      <c r="E25" s="4">
        <f t="shared" si="0"/>
        <v>12418192.330000162</v>
      </c>
      <c r="F25" s="4">
        <f>SUM(F26:F27)</f>
        <v>360597475.33000016</v>
      </c>
      <c r="G25" s="4">
        <f t="shared" ref="G25:J25" si="7">SUM(G26:G27)</f>
        <v>316983742.08000016</v>
      </c>
      <c r="H25" s="4">
        <f t="shared" si="7"/>
        <v>316983742.08000016</v>
      </c>
      <c r="I25" s="4">
        <f t="shared" si="2"/>
        <v>43613733.25</v>
      </c>
      <c r="J25" s="4">
        <f t="shared" si="7"/>
        <v>12952272.620000001</v>
      </c>
      <c r="K25" s="4">
        <f t="shared" si="3"/>
        <v>30661460.629999999</v>
      </c>
      <c r="L25" s="5"/>
      <c r="M25" s="5"/>
      <c r="N25" s="5"/>
      <c r="O25" s="5"/>
      <c r="P25" s="5"/>
    </row>
    <row r="26" spans="2:16" ht="31.5" x14ac:dyDescent="0.25">
      <c r="B26" s="7" t="s">
        <v>12</v>
      </c>
      <c r="C26" s="8"/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5"/>
        <v>0</v>
      </c>
      <c r="I26" s="9">
        <f t="shared" si="2"/>
        <v>0</v>
      </c>
      <c r="J26" s="9"/>
      <c r="K26" s="9">
        <f t="shared" si="3"/>
        <v>0</v>
      </c>
      <c r="L26" s="5"/>
      <c r="M26" s="10"/>
      <c r="N26" s="5"/>
      <c r="O26" s="10"/>
      <c r="P26" s="5"/>
    </row>
    <row r="27" spans="2:16" x14ac:dyDescent="0.25">
      <c r="B27" s="7" t="s">
        <v>11</v>
      </c>
      <c r="C27" s="8"/>
      <c r="D27" s="9">
        <v>348179283</v>
      </c>
      <c r="E27" s="9">
        <f t="shared" si="0"/>
        <v>12418192.330000162</v>
      </c>
      <c r="F27" s="9">
        <v>360597475.33000016</v>
      </c>
      <c r="G27" s="9">
        <v>316983742.08000016</v>
      </c>
      <c r="H27" s="9">
        <f t="shared" si="5"/>
        <v>316983742.08000016</v>
      </c>
      <c r="I27" s="9">
        <f t="shared" si="2"/>
        <v>43613733.25</v>
      </c>
      <c r="J27" s="9">
        <v>12952272.620000001</v>
      </c>
      <c r="K27" s="9">
        <f t="shared" si="3"/>
        <v>30661460.629999999</v>
      </c>
      <c r="L27" s="5"/>
      <c r="M27" s="10"/>
      <c r="N27" s="5"/>
      <c r="O27" s="10"/>
      <c r="P27" s="5"/>
    </row>
    <row r="28" spans="2:16" s="6" customFormat="1" x14ac:dyDescent="0.25">
      <c r="B28" s="3" t="s">
        <v>10</v>
      </c>
      <c r="C28" s="3"/>
      <c r="D28" s="4">
        <f>SUM(D29:D32)</f>
        <v>0</v>
      </c>
      <c r="E28" s="4">
        <f t="shared" si="0"/>
        <v>0</v>
      </c>
      <c r="F28" s="4">
        <f>SUM(F29:F32)</f>
        <v>0</v>
      </c>
      <c r="G28" s="4">
        <f t="shared" ref="G28:J28" si="8">SUM(G29:G32)</f>
        <v>0</v>
      </c>
      <c r="H28" s="4">
        <f t="shared" si="8"/>
        <v>0</v>
      </c>
      <c r="I28" s="4">
        <f t="shared" si="2"/>
        <v>0</v>
      </c>
      <c r="J28" s="4">
        <f t="shared" si="8"/>
        <v>0</v>
      </c>
      <c r="K28" s="4">
        <f t="shared" si="3"/>
        <v>0</v>
      </c>
      <c r="L28" s="5"/>
      <c r="M28" s="5"/>
      <c r="N28" s="5"/>
      <c r="O28" s="5"/>
      <c r="P28" s="5"/>
    </row>
    <row r="29" spans="2:16" x14ac:dyDescent="0.25">
      <c r="B29" s="7" t="s">
        <v>9</v>
      </c>
      <c r="C29" s="8"/>
      <c r="D29" s="9">
        <v>0</v>
      </c>
      <c r="E29" s="9">
        <f t="shared" si="0"/>
        <v>0</v>
      </c>
      <c r="F29" s="9">
        <v>0</v>
      </c>
      <c r="G29" s="9">
        <v>0</v>
      </c>
      <c r="H29" s="9">
        <f t="shared" si="5"/>
        <v>0</v>
      </c>
      <c r="I29" s="9">
        <f t="shared" si="2"/>
        <v>0</v>
      </c>
      <c r="J29" s="9"/>
      <c r="K29" s="9">
        <f t="shared" si="3"/>
        <v>0</v>
      </c>
      <c r="L29" s="5"/>
      <c r="M29" s="10"/>
      <c r="N29" s="5"/>
      <c r="O29" s="10"/>
      <c r="P29" s="5"/>
    </row>
    <row r="30" spans="2:16" x14ac:dyDescent="0.25">
      <c r="B30" s="7" t="s">
        <v>8</v>
      </c>
      <c r="C30" s="8"/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5"/>
        <v>0</v>
      </c>
      <c r="I30" s="9">
        <f t="shared" si="2"/>
        <v>0</v>
      </c>
      <c r="J30" s="9"/>
      <c r="K30" s="9">
        <f t="shared" si="3"/>
        <v>0</v>
      </c>
      <c r="L30" s="5"/>
      <c r="M30" s="10"/>
      <c r="N30" s="5"/>
      <c r="O30" s="10"/>
      <c r="P30" s="5"/>
    </row>
    <row r="31" spans="2:16" x14ac:dyDescent="0.25">
      <c r="B31" s="7" t="s">
        <v>7</v>
      </c>
      <c r="C31" s="8"/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5"/>
        <v>0</v>
      </c>
      <c r="I31" s="9">
        <f t="shared" si="2"/>
        <v>0</v>
      </c>
      <c r="J31" s="9"/>
      <c r="K31" s="9">
        <f t="shared" si="3"/>
        <v>0</v>
      </c>
      <c r="L31" s="5"/>
      <c r="M31" s="10"/>
      <c r="N31" s="5"/>
      <c r="O31" s="10"/>
      <c r="P31" s="5"/>
    </row>
    <row r="32" spans="2:16" ht="31.5" x14ac:dyDescent="0.25">
      <c r="B32" s="7" t="s">
        <v>6</v>
      </c>
      <c r="C32" s="8"/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5"/>
        <v>0</v>
      </c>
      <c r="I32" s="9">
        <f t="shared" si="2"/>
        <v>0</v>
      </c>
      <c r="J32" s="9"/>
      <c r="K32" s="9">
        <f t="shared" si="3"/>
        <v>0</v>
      </c>
      <c r="L32" s="5"/>
      <c r="M32" s="10"/>
      <c r="N32" s="5"/>
      <c r="O32" s="10"/>
      <c r="P32" s="5"/>
    </row>
    <row r="33" spans="2:16" s="6" customFormat="1" ht="31.5" x14ac:dyDescent="0.25">
      <c r="B33" s="3" t="s">
        <v>5</v>
      </c>
      <c r="C33" s="3"/>
      <c r="D33" s="4">
        <f>D34</f>
        <v>0</v>
      </c>
      <c r="E33" s="4">
        <f t="shared" si="0"/>
        <v>0</v>
      </c>
      <c r="F33" s="4">
        <f>F34</f>
        <v>0</v>
      </c>
      <c r="G33" s="4">
        <f t="shared" ref="G33" si="9">G34</f>
        <v>0</v>
      </c>
      <c r="H33" s="4">
        <f>G33</f>
        <v>0</v>
      </c>
      <c r="I33" s="4">
        <f t="shared" si="2"/>
        <v>0</v>
      </c>
      <c r="J33" s="4"/>
      <c r="K33" s="4">
        <f t="shared" si="3"/>
        <v>0</v>
      </c>
      <c r="L33" s="5"/>
      <c r="M33" s="5"/>
      <c r="N33" s="5"/>
      <c r="O33" s="5"/>
      <c r="P33" s="5"/>
    </row>
    <row r="34" spans="2:16" x14ac:dyDescent="0.25">
      <c r="B34" s="7" t="s">
        <v>4</v>
      </c>
      <c r="C34" s="8"/>
      <c r="D34" s="9">
        <v>0</v>
      </c>
      <c r="E34" s="9">
        <f t="shared" si="0"/>
        <v>0</v>
      </c>
      <c r="F34" s="9">
        <v>0</v>
      </c>
      <c r="G34" s="9">
        <v>0</v>
      </c>
      <c r="H34" s="9">
        <f>G34</f>
        <v>0</v>
      </c>
      <c r="I34" s="9">
        <f t="shared" si="2"/>
        <v>0</v>
      </c>
      <c r="J34" s="9">
        <v>0</v>
      </c>
      <c r="K34" s="9">
        <f t="shared" si="3"/>
        <v>0</v>
      </c>
      <c r="L34" s="5"/>
      <c r="M34" s="10"/>
      <c r="N34" s="5"/>
      <c r="O34" s="10"/>
      <c r="P34" s="5"/>
    </row>
    <row r="35" spans="2:16" s="6" customFormat="1" ht="31.5" x14ac:dyDescent="0.25">
      <c r="B35" s="3" t="s">
        <v>3</v>
      </c>
      <c r="C35" s="3"/>
      <c r="D35" s="4">
        <v>0</v>
      </c>
      <c r="E35" s="4">
        <f t="shared" si="0"/>
        <v>0</v>
      </c>
      <c r="F35" s="4">
        <v>0</v>
      </c>
      <c r="G35" s="4">
        <v>0</v>
      </c>
      <c r="H35" s="4">
        <f t="shared" si="5"/>
        <v>0</v>
      </c>
      <c r="I35" s="4">
        <f t="shared" si="2"/>
        <v>0</v>
      </c>
      <c r="J35" s="4">
        <v>0</v>
      </c>
      <c r="K35" s="4">
        <f t="shared" si="3"/>
        <v>0</v>
      </c>
      <c r="L35" s="5"/>
      <c r="M35" s="5"/>
      <c r="N35" s="5"/>
      <c r="O35" s="5"/>
      <c r="P35" s="5"/>
    </row>
    <row r="36" spans="2:16" s="6" customFormat="1" ht="31.5" x14ac:dyDescent="0.25">
      <c r="B36" s="3" t="s">
        <v>2</v>
      </c>
      <c r="C36" s="3"/>
      <c r="D36" s="4">
        <v>11999268389</v>
      </c>
      <c r="E36" s="4">
        <f t="shared" si="0"/>
        <v>-14433164.790000916</v>
      </c>
      <c r="F36" s="4">
        <v>11984835224.209999</v>
      </c>
      <c r="G36" s="4">
        <v>11800180209.829998</v>
      </c>
      <c r="H36" s="4">
        <f>G36</f>
        <v>11800180209.829998</v>
      </c>
      <c r="I36" s="4">
        <f t="shared" si="2"/>
        <v>184655014.38000107</v>
      </c>
      <c r="J36" s="4">
        <v>130080679.19</v>
      </c>
      <c r="K36" s="4">
        <f t="shared" si="3"/>
        <v>54574335.19000107</v>
      </c>
      <c r="L36" s="5"/>
      <c r="M36" s="5"/>
      <c r="N36" s="5"/>
      <c r="O36" s="5"/>
      <c r="P36" s="5"/>
    </row>
    <row r="37" spans="2:16" s="6" customFormat="1" x14ac:dyDescent="0.25">
      <c r="B37" s="3" t="s">
        <v>1</v>
      </c>
      <c r="C37" s="3"/>
      <c r="D37" s="4">
        <v>0</v>
      </c>
      <c r="E37" s="4">
        <f t="shared" si="0"/>
        <v>0</v>
      </c>
      <c r="F37" s="4">
        <v>0</v>
      </c>
      <c r="G37" s="4">
        <v>0</v>
      </c>
      <c r="H37" s="4">
        <f t="shared" si="5"/>
        <v>0</v>
      </c>
      <c r="I37" s="4">
        <f t="shared" si="2"/>
        <v>0</v>
      </c>
      <c r="J37" s="4">
        <v>0</v>
      </c>
      <c r="K37" s="4">
        <f t="shared" si="3"/>
        <v>0</v>
      </c>
      <c r="L37" s="5"/>
      <c r="M37" s="5"/>
      <c r="N37" s="5"/>
      <c r="O37" s="5"/>
      <c r="P37" s="5"/>
    </row>
    <row r="38" spans="2:16" ht="7.5" customHeight="1" x14ac:dyDescent="0.25">
      <c r="B38" s="8"/>
      <c r="C38" s="8"/>
      <c r="D38" s="4"/>
      <c r="E38" s="4"/>
      <c r="F38" s="4"/>
      <c r="G38" s="4"/>
      <c r="H38" s="4"/>
      <c r="I38" s="4"/>
      <c r="J38" s="4"/>
      <c r="K38" s="4"/>
      <c r="L38" s="5"/>
      <c r="M38" s="10"/>
      <c r="N38" s="5"/>
      <c r="O38" s="10"/>
      <c r="P38" s="5"/>
    </row>
    <row r="39" spans="2:16" s="6" customFormat="1" x14ac:dyDescent="0.25">
      <c r="B39" s="2" t="s">
        <v>0</v>
      </c>
      <c r="C39" s="3"/>
      <c r="D39" s="4">
        <f>D9+D12+D21+D25+D28+D33+D35+D36+D37</f>
        <v>151841809544</v>
      </c>
      <c r="E39" s="4">
        <f>F39-D39</f>
        <v>8900854869.1200562</v>
      </c>
      <c r="F39" s="4">
        <f>F9+F12+F21+F25+F28+F33+F35+F36+F37</f>
        <v>160742664413.12006</v>
      </c>
      <c r="G39" s="4">
        <f t="shared" ref="G39:J39" si="10">G9+G12+G21+G25+G28+G33+G35+G36+G37</f>
        <v>144475172137.94992</v>
      </c>
      <c r="H39" s="4">
        <f t="shared" si="10"/>
        <v>144475172137.94992</v>
      </c>
      <c r="I39" s="4">
        <f t="shared" si="2"/>
        <v>16267492275.170135</v>
      </c>
      <c r="J39" s="4">
        <f t="shared" si="10"/>
        <v>11743646078.480001</v>
      </c>
      <c r="K39" s="4">
        <f t="shared" si="3"/>
        <v>4523846196.690134</v>
      </c>
      <c r="L39" s="5"/>
      <c r="M39" s="5"/>
      <c r="N39" s="5"/>
      <c r="O39" s="5"/>
      <c r="P39" s="5"/>
    </row>
    <row r="40" spans="2:16" ht="7.5" customHeight="1" thickBot="1" x14ac:dyDescent="0.3">
      <c r="B40" s="11"/>
      <c r="C40" s="11"/>
      <c r="D40" s="11"/>
      <c r="E40" s="11"/>
      <c r="F40" s="12"/>
      <c r="G40" s="12"/>
      <c r="H40" s="12"/>
      <c r="I40" s="12"/>
      <c r="J40" s="12"/>
      <c r="K40" s="12"/>
      <c r="L40" s="13"/>
      <c r="M40" s="13"/>
    </row>
    <row r="41" spans="2:16" s="14" customFormat="1" ht="12" thickTop="1" x14ac:dyDescent="0.2">
      <c r="B41" s="38" t="s">
        <v>41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6" s="14" customFormat="1" ht="11.25" x14ac:dyDescent="0.2">
      <c r="B42" s="42" t="s">
        <v>45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6" s="14" customFormat="1" ht="11.25" x14ac:dyDescent="0.2">
      <c r="B43" s="27" t="s">
        <v>46</v>
      </c>
      <c r="C43" s="27"/>
      <c r="D43" s="27"/>
      <c r="E43" s="27"/>
      <c r="F43" s="27"/>
      <c r="G43" s="27"/>
      <c r="H43" s="27"/>
      <c r="I43" s="27"/>
      <c r="J43" s="27"/>
      <c r="K43" s="27"/>
      <c r="L43" s="15"/>
      <c r="M43" s="15"/>
    </row>
    <row r="44" spans="2:16" s="14" customFormat="1" ht="11.25" x14ac:dyDescent="0.2">
      <c r="B44" s="26" t="s">
        <v>47</v>
      </c>
      <c r="C44" s="26"/>
      <c r="D44" s="26"/>
      <c r="E44" s="26"/>
      <c r="F44" s="25"/>
      <c r="G44" s="25"/>
      <c r="H44" s="25"/>
      <c r="I44" s="25"/>
      <c r="J44" s="25"/>
      <c r="K44" s="25"/>
      <c r="L44" s="16"/>
      <c r="M44" s="16"/>
    </row>
    <row r="45" spans="2:16" s="14" customFormat="1" ht="11.25" x14ac:dyDescent="0.2">
      <c r="B45" s="25" t="s">
        <v>48</v>
      </c>
      <c r="C45" s="25"/>
      <c r="D45" s="25"/>
      <c r="E45" s="25"/>
      <c r="F45" s="25"/>
      <c r="G45" s="25"/>
      <c r="H45" s="25"/>
      <c r="I45" s="25"/>
      <c r="J45" s="25"/>
      <c r="K45" s="25"/>
      <c r="L45" s="16"/>
      <c r="M45" s="16"/>
    </row>
  </sheetData>
  <mergeCells count="14">
    <mergeCell ref="B45:K45"/>
    <mergeCell ref="B44:K44"/>
    <mergeCell ref="B43:K43"/>
    <mergeCell ref="B1:K1"/>
    <mergeCell ref="B2:K2"/>
    <mergeCell ref="B3:K3"/>
    <mergeCell ref="B4:K4"/>
    <mergeCell ref="B5:B7"/>
    <mergeCell ref="B41:M41"/>
    <mergeCell ref="D5:H5"/>
    <mergeCell ref="B42:M42"/>
    <mergeCell ref="I5:I7"/>
    <mergeCell ref="J5:J7"/>
    <mergeCell ref="K5:K7"/>
  </mergeCells>
  <printOptions horizontalCentered="1"/>
  <pageMargins left="0.23622047244094491" right="0.23622047244094491" top="0.74803149606299213" bottom="0.35433070866141736" header="0.11811023622047245" footer="0.31496062992125984"/>
  <pageSetup paperSize="32767" scale="65" fitToHeight="0" orientation="landscape" r:id="rId1"/>
  <headerFooter>
    <oddHeader>&amp;L&amp;G</oddHead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2022-01-28T02:27:22Z</cp:lastPrinted>
  <dcterms:created xsi:type="dcterms:W3CDTF">2015-12-07T22:37:00Z</dcterms:created>
  <dcterms:modified xsi:type="dcterms:W3CDTF">2022-01-28T02:27:24Z</dcterms:modified>
</cp:coreProperties>
</file>