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3_ES\Clasificaciones\EJECUTIVO\CONAC\"/>
    </mc:Choice>
  </mc:AlternateContent>
  <xr:revisionPtr revIDLastSave="0" documentId="8_{AE11378A-1E88-4698-B149-032F022BDABD}" xr6:coauthVersionLast="47" xr6:coauthVersionMax="47" xr10:uidLastSave="{00000000-0000-0000-0000-000000000000}"/>
  <bookViews>
    <workbookView xWindow="-120" yWindow="-120" windowWidth="20730" windowHeight="11160" xr2:uid="{CBA0D626-11B7-4A83-BCAE-B23B31F33248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K88" i="1"/>
  <c r="I88" i="1"/>
  <c r="E88" i="1"/>
  <c r="I87" i="1"/>
  <c r="K87" i="1" s="1"/>
  <c r="E87" i="1"/>
  <c r="K86" i="1"/>
  <c r="I86" i="1"/>
  <c r="E86" i="1"/>
  <c r="I85" i="1"/>
  <c r="K85" i="1" s="1"/>
  <c r="E85" i="1"/>
  <c r="K84" i="1"/>
  <c r="I84" i="1"/>
  <c r="E84" i="1"/>
  <c r="I83" i="1"/>
  <c r="K83" i="1" s="1"/>
  <c r="K82" i="1" s="1"/>
  <c r="E83" i="1"/>
  <c r="J82" i="1"/>
  <c r="H82" i="1"/>
  <c r="G82" i="1"/>
  <c r="F82" i="1"/>
  <c r="E82" i="1"/>
  <c r="D82" i="1"/>
  <c r="K80" i="1"/>
  <c r="I80" i="1"/>
  <c r="E80" i="1"/>
  <c r="I79" i="1"/>
  <c r="K79" i="1" s="1"/>
  <c r="E79" i="1"/>
  <c r="K78" i="1"/>
  <c r="I78" i="1"/>
  <c r="E78" i="1"/>
  <c r="I77" i="1"/>
  <c r="H77" i="1"/>
  <c r="G77" i="1"/>
  <c r="F77" i="1"/>
  <c r="E77" i="1"/>
  <c r="D77" i="1"/>
  <c r="K75" i="1"/>
  <c r="I75" i="1"/>
  <c r="E75" i="1"/>
  <c r="I74" i="1"/>
  <c r="K74" i="1" s="1"/>
  <c r="E74" i="1"/>
  <c r="K73" i="1"/>
  <c r="I73" i="1"/>
  <c r="E73" i="1"/>
  <c r="I72" i="1"/>
  <c r="K72" i="1" s="1"/>
  <c r="E72" i="1"/>
  <c r="K71" i="1"/>
  <c r="I71" i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I66" i="1"/>
  <c r="I63" i="1" s="1"/>
  <c r="E66" i="1"/>
  <c r="K65" i="1"/>
  <c r="I65" i="1"/>
  <c r="E65" i="1"/>
  <c r="I64" i="1"/>
  <c r="K64" i="1" s="1"/>
  <c r="E64" i="1"/>
  <c r="J63" i="1"/>
  <c r="H63" i="1"/>
  <c r="G63" i="1"/>
  <c r="F63" i="1"/>
  <c r="E63" i="1"/>
  <c r="D63" i="1"/>
  <c r="E62" i="1"/>
  <c r="I61" i="1"/>
  <c r="K61" i="1" s="1"/>
  <c r="E61" i="1"/>
  <c r="K60" i="1"/>
  <c r="I60" i="1"/>
  <c r="E60" i="1"/>
  <c r="I59" i="1"/>
  <c r="K59" i="1" s="1"/>
  <c r="E59" i="1"/>
  <c r="K58" i="1"/>
  <c r="I58" i="1"/>
  <c r="E58" i="1"/>
  <c r="I57" i="1"/>
  <c r="K57" i="1" s="1"/>
  <c r="E57" i="1"/>
  <c r="K56" i="1"/>
  <c r="I56" i="1"/>
  <c r="E56" i="1"/>
  <c r="I55" i="1"/>
  <c r="I52" i="1" s="1"/>
  <c r="E55" i="1"/>
  <c r="K54" i="1"/>
  <c r="I54" i="1"/>
  <c r="E54" i="1"/>
  <c r="I53" i="1"/>
  <c r="K53" i="1" s="1"/>
  <c r="E53" i="1"/>
  <c r="J52" i="1"/>
  <c r="H52" i="1"/>
  <c r="G52" i="1"/>
  <c r="F52" i="1"/>
  <c r="D52" i="1"/>
  <c r="E52" i="1" s="1"/>
  <c r="K50" i="1"/>
  <c r="I50" i="1"/>
  <c r="E50" i="1"/>
  <c r="I49" i="1"/>
  <c r="K49" i="1" s="1"/>
  <c r="E49" i="1"/>
  <c r="I48" i="1"/>
  <c r="K48" i="1" s="1"/>
  <c r="E48" i="1"/>
  <c r="I47" i="1"/>
  <c r="K47" i="1" s="1"/>
  <c r="E47" i="1"/>
  <c r="K46" i="1"/>
  <c r="I46" i="1"/>
  <c r="E46" i="1"/>
  <c r="I45" i="1"/>
  <c r="K45" i="1" s="1"/>
  <c r="E45" i="1"/>
  <c r="I44" i="1"/>
  <c r="K44" i="1" s="1"/>
  <c r="E44" i="1"/>
  <c r="I43" i="1"/>
  <c r="K43" i="1" s="1"/>
  <c r="E43" i="1"/>
  <c r="K42" i="1"/>
  <c r="I42" i="1"/>
  <c r="E42" i="1"/>
  <c r="J41" i="1"/>
  <c r="H41" i="1"/>
  <c r="G41" i="1"/>
  <c r="F41" i="1"/>
  <c r="E41" i="1" s="1"/>
  <c r="D41" i="1"/>
  <c r="I39" i="1"/>
  <c r="K39" i="1" s="1"/>
  <c r="E39" i="1"/>
  <c r="I38" i="1"/>
  <c r="K38" i="1" s="1"/>
  <c r="E38" i="1"/>
  <c r="I37" i="1"/>
  <c r="K37" i="1" s="1"/>
  <c r="E37" i="1"/>
  <c r="K36" i="1"/>
  <c r="I36" i="1"/>
  <c r="E36" i="1"/>
  <c r="I35" i="1"/>
  <c r="K35" i="1" s="1"/>
  <c r="E35" i="1"/>
  <c r="I34" i="1"/>
  <c r="K34" i="1" s="1"/>
  <c r="E34" i="1"/>
  <c r="I33" i="1"/>
  <c r="K33" i="1" s="1"/>
  <c r="E33" i="1"/>
  <c r="K32" i="1"/>
  <c r="I32" i="1"/>
  <c r="E32" i="1"/>
  <c r="I31" i="1"/>
  <c r="K31" i="1" s="1"/>
  <c r="E31" i="1"/>
  <c r="J30" i="1"/>
  <c r="I30" i="1"/>
  <c r="H30" i="1"/>
  <c r="G30" i="1"/>
  <c r="F30" i="1"/>
  <c r="E30" i="1"/>
  <c r="D30" i="1"/>
  <c r="I28" i="1"/>
  <c r="K28" i="1" s="1"/>
  <c r="E28" i="1"/>
  <c r="I27" i="1"/>
  <c r="K27" i="1" s="1"/>
  <c r="E27" i="1"/>
  <c r="K26" i="1"/>
  <c r="I26" i="1"/>
  <c r="E26" i="1"/>
  <c r="I25" i="1"/>
  <c r="K25" i="1" s="1"/>
  <c r="E25" i="1"/>
  <c r="I24" i="1"/>
  <c r="K24" i="1" s="1"/>
  <c r="E24" i="1"/>
  <c r="I23" i="1"/>
  <c r="K23" i="1" s="1"/>
  <c r="E23" i="1"/>
  <c r="K22" i="1"/>
  <c r="I22" i="1"/>
  <c r="E22" i="1"/>
  <c r="I21" i="1"/>
  <c r="I19" i="1" s="1"/>
  <c r="E21" i="1"/>
  <c r="I20" i="1"/>
  <c r="K20" i="1" s="1"/>
  <c r="E20" i="1"/>
  <c r="J19" i="1"/>
  <c r="H19" i="1"/>
  <c r="H91" i="1" s="1"/>
  <c r="G19" i="1"/>
  <c r="F19" i="1"/>
  <c r="D19" i="1"/>
  <c r="D91" i="1" s="1"/>
  <c r="I17" i="1"/>
  <c r="K17" i="1" s="1"/>
  <c r="E17" i="1"/>
  <c r="K16" i="1"/>
  <c r="I16" i="1"/>
  <c r="E16" i="1"/>
  <c r="I15" i="1"/>
  <c r="K15" i="1" s="1"/>
  <c r="E15" i="1"/>
  <c r="I14" i="1"/>
  <c r="K14" i="1" s="1"/>
  <c r="E14" i="1"/>
  <c r="I13" i="1"/>
  <c r="K13" i="1" s="1"/>
  <c r="E13" i="1"/>
  <c r="K12" i="1"/>
  <c r="I12" i="1"/>
  <c r="E12" i="1"/>
  <c r="I11" i="1"/>
  <c r="I10" i="1" s="1"/>
  <c r="E11" i="1"/>
  <c r="J10" i="1"/>
  <c r="J91" i="1" s="1"/>
  <c r="H10" i="1"/>
  <c r="G10" i="1"/>
  <c r="G91" i="1" s="1"/>
  <c r="F10" i="1"/>
  <c r="F91" i="1" s="1"/>
  <c r="E10" i="1"/>
  <c r="D10" i="1"/>
  <c r="I91" i="1" l="1"/>
  <c r="K91" i="1" s="1"/>
  <c r="E91" i="1"/>
  <c r="K41" i="1"/>
  <c r="K30" i="1"/>
  <c r="K68" i="1"/>
  <c r="K77" i="1"/>
  <c r="I82" i="1"/>
  <c r="K11" i="1"/>
  <c r="K10" i="1" s="1"/>
  <c r="E19" i="1"/>
  <c r="K55" i="1"/>
  <c r="K52" i="1" s="1"/>
  <c r="K66" i="1"/>
  <c r="K63" i="1" s="1"/>
  <c r="K21" i="1"/>
  <c r="K19" i="1" s="1"/>
  <c r="I41" i="1"/>
  <c r="I68" i="1"/>
</calcChain>
</file>

<file path=xl/sharedStrings.xml><?xml version="1.0" encoding="utf-8"?>
<sst xmlns="http://schemas.openxmlformats.org/spreadsheetml/2006/main" count="150" uniqueCount="150">
  <si>
    <t>Poder Ejecutivo de la Ciudad de México</t>
  </si>
  <si>
    <t>Estado Analítico del Ejercicio del Presupuesto de Egresos</t>
  </si>
  <si>
    <t>Clasificación por Objeto del Gasto (Capítulo y Concepto)</t>
  </si>
  <si>
    <t>Enero-Septiembre 2023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</si>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</sst>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3_ES\Clasificaciones\EJECUTIVO\conac_ej_182.xlsx" TargetMode="External"/><Relationship Id="rId1" Type="http://schemas.openxmlformats.org/officeDocument/2006/relationships/externalLinkPath" Target="/SAF/IAT/2023/3_ES/Clasificaciones/EJECUTIVO/conac_ej_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7815-7A3B-432A-A771-82A5A71F5BF6}">
  <sheetPr>
    <tabColor rgb="FF00B050"/>
    <pageSetUpPr fitToPage="1"/>
  </sheetPr>
  <dimension ref="A1:P128"/>
  <sheetViews>
    <sheetView showGridLines="0" tabSelected="1" view="pageBreakPreview" zoomScale="70" zoomScaleNormal="85" zoomScaleSheetLayoutView="70" workbookViewId="0">
      <selection activeCell="J83" sqref="J83:J84"/>
    </sheetView>
  </sheetViews>
  <sheetFormatPr baseColWidth="10" defaultColWidth="11.5703125" defaultRowHeight="15"/>
  <cols>
    <col min="1" max="1" width="13.85546875" style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5" customHeight="1">
      <c r="E9" s="28"/>
      <c r="G9" s="28"/>
    </row>
    <row r="10" spans="1:16" s="34" customFormat="1">
      <c r="A10" s="29" t="s">
        <v>16</v>
      </c>
      <c r="B10" s="30" t="s">
        <v>17</v>
      </c>
      <c r="C10" s="30"/>
      <c r="D10" s="31">
        <f>SUM(D11:D17)</f>
        <v>84881274343</v>
      </c>
      <c r="E10" s="31">
        <f t="shared" ref="E10:E17" si="0">F10-D10</f>
        <v>-456703552.05999756</v>
      </c>
      <c r="F10" s="31">
        <f t="shared" ref="F10:K10" si="1">SUM(F11:F17)</f>
        <v>84424570790.940002</v>
      </c>
      <c r="G10" s="31">
        <f t="shared" si="1"/>
        <v>57325490192.959999</v>
      </c>
      <c r="H10" s="31">
        <f t="shared" si="1"/>
        <v>57325490192.959999</v>
      </c>
      <c r="I10" s="31">
        <f t="shared" si="1"/>
        <v>27099080597.98</v>
      </c>
      <c r="J10" s="31">
        <f t="shared" si="1"/>
        <v>1552144920.1799996</v>
      </c>
      <c r="K10" s="31">
        <f t="shared" si="1"/>
        <v>25546935677.800003</v>
      </c>
      <c r="L10" s="32"/>
      <c r="M10" s="32"/>
      <c r="N10" s="33"/>
      <c r="O10" s="33"/>
      <c r="P10" s="33"/>
    </row>
    <row r="11" spans="1:16">
      <c r="A11" s="35" t="s">
        <v>18</v>
      </c>
      <c r="B11" s="36" t="s">
        <v>19</v>
      </c>
      <c r="C11" s="37"/>
      <c r="D11" s="38">
        <v>23896107815</v>
      </c>
      <c r="E11" s="38">
        <f t="shared" si="0"/>
        <v>137791277.83000565</v>
      </c>
      <c r="F11" s="38">
        <v>24033899092.830006</v>
      </c>
      <c r="G11" s="38">
        <v>17865321760.260002</v>
      </c>
      <c r="H11" s="38">
        <v>17865321760.260002</v>
      </c>
      <c r="I11" s="38">
        <f t="shared" ref="I11:I17" si="2">+F11-H11</f>
        <v>6168577332.5700035</v>
      </c>
      <c r="J11" s="38">
        <v>7670349.0300000021</v>
      </c>
      <c r="K11" s="38">
        <f t="shared" ref="K11:K17" si="3">+I11-J11</f>
        <v>6160906983.5400038</v>
      </c>
      <c r="L11" s="32"/>
      <c r="M11" s="39"/>
      <c r="N11" s="40"/>
      <c r="O11" s="40"/>
      <c r="P11" s="40"/>
    </row>
    <row r="12" spans="1:16">
      <c r="A12" s="35" t="s">
        <v>20</v>
      </c>
      <c r="B12" s="36" t="s">
        <v>21</v>
      </c>
      <c r="C12" s="37"/>
      <c r="D12" s="38">
        <v>12455521503</v>
      </c>
      <c r="E12" s="38">
        <f t="shared" si="0"/>
        <v>-144985599.95999908</v>
      </c>
      <c r="F12" s="38">
        <v>12310535903.040001</v>
      </c>
      <c r="G12" s="38">
        <v>8792782245.6099987</v>
      </c>
      <c r="H12" s="38">
        <v>8792782245.6099987</v>
      </c>
      <c r="I12" s="38">
        <f t="shared" si="2"/>
        <v>3517753657.4300022</v>
      </c>
      <c r="J12" s="38">
        <v>1077294348.8699999</v>
      </c>
      <c r="K12" s="38">
        <f t="shared" si="3"/>
        <v>2440459308.5600023</v>
      </c>
      <c r="L12" s="32"/>
      <c r="M12" s="39"/>
      <c r="N12" s="40"/>
      <c r="O12" s="40"/>
      <c r="P12" s="40"/>
    </row>
    <row r="13" spans="1:16">
      <c r="A13" s="35" t="s">
        <v>22</v>
      </c>
      <c r="B13" s="36" t="s">
        <v>23</v>
      </c>
      <c r="C13" s="37"/>
      <c r="D13" s="38">
        <v>16310670430</v>
      </c>
      <c r="E13" s="38">
        <f t="shared" si="0"/>
        <v>22247289.67999649</v>
      </c>
      <c r="F13" s="38">
        <v>16332917719.679996</v>
      </c>
      <c r="G13" s="38">
        <v>11801798288.770004</v>
      </c>
      <c r="H13" s="38">
        <v>11801798288.770004</v>
      </c>
      <c r="I13" s="38">
        <f t="shared" si="2"/>
        <v>4531119430.9099922</v>
      </c>
      <c r="J13" s="38">
        <v>5638696.709999999</v>
      </c>
      <c r="K13" s="38">
        <f t="shared" si="3"/>
        <v>4525480734.1999922</v>
      </c>
      <c r="L13" s="32"/>
      <c r="M13" s="39"/>
      <c r="N13" s="40"/>
      <c r="O13" s="40"/>
      <c r="P13" s="40"/>
    </row>
    <row r="14" spans="1:16">
      <c r="A14" s="35" t="s">
        <v>24</v>
      </c>
      <c r="B14" s="36" t="s">
        <v>25</v>
      </c>
      <c r="C14" s="37"/>
      <c r="D14" s="38">
        <v>9063356228</v>
      </c>
      <c r="E14" s="38">
        <f t="shared" si="0"/>
        <v>83876670.330001831</v>
      </c>
      <c r="F14" s="38">
        <v>9147232898.3300018</v>
      </c>
      <c r="G14" s="38">
        <v>6602799981.7000055</v>
      </c>
      <c r="H14" s="38">
        <v>6602799981.7000055</v>
      </c>
      <c r="I14" s="38">
        <f t="shared" si="2"/>
        <v>2544432916.6299963</v>
      </c>
      <c r="J14" s="38">
        <v>349088478.09999979</v>
      </c>
      <c r="K14" s="38">
        <f t="shared" si="3"/>
        <v>2195344438.5299964</v>
      </c>
      <c r="L14" s="32"/>
      <c r="M14" s="39"/>
      <c r="N14" s="40"/>
      <c r="O14" s="40"/>
      <c r="P14" s="40"/>
    </row>
    <row r="15" spans="1:16">
      <c r="A15" s="35" t="s">
        <v>26</v>
      </c>
      <c r="B15" s="36" t="s">
        <v>27</v>
      </c>
      <c r="C15" s="37"/>
      <c r="D15" s="38">
        <v>16928111448</v>
      </c>
      <c r="E15" s="38">
        <f t="shared" si="0"/>
        <v>775749465.77999496</v>
      </c>
      <c r="F15" s="38">
        <v>17703860913.779995</v>
      </c>
      <c r="G15" s="38">
        <v>11617142509.73999</v>
      </c>
      <c r="H15" s="38">
        <v>11617142509.73999</v>
      </c>
      <c r="I15" s="38">
        <f t="shared" si="2"/>
        <v>6086718404.0400047</v>
      </c>
      <c r="J15" s="38">
        <v>52953554.01000002</v>
      </c>
      <c r="K15" s="38">
        <f t="shared" si="3"/>
        <v>6033764850.0300045</v>
      </c>
      <c r="L15" s="32"/>
      <c r="M15" s="39"/>
      <c r="N15" s="40"/>
      <c r="O15" s="40"/>
      <c r="P15" s="40"/>
    </row>
    <row r="16" spans="1:16">
      <c r="A16" s="35" t="s">
        <v>28</v>
      </c>
      <c r="B16" s="36" t="s">
        <v>29</v>
      </c>
      <c r="C16" s="37"/>
      <c r="D16" s="38">
        <v>5153139204</v>
      </c>
      <c r="E16" s="38">
        <f t="shared" si="0"/>
        <v>-1328971349.7999997</v>
      </c>
      <c r="F16" s="38">
        <v>3824167854.2000003</v>
      </c>
      <c r="G16" s="38">
        <v>0</v>
      </c>
      <c r="H16" s="38">
        <v>0</v>
      </c>
      <c r="I16" s="38">
        <f t="shared" si="2"/>
        <v>3824167854.2000003</v>
      </c>
      <c r="J16" s="38">
        <v>0</v>
      </c>
      <c r="K16" s="38">
        <f t="shared" si="3"/>
        <v>3824167854.2000003</v>
      </c>
      <c r="L16" s="32"/>
      <c r="M16" s="39"/>
      <c r="N16" s="40"/>
      <c r="O16" s="40"/>
      <c r="P16" s="40"/>
    </row>
    <row r="17" spans="1:16">
      <c r="A17" s="35" t="s">
        <v>30</v>
      </c>
      <c r="B17" s="36" t="s">
        <v>31</v>
      </c>
      <c r="C17" s="37"/>
      <c r="D17" s="38">
        <v>1074367715</v>
      </c>
      <c r="E17" s="38">
        <f t="shared" si="0"/>
        <v>-2411305.9199998379</v>
      </c>
      <c r="F17" s="38">
        <v>1071956409.0800002</v>
      </c>
      <c r="G17" s="38">
        <v>645645406.88</v>
      </c>
      <c r="H17" s="38">
        <v>645645406.88</v>
      </c>
      <c r="I17" s="38">
        <f t="shared" si="2"/>
        <v>426311002.20000017</v>
      </c>
      <c r="J17" s="38">
        <v>59499493.460000001</v>
      </c>
      <c r="K17" s="38">
        <f t="shared" si="3"/>
        <v>366811508.74000019</v>
      </c>
      <c r="L17" s="32"/>
      <c r="M17" s="41"/>
      <c r="N17" s="32"/>
      <c r="O17" s="41"/>
      <c r="P17" s="32"/>
    </row>
    <row r="18" spans="1:16" ht="6.95" customHeight="1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>
      <c r="B19" s="30" t="s">
        <v>32</v>
      </c>
      <c r="C19" s="30"/>
      <c r="D19" s="31">
        <f>SUM(D20:D28)</f>
        <v>10074047866</v>
      </c>
      <c r="E19" s="31">
        <f t="shared" ref="E19:E28" si="4">F19-D19</f>
        <v>807115010.76000023</v>
      </c>
      <c r="F19" s="31">
        <f t="shared" ref="F19:K19" si="5">SUM(F20:F28)</f>
        <v>10881162876.76</v>
      </c>
      <c r="G19" s="31">
        <f t="shared" si="5"/>
        <v>5101586939.1300001</v>
      </c>
      <c r="H19" s="31">
        <f t="shared" si="5"/>
        <v>5101586939.1300001</v>
      </c>
      <c r="I19" s="31">
        <f t="shared" si="5"/>
        <v>5779575937.6299992</v>
      </c>
      <c r="J19" s="31">
        <f t="shared" si="5"/>
        <v>4436172906.6200008</v>
      </c>
      <c r="K19" s="31">
        <f t="shared" si="5"/>
        <v>1343403031.0099993</v>
      </c>
      <c r="L19" s="32"/>
      <c r="M19" s="32"/>
      <c r="N19" s="33"/>
      <c r="O19" s="33"/>
      <c r="P19" s="33"/>
    </row>
    <row r="20" spans="1:16" ht="24" customHeight="1">
      <c r="A20" s="35" t="s">
        <v>33</v>
      </c>
      <c r="B20" s="36" t="s">
        <v>34</v>
      </c>
      <c r="C20" s="37"/>
      <c r="D20" s="38">
        <v>452412831</v>
      </c>
      <c r="E20" s="38">
        <f t="shared" si="4"/>
        <v>97351175.289999723</v>
      </c>
      <c r="F20" s="38">
        <v>549764006.28999972</v>
      </c>
      <c r="G20" s="38">
        <v>243557576.59000006</v>
      </c>
      <c r="H20" s="38">
        <v>243557576.59000006</v>
      </c>
      <c r="I20" s="38">
        <f t="shared" ref="I20:I28" si="6">+F20-H20</f>
        <v>306206429.69999969</v>
      </c>
      <c r="J20" s="38">
        <v>146498862.58000004</v>
      </c>
      <c r="K20" s="38">
        <f t="shared" ref="K20:K28" si="7">+I20-J20</f>
        <v>159707567.11999965</v>
      </c>
      <c r="L20" s="32"/>
      <c r="M20" s="39"/>
      <c r="N20" s="40"/>
      <c r="O20" s="40"/>
      <c r="P20" s="40"/>
    </row>
    <row r="21" spans="1:16">
      <c r="A21" s="35" t="s">
        <v>35</v>
      </c>
      <c r="B21" s="36" t="s">
        <v>36</v>
      </c>
      <c r="C21" s="37"/>
      <c r="D21" s="38">
        <v>1681605719</v>
      </c>
      <c r="E21" s="38">
        <f t="shared" si="4"/>
        <v>147454204.79999948</v>
      </c>
      <c r="F21" s="38">
        <v>1829059923.7999995</v>
      </c>
      <c r="G21" s="38">
        <v>1037089651.3400002</v>
      </c>
      <c r="H21" s="38">
        <v>1037089651.3400002</v>
      </c>
      <c r="I21" s="38">
        <f t="shared" si="6"/>
        <v>791970272.45999932</v>
      </c>
      <c r="J21" s="38">
        <v>717949214.81999993</v>
      </c>
      <c r="K21" s="38">
        <f t="shared" si="7"/>
        <v>74021057.63999939</v>
      </c>
      <c r="L21" s="32"/>
      <c r="M21" s="39"/>
      <c r="N21" s="40"/>
      <c r="O21" s="40"/>
      <c r="P21" s="40"/>
    </row>
    <row r="22" spans="1:16">
      <c r="A22" s="35" t="s">
        <v>37</v>
      </c>
      <c r="B22" s="36" t="s">
        <v>38</v>
      </c>
      <c r="C22" s="37"/>
      <c r="D22" s="38">
        <v>1197917795</v>
      </c>
      <c r="E22" s="38">
        <f t="shared" si="4"/>
        <v>-453591.32000017166</v>
      </c>
      <c r="F22" s="38">
        <v>1197464203.6799998</v>
      </c>
      <c r="G22" s="38">
        <v>682338382.06999993</v>
      </c>
      <c r="H22" s="38">
        <v>682338382.06999993</v>
      </c>
      <c r="I22" s="38">
        <f t="shared" si="6"/>
        <v>515125821.6099999</v>
      </c>
      <c r="J22" s="38">
        <v>489962333.03000003</v>
      </c>
      <c r="K22" s="38">
        <f t="shared" si="7"/>
        <v>25163488.579999864</v>
      </c>
      <c r="L22" s="32"/>
      <c r="M22" s="39"/>
      <c r="N22" s="40"/>
      <c r="O22" s="40"/>
      <c r="P22" s="40"/>
    </row>
    <row r="23" spans="1:16">
      <c r="A23" s="35" t="s">
        <v>39</v>
      </c>
      <c r="B23" s="36" t="s">
        <v>40</v>
      </c>
      <c r="C23" s="37"/>
      <c r="D23" s="38">
        <v>1440469313</v>
      </c>
      <c r="E23" s="38">
        <f t="shared" si="4"/>
        <v>427062512.12999964</v>
      </c>
      <c r="F23" s="38">
        <v>1867531825.1299996</v>
      </c>
      <c r="G23" s="38">
        <v>831616711.33999944</v>
      </c>
      <c r="H23" s="38">
        <v>831616711.33999944</v>
      </c>
      <c r="I23" s="38">
        <f t="shared" si="6"/>
        <v>1035915113.7900002</v>
      </c>
      <c r="J23" s="38">
        <v>560763563.46999955</v>
      </c>
      <c r="K23" s="38">
        <f t="shared" si="7"/>
        <v>475151550.32000065</v>
      </c>
      <c r="L23" s="32"/>
      <c r="M23" s="39"/>
      <c r="N23" s="40"/>
      <c r="O23" s="40"/>
      <c r="P23" s="40"/>
    </row>
    <row r="24" spans="1:16">
      <c r="A24" s="35" t="s">
        <v>41</v>
      </c>
      <c r="B24" s="36" t="s">
        <v>42</v>
      </c>
      <c r="C24" s="37"/>
      <c r="D24" s="38">
        <v>1051297425</v>
      </c>
      <c r="E24" s="38">
        <f t="shared" si="4"/>
        <v>42477440.189999819</v>
      </c>
      <c r="F24" s="38">
        <v>1093774865.1899998</v>
      </c>
      <c r="G24" s="38">
        <v>311880152.40999997</v>
      </c>
      <c r="H24" s="38">
        <v>311880152.40999997</v>
      </c>
      <c r="I24" s="38">
        <f t="shared" si="6"/>
        <v>781894712.77999985</v>
      </c>
      <c r="J24" s="38">
        <v>533714323.17000002</v>
      </c>
      <c r="K24" s="38">
        <f t="shared" si="7"/>
        <v>248180389.60999984</v>
      </c>
      <c r="L24" s="32"/>
      <c r="M24" s="39"/>
      <c r="N24" s="40"/>
      <c r="O24" s="40"/>
      <c r="P24" s="40"/>
    </row>
    <row r="25" spans="1:16">
      <c r="A25" s="35" t="s">
        <v>43</v>
      </c>
      <c r="B25" s="36" t="s">
        <v>44</v>
      </c>
      <c r="C25" s="37"/>
      <c r="D25" s="38">
        <v>3021021776</v>
      </c>
      <c r="E25" s="38">
        <f t="shared" si="4"/>
        <v>21111064.869999886</v>
      </c>
      <c r="F25" s="38">
        <v>3042132840.8699999</v>
      </c>
      <c r="G25" s="38">
        <v>1393247602.6600006</v>
      </c>
      <c r="H25" s="38">
        <v>1393247602.6600006</v>
      </c>
      <c r="I25" s="38">
        <f t="shared" si="6"/>
        <v>1648885238.2099993</v>
      </c>
      <c r="J25" s="38">
        <v>1597821997.1199996</v>
      </c>
      <c r="K25" s="38">
        <f t="shared" si="7"/>
        <v>51063241.089999676</v>
      </c>
      <c r="L25" s="32"/>
      <c r="M25" s="39"/>
      <c r="N25" s="40"/>
      <c r="O25" s="40"/>
      <c r="P25" s="40"/>
    </row>
    <row r="26" spans="1:16">
      <c r="A26" s="35" t="s">
        <v>45</v>
      </c>
      <c r="B26" s="36" t="s">
        <v>46</v>
      </c>
      <c r="C26" s="37"/>
      <c r="D26" s="38">
        <v>716019012</v>
      </c>
      <c r="E26" s="38">
        <f t="shared" si="4"/>
        <v>86447817.120000124</v>
      </c>
      <c r="F26" s="38">
        <v>802466829.12000012</v>
      </c>
      <c r="G26" s="38">
        <v>404313622.68000001</v>
      </c>
      <c r="H26" s="38">
        <v>404313622.68000001</v>
      </c>
      <c r="I26" s="38">
        <f t="shared" si="6"/>
        <v>398153206.44000012</v>
      </c>
      <c r="J26" s="38">
        <v>256534970.06000003</v>
      </c>
      <c r="K26" s="38">
        <f t="shared" si="7"/>
        <v>141618236.38000008</v>
      </c>
      <c r="L26" s="32"/>
      <c r="M26" s="39"/>
      <c r="N26" s="40"/>
      <c r="O26" s="40"/>
      <c r="P26" s="40"/>
    </row>
    <row r="27" spans="1:16">
      <c r="A27" s="35" t="s">
        <v>47</v>
      </c>
      <c r="B27" s="36" t="s">
        <v>48</v>
      </c>
      <c r="C27" s="37"/>
      <c r="D27" s="38">
        <v>58000000</v>
      </c>
      <c r="E27" s="38">
        <f t="shared" si="4"/>
        <v>37424753.069999993</v>
      </c>
      <c r="F27" s="38">
        <v>95424753.069999993</v>
      </c>
      <c r="G27" s="38">
        <v>35321094.939999998</v>
      </c>
      <c r="H27" s="38">
        <v>35321094.939999998</v>
      </c>
      <c r="I27" s="38">
        <f t="shared" si="6"/>
        <v>60103658.129999995</v>
      </c>
      <c r="J27" s="38">
        <v>36864933.890000001</v>
      </c>
      <c r="K27" s="38">
        <f t="shared" si="7"/>
        <v>23238724.239999995</v>
      </c>
      <c r="L27" s="32"/>
      <c r="M27" s="39"/>
      <c r="N27" s="40"/>
      <c r="O27" s="40"/>
      <c r="P27" s="40"/>
    </row>
    <row r="28" spans="1:16">
      <c r="A28" s="35" t="s">
        <v>49</v>
      </c>
      <c r="B28" s="36" t="s">
        <v>50</v>
      </c>
      <c r="C28" s="37"/>
      <c r="D28" s="38">
        <v>455303995</v>
      </c>
      <c r="E28" s="38">
        <f t="shared" si="4"/>
        <v>-51760365.389999926</v>
      </c>
      <c r="F28" s="38">
        <v>403543629.61000007</v>
      </c>
      <c r="G28" s="38">
        <v>162222145.09999999</v>
      </c>
      <c r="H28" s="38">
        <v>162222145.09999999</v>
      </c>
      <c r="I28" s="38">
        <f t="shared" si="6"/>
        <v>241321484.51000008</v>
      </c>
      <c r="J28" s="38">
        <v>96062708.480000019</v>
      </c>
      <c r="K28" s="38">
        <f t="shared" si="7"/>
        <v>145258776.03000006</v>
      </c>
      <c r="L28" s="32"/>
      <c r="M28" s="39"/>
      <c r="N28" s="40"/>
      <c r="O28" s="40"/>
      <c r="P28" s="40"/>
    </row>
    <row r="29" spans="1:16" ht="6.95" customHeight="1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>
      <c r="B30" s="30" t="s">
        <v>51</v>
      </c>
      <c r="C30" s="30"/>
      <c r="D30" s="31">
        <f>SUM(D31:D39)</f>
        <v>36001667772</v>
      </c>
      <c r="E30" s="31">
        <f t="shared" ref="E30:E39" si="8">F30-D30</f>
        <v>1656156003.1199951</v>
      </c>
      <c r="F30" s="31">
        <f t="shared" ref="F30:K30" si="9">SUM(F31:F39)</f>
        <v>37657823775.119995</v>
      </c>
      <c r="G30" s="31">
        <f t="shared" si="9"/>
        <v>23444217744.230007</v>
      </c>
      <c r="H30" s="31">
        <f t="shared" si="9"/>
        <v>23444217744.230007</v>
      </c>
      <c r="I30" s="31">
        <f t="shared" si="9"/>
        <v>14213606030.889984</v>
      </c>
      <c r="J30" s="31">
        <f t="shared" si="9"/>
        <v>8007833966.2800016</v>
      </c>
      <c r="K30" s="31">
        <f t="shared" si="9"/>
        <v>6205772064.6099854</v>
      </c>
      <c r="L30" s="32"/>
      <c r="M30" s="32"/>
      <c r="N30" s="33"/>
      <c r="O30" s="33"/>
      <c r="P30" s="33"/>
    </row>
    <row r="31" spans="1:16">
      <c r="A31" s="35" t="s">
        <v>52</v>
      </c>
      <c r="B31" s="36" t="s">
        <v>53</v>
      </c>
      <c r="C31" s="37"/>
      <c r="D31" s="38">
        <v>11217833503</v>
      </c>
      <c r="E31" s="38">
        <f t="shared" si="8"/>
        <v>438911264.37999725</v>
      </c>
      <c r="F31" s="38">
        <v>11656744767.379997</v>
      </c>
      <c r="G31" s="38">
        <v>7880217395.9600096</v>
      </c>
      <c r="H31" s="38">
        <v>7880217395.9600096</v>
      </c>
      <c r="I31" s="38">
        <f t="shared" ref="I31:I39" si="10">+F31-H31</f>
        <v>3776527371.4199877</v>
      </c>
      <c r="J31" s="38">
        <v>1383689449.1000009</v>
      </c>
      <c r="K31" s="38">
        <f t="shared" ref="K31:K39" si="11">+I31-J31</f>
        <v>2392837922.3199868</v>
      </c>
      <c r="L31" s="32"/>
      <c r="M31" s="39"/>
      <c r="N31" s="40"/>
      <c r="O31" s="40"/>
      <c r="P31" s="40"/>
    </row>
    <row r="32" spans="1:16">
      <c r="A32" s="35" t="s">
        <v>54</v>
      </c>
      <c r="B32" s="36" t="s">
        <v>55</v>
      </c>
      <c r="C32" s="37"/>
      <c r="D32" s="38">
        <v>3103225277</v>
      </c>
      <c r="E32" s="38">
        <f t="shared" si="8"/>
        <v>98611061.369999886</v>
      </c>
      <c r="F32" s="38">
        <v>3201836338.3699999</v>
      </c>
      <c r="G32" s="38">
        <v>1952302836.5099998</v>
      </c>
      <c r="H32" s="38">
        <v>1952302836.5099998</v>
      </c>
      <c r="I32" s="38">
        <f t="shared" si="10"/>
        <v>1249533501.8600001</v>
      </c>
      <c r="J32" s="38">
        <v>856765433.86999989</v>
      </c>
      <c r="K32" s="38">
        <f t="shared" si="11"/>
        <v>392768067.99000025</v>
      </c>
      <c r="L32" s="32"/>
      <c r="M32" s="39"/>
      <c r="N32" s="40"/>
      <c r="O32" s="40"/>
      <c r="P32" s="40"/>
    </row>
    <row r="33" spans="1:16">
      <c r="A33" s="35" t="s">
        <v>56</v>
      </c>
      <c r="B33" s="36" t="s">
        <v>57</v>
      </c>
      <c r="C33" s="37"/>
      <c r="D33" s="38">
        <v>5753651668</v>
      </c>
      <c r="E33" s="38">
        <f t="shared" si="8"/>
        <v>259805344.57999897</v>
      </c>
      <c r="F33" s="38">
        <v>6013457012.579999</v>
      </c>
      <c r="G33" s="38">
        <v>3893232598.7099977</v>
      </c>
      <c r="H33" s="38">
        <v>3893232598.7099977</v>
      </c>
      <c r="I33" s="38">
        <f t="shared" si="10"/>
        <v>2120224413.8700013</v>
      </c>
      <c r="J33" s="38">
        <v>1708046503.0399997</v>
      </c>
      <c r="K33" s="38">
        <f t="shared" si="11"/>
        <v>412177910.83000159</v>
      </c>
      <c r="L33" s="32"/>
      <c r="M33" s="39"/>
      <c r="N33" s="40"/>
      <c r="O33" s="40"/>
      <c r="P33" s="40"/>
    </row>
    <row r="34" spans="1:16">
      <c r="A34" s="35" t="s">
        <v>58</v>
      </c>
      <c r="B34" s="36" t="s">
        <v>59</v>
      </c>
      <c r="C34" s="37"/>
      <c r="D34" s="38">
        <v>1146182759</v>
      </c>
      <c r="E34" s="38">
        <f t="shared" si="8"/>
        <v>360237535.51000023</v>
      </c>
      <c r="F34" s="38">
        <v>1506420294.5100002</v>
      </c>
      <c r="G34" s="38">
        <v>1160631787.0700004</v>
      </c>
      <c r="H34" s="38">
        <v>1160631787.0700004</v>
      </c>
      <c r="I34" s="38">
        <f t="shared" si="10"/>
        <v>345788507.43999982</v>
      </c>
      <c r="J34" s="38">
        <v>256131787.95999998</v>
      </c>
      <c r="K34" s="38">
        <f t="shared" si="11"/>
        <v>89656719.47999984</v>
      </c>
      <c r="L34" s="32"/>
      <c r="M34" s="39"/>
      <c r="N34" s="40"/>
      <c r="O34" s="40"/>
      <c r="P34" s="40"/>
    </row>
    <row r="35" spans="1:16" ht="21" customHeight="1">
      <c r="A35" s="35" t="s">
        <v>60</v>
      </c>
      <c r="B35" s="36" t="s">
        <v>61</v>
      </c>
      <c r="C35" s="37"/>
      <c r="D35" s="38">
        <v>4529260700</v>
      </c>
      <c r="E35" s="38">
        <f t="shared" si="8"/>
        <v>469140408.81999874</v>
      </c>
      <c r="F35" s="38">
        <v>4998401108.8199987</v>
      </c>
      <c r="G35" s="38">
        <v>2356384107.1400008</v>
      </c>
      <c r="H35" s="38">
        <v>2356384107.1400008</v>
      </c>
      <c r="I35" s="38">
        <f t="shared" si="10"/>
        <v>2642017001.6799979</v>
      </c>
      <c r="J35" s="38">
        <v>1708348990.0900011</v>
      </c>
      <c r="K35" s="38">
        <f t="shared" si="11"/>
        <v>933668011.58999681</v>
      </c>
      <c r="L35" s="32"/>
      <c r="M35" s="39"/>
      <c r="N35" s="40"/>
      <c r="O35" s="40"/>
      <c r="P35" s="40"/>
    </row>
    <row r="36" spans="1:16">
      <c r="A36" s="35" t="s">
        <v>62</v>
      </c>
      <c r="B36" s="36" t="s">
        <v>63</v>
      </c>
      <c r="C36" s="37"/>
      <c r="D36" s="38">
        <v>556386641</v>
      </c>
      <c r="E36" s="38">
        <f t="shared" si="8"/>
        <v>-242911272.34000003</v>
      </c>
      <c r="F36" s="38">
        <v>313475368.65999997</v>
      </c>
      <c r="G36" s="38">
        <v>187291507.44999999</v>
      </c>
      <c r="H36" s="38">
        <v>187291507.44999999</v>
      </c>
      <c r="I36" s="38">
        <f t="shared" si="10"/>
        <v>126183861.20999998</v>
      </c>
      <c r="J36" s="38">
        <v>63578471.460000001</v>
      </c>
      <c r="K36" s="38">
        <f t="shared" si="11"/>
        <v>62605389.749999978</v>
      </c>
      <c r="L36" s="32"/>
      <c r="M36" s="39"/>
      <c r="N36" s="40"/>
      <c r="O36" s="40"/>
      <c r="P36" s="40"/>
    </row>
    <row r="37" spans="1:16">
      <c r="A37" s="35" t="s">
        <v>64</v>
      </c>
      <c r="B37" s="36" t="s">
        <v>65</v>
      </c>
      <c r="C37" s="37"/>
      <c r="D37" s="38">
        <v>66025428</v>
      </c>
      <c r="E37" s="38">
        <f t="shared" si="8"/>
        <v>22904620.090000018</v>
      </c>
      <c r="F37" s="38">
        <v>88930048.090000018</v>
      </c>
      <c r="G37" s="38">
        <v>61926754.769999996</v>
      </c>
      <c r="H37" s="38">
        <v>61926754.769999996</v>
      </c>
      <c r="I37" s="38">
        <f t="shared" si="10"/>
        <v>27003293.320000023</v>
      </c>
      <c r="J37" s="38">
        <v>8878427.9100000001</v>
      </c>
      <c r="K37" s="38">
        <f t="shared" si="11"/>
        <v>18124865.410000023</v>
      </c>
      <c r="L37" s="32"/>
      <c r="M37" s="39"/>
      <c r="N37" s="40"/>
      <c r="O37" s="40"/>
      <c r="P37" s="40"/>
    </row>
    <row r="38" spans="1:16">
      <c r="A38" s="35" t="s">
        <v>66</v>
      </c>
      <c r="B38" s="36" t="s">
        <v>67</v>
      </c>
      <c r="C38" s="37"/>
      <c r="D38" s="38">
        <v>643669597</v>
      </c>
      <c r="E38" s="38">
        <f t="shared" si="8"/>
        <v>30316371.060000062</v>
      </c>
      <c r="F38" s="38">
        <v>673985968.06000006</v>
      </c>
      <c r="G38" s="38">
        <v>309892662.5</v>
      </c>
      <c r="H38" s="38">
        <v>309892662.5</v>
      </c>
      <c r="I38" s="38">
        <f t="shared" si="10"/>
        <v>364093305.56000006</v>
      </c>
      <c r="J38" s="38">
        <v>152948994.80999997</v>
      </c>
      <c r="K38" s="38">
        <f t="shared" si="11"/>
        <v>211144310.75000009</v>
      </c>
      <c r="L38" s="32"/>
      <c r="M38" s="39"/>
      <c r="N38" s="40"/>
      <c r="O38" s="40"/>
      <c r="P38" s="40"/>
    </row>
    <row r="39" spans="1:16">
      <c r="A39" s="35" t="s">
        <v>68</v>
      </c>
      <c r="B39" s="36" t="s">
        <v>69</v>
      </c>
      <c r="C39" s="37"/>
      <c r="D39" s="38">
        <v>8985432199</v>
      </c>
      <c r="E39" s="38">
        <f t="shared" si="8"/>
        <v>219140669.64999962</v>
      </c>
      <c r="F39" s="38">
        <v>9204572868.6499996</v>
      </c>
      <c r="G39" s="38">
        <v>5642338094.1199999</v>
      </c>
      <c r="H39" s="38">
        <v>5642338094.1199999</v>
      </c>
      <c r="I39" s="38">
        <f t="shared" si="10"/>
        <v>3562234774.5299997</v>
      </c>
      <c r="J39" s="38">
        <v>1869445908.04</v>
      </c>
      <c r="K39" s="38">
        <f t="shared" si="11"/>
        <v>1692788866.4899998</v>
      </c>
      <c r="L39" s="32"/>
      <c r="M39" s="39"/>
      <c r="N39" s="40"/>
      <c r="O39" s="40"/>
      <c r="P39" s="40"/>
    </row>
    <row r="40" spans="1:16" ht="6.95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>
      <c r="B41" s="43" t="s">
        <v>70</v>
      </c>
      <c r="C41" s="30"/>
      <c r="D41" s="31">
        <f>SUM(D42:D50)</f>
        <v>79248109917</v>
      </c>
      <c r="E41" s="31">
        <f t="shared" ref="E41:E50" si="12">F41-D41</f>
        <v>7183014239.5400085</v>
      </c>
      <c r="F41" s="31">
        <f t="shared" ref="F41:K41" si="13">SUM(F42:F50)</f>
        <v>86431124156.540009</v>
      </c>
      <c r="G41" s="31">
        <f t="shared" si="13"/>
        <v>56051509330.160004</v>
      </c>
      <c r="H41" s="31">
        <f t="shared" si="13"/>
        <v>56051509330.160004</v>
      </c>
      <c r="I41" s="31">
        <f t="shared" si="13"/>
        <v>30379614826.380001</v>
      </c>
      <c r="J41" s="31">
        <f t="shared" si="13"/>
        <v>12206292827.729998</v>
      </c>
      <c r="K41" s="31">
        <f t="shared" si="13"/>
        <v>18173321998.650002</v>
      </c>
      <c r="L41" s="32"/>
      <c r="M41" s="32"/>
      <c r="N41" s="32"/>
      <c r="O41" s="32"/>
      <c r="P41" s="32"/>
    </row>
    <row r="42" spans="1:16">
      <c r="A42" s="35" t="s">
        <v>71</v>
      </c>
      <c r="B42" s="36" t="s">
        <v>72</v>
      </c>
      <c r="C42" s="37"/>
      <c r="D42" s="38">
        <v>70205369273</v>
      </c>
      <c r="E42" s="38">
        <f t="shared" si="12"/>
        <v>7114567821.2100067</v>
      </c>
      <c r="F42" s="38">
        <v>77319937094.210007</v>
      </c>
      <c r="G42" s="38">
        <v>50095183982.850006</v>
      </c>
      <c r="H42" s="38">
        <v>50095183982.850006</v>
      </c>
      <c r="I42" s="38">
        <f t="shared" ref="I42:I50" si="14">+F42-H42</f>
        <v>27224753111.360001</v>
      </c>
      <c r="J42" s="38">
        <v>10785939505.059996</v>
      </c>
      <c r="K42" s="38">
        <f t="shared" ref="K42:K50" si="15">+I42-J42</f>
        <v>16438813606.300005</v>
      </c>
      <c r="L42" s="32"/>
      <c r="M42" s="39"/>
      <c r="N42" s="40"/>
      <c r="O42" s="40"/>
      <c r="P42" s="40"/>
    </row>
    <row r="43" spans="1:16">
      <c r="A43" s="35" t="s">
        <v>73</v>
      </c>
      <c r="B43" s="36" t="s">
        <v>74</v>
      </c>
      <c r="C43" s="37"/>
      <c r="D43" s="38">
        <v>0</v>
      </c>
      <c r="E43" s="38">
        <f t="shared" si="12"/>
        <v>0</v>
      </c>
      <c r="F43" s="38"/>
      <c r="G43" s="38"/>
      <c r="H43" s="38"/>
      <c r="I43" s="38">
        <f t="shared" si="14"/>
        <v>0</v>
      </c>
      <c r="J43" s="38"/>
      <c r="K43" s="38">
        <f t="shared" si="15"/>
        <v>0</v>
      </c>
      <c r="L43" s="32"/>
      <c r="M43" s="44"/>
    </row>
    <row r="44" spans="1:16">
      <c r="A44" s="35" t="s">
        <v>75</v>
      </c>
      <c r="B44" s="36" t="s">
        <v>76</v>
      </c>
      <c r="C44" s="37"/>
      <c r="D44" s="38">
        <v>4245900000</v>
      </c>
      <c r="E44" s="38">
        <f t="shared" si="12"/>
        <v>-250000000</v>
      </c>
      <c r="F44" s="38">
        <v>3995900000</v>
      </c>
      <c r="G44" s="38">
        <v>3053592408.8199997</v>
      </c>
      <c r="H44" s="38">
        <v>3053592408.8199997</v>
      </c>
      <c r="I44" s="38">
        <f t="shared" si="14"/>
        <v>942307591.18000031</v>
      </c>
      <c r="J44" s="38">
        <v>0</v>
      </c>
      <c r="K44" s="38">
        <f t="shared" si="15"/>
        <v>942307591.18000031</v>
      </c>
      <c r="L44" s="32"/>
      <c r="M44" s="44"/>
    </row>
    <row r="45" spans="1:16">
      <c r="A45" s="35" t="s">
        <v>77</v>
      </c>
      <c r="B45" s="36" t="s">
        <v>78</v>
      </c>
      <c r="C45" s="37"/>
      <c r="D45" s="38">
        <v>4796840644</v>
      </c>
      <c r="E45" s="38">
        <f t="shared" si="12"/>
        <v>162484918.33000088</v>
      </c>
      <c r="F45" s="38">
        <v>4959325562.3300009</v>
      </c>
      <c r="G45" s="38">
        <v>2746906538.4900002</v>
      </c>
      <c r="H45" s="38">
        <v>2746906538.4900002</v>
      </c>
      <c r="I45" s="38">
        <f t="shared" si="14"/>
        <v>2212419023.8400006</v>
      </c>
      <c r="J45" s="38">
        <v>1420332569.6300004</v>
      </c>
      <c r="K45" s="38">
        <f t="shared" si="15"/>
        <v>792086454.21000028</v>
      </c>
      <c r="L45" s="32"/>
      <c r="M45" s="39"/>
      <c r="N45" s="40"/>
      <c r="O45" s="40"/>
      <c r="P45" s="40"/>
    </row>
    <row r="46" spans="1:16">
      <c r="A46" s="35" t="s">
        <v>79</v>
      </c>
      <c r="B46" s="36" t="s">
        <v>80</v>
      </c>
      <c r="C46" s="37"/>
      <c r="D46" s="38">
        <v>0</v>
      </c>
      <c r="E46" s="38">
        <f t="shared" si="12"/>
        <v>0</v>
      </c>
      <c r="F46" s="38">
        <v>0</v>
      </c>
      <c r="G46" s="38">
        <v>0</v>
      </c>
      <c r="H46" s="38">
        <v>0</v>
      </c>
      <c r="I46" s="38">
        <f t="shared" si="14"/>
        <v>0</v>
      </c>
      <c r="J46" s="38">
        <v>0</v>
      </c>
      <c r="K46" s="38">
        <f t="shared" si="15"/>
        <v>0</v>
      </c>
      <c r="L46" s="32"/>
      <c r="M46" s="44"/>
    </row>
    <row r="47" spans="1:16">
      <c r="A47" s="35" t="s">
        <v>81</v>
      </c>
      <c r="B47" s="36" t="s">
        <v>82</v>
      </c>
      <c r="C47" s="37"/>
      <c r="D47" s="38">
        <v>0</v>
      </c>
      <c r="E47" s="38">
        <f t="shared" si="12"/>
        <v>155261500</v>
      </c>
      <c r="F47" s="38">
        <v>155261500</v>
      </c>
      <c r="G47" s="38">
        <v>155261500</v>
      </c>
      <c r="H47" s="38">
        <v>155261500</v>
      </c>
      <c r="I47" s="38">
        <f t="shared" si="14"/>
        <v>0</v>
      </c>
      <c r="J47" s="38">
        <v>0</v>
      </c>
      <c r="K47" s="38">
        <f t="shared" si="15"/>
        <v>0</v>
      </c>
      <c r="L47" s="32"/>
      <c r="M47" s="44"/>
    </row>
    <row r="48" spans="1:16">
      <c r="B48" s="36" t="s">
        <v>83</v>
      </c>
      <c r="C48" s="37"/>
      <c r="D48" s="38">
        <v>0</v>
      </c>
      <c r="E48" s="38">
        <f t="shared" si="12"/>
        <v>0</v>
      </c>
      <c r="F48" s="38">
        <v>0</v>
      </c>
      <c r="G48" s="38">
        <v>0</v>
      </c>
      <c r="H48" s="38">
        <v>0</v>
      </c>
      <c r="I48" s="38">
        <f t="shared" si="14"/>
        <v>0</v>
      </c>
      <c r="J48" s="38">
        <v>0</v>
      </c>
      <c r="K48" s="38">
        <f t="shared" si="15"/>
        <v>0</v>
      </c>
      <c r="L48" s="32"/>
      <c r="M48" s="44"/>
    </row>
    <row r="49" spans="1:16">
      <c r="B49" s="36" t="s">
        <v>84</v>
      </c>
      <c r="C49" s="37"/>
      <c r="D49" s="38">
        <v>0</v>
      </c>
      <c r="E49" s="38">
        <f t="shared" si="12"/>
        <v>0</v>
      </c>
      <c r="F49" s="38">
        <v>0</v>
      </c>
      <c r="G49" s="38">
        <v>0</v>
      </c>
      <c r="H49" s="38">
        <v>0</v>
      </c>
      <c r="I49" s="38">
        <f t="shared" si="14"/>
        <v>0</v>
      </c>
      <c r="J49" s="38">
        <v>0</v>
      </c>
      <c r="K49" s="38">
        <f t="shared" si="15"/>
        <v>0</v>
      </c>
      <c r="L49" s="32"/>
      <c r="M49" s="39"/>
      <c r="N49" s="40"/>
      <c r="O49" s="40"/>
      <c r="P49" s="40"/>
    </row>
    <row r="50" spans="1:16">
      <c r="A50" s="35" t="s">
        <v>85</v>
      </c>
      <c r="B50" s="36" t="s">
        <v>86</v>
      </c>
      <c r="C50" s="37"/>
      <c r="D50" s="38">
        <v>0</v>
      </c>
      <c r="E50" s="38">
        <f t="shared" si="12"/>
        <v>700000</v>
      </c>
      <c r="F50" s="38">
        <v>700000</v>
      </c>
      <c r="G50" s="38">
        <v>564900</v>
      </c>
      <c r="H50" s="38">
        <v>564900</v>
      </c>
      <c r="I50" s="38">
        <f t="shared" si="14"/>
        <v>135100</v>
      </c>
      <c r="J50" s="38">
        <v>20753.04</v>
      </c>
      <c r="K50" s="38">
        <f t="shared" si="15"/>
        <v>114346.95999999999</v>
      </c>
      <c r="L50" s="32"/>
      <c r="M50" s="39"/>
      <c r="N50" s="40"/>
      <c r="O50" s="40"/>
      <c r="P50" s="40"/>
    </row>
    <row r="51" spans="1:16" ht="6.95" customHeight="1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>
      <c r="B52" s="30" t="s">
        <v>87</v>
      </c>
      <c r="C52" s="30"/>
      <c r="D52" s="31">
        <f>SUM(D53:D61)</f>
        <v>1090627400</v>
      </c>
      <c r="E52" s="31">
        <f t="shared" ref="E52:E66" si="16">F52-D52</f>
        <v>264229398.1699996</v>
      </c>
      <c r="F52" s="31">
        <f t="shared" ref="F52:K52" si="17">SUM(F53:F61)</f>
        <v>1354856798.1699996</v>
      </c>
      <c r="G52" s="31">
        <f t="shared" si="17"/>
        <v>282383617.99000001</v>
      </c>
      <c r="H52" s="31">
        <f t="shared" si="17"/>
        <v>282383617.99000001</v>
      </c>
      <c r="I52" s="31">
        <f t="shared" si="17"/>
        <v>1072473180.1799998</v>
      </c>
      <c r="J52" s="31">
        <f t="shared" si="17"/>
        <v>257809832.59</v>
      </c>
      <c r="K52" s="31">
        <f t="shared" si="17"/>
        <v>814663347.58999979</v>
      </c>
      <c r="L52" s="31"/>
      <c r="M52" s="32"/>
      <c r="N52" s="33"/>
      <c r="O52" s="33"/>
      <c r="P52" s="33"/>
    </row>
    <row r="53" spans="1:16">
      <c r="A53" s="35" t="s">
        <v>88</v>
      </c>
      <c r="B53" s="36" t="s">
        <v>89</v>
      </c>
      <c r="C53" s="37"/>
      <c r="D53" s="38">
        <v>314499283</v>
      </c>
      <c r="E53" s="38">
        <f t="shared" si="16"/>
        <v>66397166.580000103</v>
      </c>
      <c r="F53" s="38">
        <v>380896449.5800001</v>
      </c>
      <c r="G53" s="38">
        <v>66949800.800000004</v>
      </c>
      <c r="H53" s="38">
        <v>66949800.800000004</v>
      </c>
      <c r="I53" s="38">
        <f t="shared" ref="I53:I61" si="18">+F53-H53</f>
        <v>313946648.78000009</v>
      </c>
      <c r="J53" s="38">
        <v>155152156.36000001</v>
      </c>
      <c r="K53" s="38">
        <f t="shared" ref="K53:K61" si="19">+I53-J53</f>
        <v>158794492.42000008</v>
      </c>
      <c r="L53" s="32"/>
      <c r="M53" s="39"/>
      <c r="N53" s="40"/>
      <c r="O53" s="40"/>
      <c r="P53" s="40"/>
    </row>
    <row r="54" spans="1:16">
      <c r="A54" s="35" t="s">
        <v>90</v>
      </c>
      <c r="B54" s="36" t="s">
        <v>91</v>
      </c>
      <c r="C54" s="37"/>
      <c r="D54" s="38">
        <v>63875386</v>
      </c>
      <c r="E54" s="38">
        <f t="shared" si="16"/>
        <v>32474251.99000001</v>
      </c>
      <c r="F54" s="38">
        <v>96349637.99000001</v>
      </c>
      <c r="G54" s="38">
        <v>20535159.349999998</v>
      </c>
      <c r="H54" s="38">
        <v>20535159.349999998</v>
      </c>
      <c r="I54" s="38">
        <f t="shared" si="18"/>
        <v>75814478.640000015</v>
      </c>
      <c r="J54" s="38">
        <v>4478534.18</v>
      </c>
      <c r="K54" s="38">
        <f t="shared" si="19"/>
        <v>71335944.460000008</v>
      </c>
      <c r="L54" s="32"/>
      <c r="M54" s="39"/>
      <c r="N54" s="40"/>
      <c r="O54" s="40"/>
      <c r="P54" s="40"/>
    </row>
    <row r="55" spans="1:16">
      <c r="A55" s="35" t="s">
        <v>92</v>
      </c>
      <c r="B55" s="36" t="s">
        <v>93</v>
      </c>
      <c r="C55" s="37"/>
      <c r="D55" s="38">
        <v>83835054</v>
      </c>
      <c r="E55" s="38">
        <f t="shared" si="16"/>
        <v>-22386905.18</v>
      </c>
      <c r="F55" s="38">
        <v>61448148.82</v>
      </c>
      <c r="G55" s="38">
        <v>4125539.0500000003</v>
      </c>
      <c r="H55" s="38">
        <v>4125539.0500000003</v>
      </c>
      <c r="I55" s="38">
        <f t="shared" si="18"/>
        <v>57322609.770000003</v>
      </c>
      <c r="J55" s="38">
        <v>648000.17999999993</v>
      </c>
      <c r="K55" s="38">
        <f t="shared" si="19"/>
        <v>56674609.590000004</v>
      </c>
      <c r="L55" s="32"/>
      <c r="M55" s="39"/>
      <c r="N55" s="40"/>
      <c r="O55" s="40"/>
      <c r="P55" s="40"/>
    </row>
    <row r="56" spans="1:16">
      <c r="A56" s="35" t="s">
        <v>94</v>
      </c>
      <c r="B56" s="36" t="s">
        <v>95</v>
      </c>
      <c r="C56" s="37"/>
      <c r="D56" s="38">
        <v>199528422</v>
      </c>
      <c r="E56" s="38">
        <f t="shared" si="16"/>
        <v>-23429004.420000017</v>
      </c>
      <c r="F56" s="38">
        <v>176099417.57999998</v>
      </c>
      <c r="G56" s="38">
        <v>18875001.380000003</v>
      </c>
      <c r="H56" s="38">
        <v>18875001.380000003</v>
      </c>
      <c r="I56" s="38">
        <f t="shared" si="18"/>
        <v>157224416.19999999</v>
      </c>
      <c r="J56" s="38">
        <v>3982046.86</v>
      </c>
      <c r="K56" s="38">
        <f t="shared" si="19"/>
        <v>153242369.33999997</v>
      </c>
      <c r="L56" s="32"/>
      <c r="M56" s="39"/>
      <c r="N56" s="40"/>
      <c r="O56" s="40"/>
      <c r="P56" s="40"/>
    </row>
    <row r="57" spans="1:16">
      <c r="A57" s="35" t="s">
        <v>96</v>
      </c>
      <c r="B57" s="36" t="s">
        <v>97</v>
      </c>
      <c r="C57" s="37"/>
      <c r="D57" s="38">
        <v>0</v>
      </c>
      <c r="E57" s="38">
        <f t="shared" si="16"/>
        <v>24614514.41</v>
      </c>
      <c r="F57" s="38">
        <v>24614514.41</v>
      </c>
      <c r="G57" s="38">
        <v>23969147.52</v>
      </c>
      <c r="H57" s="38">
        <v>23969147.52</v>
      </c>
      <c r="I57" s="38">
        <f t="shared" si="18"/>
        <v>645366.8900000006</v>
      </c>
      <c r="J57" s="38">
        <v>645357.6</v>
      </c>
      <c r="K57" s="38">
        <f t="shared" si="19"/>
        <v>9.2900000006193295</v>
      </c>
      <c r="L57" s="32"/>
      <c r="M57" s="39"/>
      <c r="N57" s="40"/>
      <c r="O57" s="40"/>
      <c r="P57" s="40"/>
    </row>
    <row r="58" spans="1:16">
      <c r="A58" s="35" t="s">
        <v>98</v>
      </c>
      <c r="B58" s="36" t="s">
        <v>99</v>
      </c>
      <c r="C58" s="37"/>
      <c r="D58" s="38">
        <v>387229255</v>
      </c>
      <c r="E58" s="38">
        <f t="shared" si="16"/>
        <v>114199169.44999969</v>
      </c>
      <c r="F58" s="38">
        <v>501428424.44999969</v>
      </c>
      <c r="G58" s="38">
        <v>81405077.329999998</v>
      </c>
      <c r="H58" s="38">
        <v>81405077.329999998</v>
      </c>
      <c r="I58" s="38">
        <f t="shared" si="18"/>
        <v>420023347.11999971</v>
      </c>
      <c r="J58" s="38">
        <v>91366047.309999973</v>
      </c>
      <c r="K58" s="38">
        <f t="shared" si="19"/>
        <v>328657299.8099997</v>
      </c>
      <c r="L58" s="32"/>
      <c r="M58" s="39"/>
      <c r="N58" s="40"/>
      <c r="O58" s="40"/>
      <c r="P58" s="40"/>
    </row>
    <row r="59" spans="1:16">
      <c r="A59" s="35" t="s">
        <v>100</v>
      </c>
      <c r="B59" s="36" t="s">
        <v>101</v>
      </c>
      <c r="C59" s="37"/>
      <c r="D59" s="38">
        <v>80000</v>
      </c>
      <c r="E59" s="38">
        <f t="shared" si="16"/>
        <v>0</v>
      </c>
      <c r="F59" s="38">
        <v>80000</v>
      </c>
      <c r="G59" s="38">
        <v>0</v>
      </c>
      <c r="H59" s="38">
        <v>0</v>
      </c>
      <c r="I59" s="38">
        <f t="shared" si="18"/>
        <v>80000</v>
      </c>
      <c r="J59" s="38">
        <v>0</v>
      </c>
      <c r="K59" s="38">
        <f t="shared" si="19"/>
        <v>80000</v>
      </c>
      <c r="L59" s="32"/>
      <c r="M59" s="39"/>
      <c r="N59" s="40"/>
      <c r="O59" s="40"/>
      <c r="P59" s="40"/>
    </row>
    <row r="60" spans="1:16">
      <c r="A60" s="35" t="s">
        <v>102</v>
      </c>
      <c r="B60" s="36" t="s">
        <v>103</v>
      </c>
      <c r="C60" s="37"/>
      <c r="D60" s="38">
        <v>0</v>
      </c>
      <c r="E60" s="38">
        <f t="shared" si="16"/>
        <v>63587523.100000001</v>
      </c>
      <c r="F60" s="38">
        <v>63587523.100000001</v>
      </c>
      <c r="G60" s="38">
        <v>63587523.100000001</v>
      </c>
      <c r="H60" s="38">
        <v>63587523.100000001</v>
      </c>
      <c r="I60" s="38">
        <f t="shared" si="18"/>
        <v>0</v>
      </c>
      <c r="J60" s="38">
        <v>0</v>
      </c>
      <c r="K60" s="38">
        <f t="shared" si="19"/>
        <v>0</v>
      </c>
      <c r="L60" s="32"/>
      <c r="M60" s="39"/>
      <c r="N60" s="40"/>
      <c r="O60" s="40"/>
      <c r="P60" s="40"/>
    </row>
    <row r="61" spans="1:16">
      <c r="A61" s="35" t="s">
        <v>104</v>
      </c>
      <c r="B61" s="36" t="s">
        <v>105</v>
      </c>
      <c r="C61" s="37"/>
      <c r="D61" s="38">
        <v>41580000</v>
      </c>
      <c r="E61" s="38">
        <f t="shared" si="16"/>
        <v>8772682.2400000021</v>
      </c>
      <c r="F61" s="38">
        <v>50352682.240000002</v>
      </c>
      <c r="G61" s="38">
        <v>2936369.46</v>
      </c>
      <c r="H61" s="38">
        <v>2936369.46</v>
      </c>
      <c r="I61" s="38">
        <f t="shared" si="18"/>
        <v>47416312.780000001</v>
      </c>
      <c r="J61" s="38">
        <v>1537690.1</v>
      </c>
      <c r="K61" s="38">
        <f t="shared" si="19"/>
        <v>45878622.68</v>
      </c>
      <c r="L61" s="32"/>
      <c r="M61" s="39"/>
      <c r="N61" s="40"/>
      <c r="O61" s="40"/>
      <c r="P61" s="40"/>
    </row>
    <row r="62" spans="1:16" ht="6.95" customHeight="1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>
      <c r="B63" s="30" t="s">
        <v>106</v>
      </c>
      <c r="C63" s="30"/>
      <c r="D63" s="31">
        <f>SUM(D64:D66)</f>
        <v>14248937633</v>
      </c>
      <c r="E63" s="31">
        <f t="shared" si="16"/>
        <v>4107307607.6300011</v>
      </c>
      <c r="F63" s="31">
        <f t="shared" ref="F63:K63" si="20">SUM(F64:F66)</f>
        <v>18356245240.630001</v>
      </c>
      <c r="G63" s="31">
        <f t="shared" si="20"/>
        <v>6011618718.3599997</v>
      </c>
      <c r="H63" s="31">
        <f t="shared" si="20"/>
        <v>6011618718.3599997</v>
      </c>
      <c r="I63" s="31">
        <f t="shared" si="20"/>
        <v>12344626522.270002</v>
      </c>
      <c r="J63" s="31">
        <f t="shared" si="20"/>
        <v>5972394459.8900003</v>
      </c>
      <c r="K63" s="31">
        <f t="shared" si="20"/>
        <v>6372232062.3800011</v>
      </c>
      <c r="L63" s="32"/>
      <c r="M63" s="32"/>
      <c r="N63" s="33"/>
      <c r="O63" s="33"/>
      <c r="P63" s="33"/>
    </row>
    <row r="64" spans="1:16">
      <c r="A64" s="35" t="s">
        <v>107</v>
      </c>
      <c r="B64" s="36" t="s">
        <v>108</v>
      </c>
      <c r="C64" s="37"/>
      <c r="D64" s="38">
        <v>12694896642</v>
      </c>
      <c r="E64" s="38">
        <f t="shared" si="16"/>
        <v>3579528031.8300018</v>
      </c>
      <c r="F64" s="38">
        <v>16274424673.830002</v>
      </c>
      <c r="G64" s="38">
        <v>4708093789</v>
      </c>
      <c r="H64" s="38">
        <v>4708093789</v>
      </c>
      <c r="I64" s="38">
        <f>+F64-H64</f>
        <v>11566330884.830002</v>
      </c>
      <c r="J64" s="38">
        <v>5196534818.6300001</v>
      </c>
      <c r="K64" s="38">
        <f>+I64-J64</f>
        <v>6369796066.2000017</v>
      </c>
      <c r="L64" s="32"/>
      <c r="M64" s="39"/>
      <c r="N64" s="40"/>
      <c r="O64" s="40"/>
      <c r="P64" s="40"/>
    </row>
    <row r="65" spans="1:16">
      <c r="A65" s="35" t="s">
        <v>109</v>
      </c>
      <c r="B65" s="36" t="s">
        <v>110</v>
      </c>
      <c r="C65" s="37"/>
      <c r="D65" s="38">
        <v>0</v>
      </c>
      <c r="E65" s="38">
        <f t="shared" si="16"/>
        <v>586201258.76999998</v>
      </c>
      <c r="F65" s="38">
        <v>586201258.76999998</v>
      </c>
      <c r="G65" s="38">
        <v>307868222.47999996</v>
      </c>
      <c r="H65" s="38">
        <v>307868222.47999996</v>
      </c>
      <c r="I65" s="38">
        <f>+F65-H65</f>
        <v>278333036.29000002</v>
      </c>
      <c r="J65" s="38">
        <v>275897040.13</v>
      </c>
      <c r="K65" s="38">
        <f>+I65-J65</f>
        <v>2435996.1600000262</v>
      </c>
      <c r="L65" s="32"/>
      <c r="M65" s="39"/>
      <c r="N65" s="40"/>
      <c r="O65" s="40"/>
      <c r="P65" s="40"/>
    </row>
    <row r="66" spans="1:16">
      <c r="A66" s="35" t="s">
        <v>111</v>
      </c>
      <c r="B66" s="36" t="s">
        <v>112</v>
      </c>
      <c r="C66" s="37"/>
      <c r="D66" s="38">
        <v>1554040991</v>
      </c>
      <c r="E66" s="38">
        <f t="shared" si="16"/>
        <v>-58421682.970000029</v>
      </c>
      <c r="F66" s="38">
        <v>1495619308.03</v>
      </c>
      <c r="G66" s="38">
        <v>995656706.88000011</v>
      </c>
      <c r="H66" s="38">
        <v>995656706.88000011</v>
      </c>
      <c r="I66" s="38">
        <f>+F66-H66</f>
        <v>499962601.14999986</v>
      </c>
      <c r="J66" s="38">
        <v>499962601.13</v>
      </c>
      <c r="K66" s="38">
        <f>+I66-J66</f>
        <v>1.9999861717224121E-2</v>
      </c>
      <c r="L66" s="32"/>
      <c r="M66" s="39"/>
      <c r="N66" s="40"/>
      <c r="O66" s="40"/>
      <c r="P66" s="40"/>
    </row>
    <row r="67" spans="1:16" ht="6.95" customHeight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>
      <c r="B68" s="30" t="s">
        <v>113</v>
      </c>
      <c r="C68" s="30"/>
      <c r="D68" s="31">
        <f>SUM(D69:D75)</f>
        <v>1364348945</v>
      </c>
      <c r="E68" s="31">
        <f t="shared" ref="E68:E75" si="21">F68-D68</f>
        <v>-819615432.11000001</v>
      </c>
      <c r="F68" s="31">
        <f t="shared" ref="F68:K68" si="22">SUM(F69:F75)</f>
        <v>544733512.88999999</v>
      </c>
      <c r="G68" s="31">
        <f t="shared" si="22"/>
        <v>225363208.13999999</v>
      </c>
      <c r="H68" s="31">
        <f t="shared" si="22"/>
        <v>225363208.13999999</v>
      </c>
      <c r="I68" s="31">
        <f t="shared" si="22"/>
        <v>319370304.75</v>
      </c>
      <c r="J68" s="31">
        <f t="shared" si="22"/>
        <v>0</v>
      </c>
      <c r="K68" s="31">
        <f t="shared" si="22"/>
        <v>319370304.75</v>
      </c>
      <c r="L68" s="32"/>
      <c r="M68" s="32"/>
      <c r="N68" s="33"/>
      <c r="O68" s="33"/>
      <c r="P68" s="33"/>
    </row>
    <row r="69" spans="1:16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>
      <c r="A73" s="35" t="s">
        <v>119</v>
      </c>
      <c r="B73" s="36" t="s">
        <v>120</v>
      </c>
      <c r="C73" s="37"/>
      <c r="D73" s="38">
        <v>0</v>
      </c>
      <c r="E73" s="38">
        <f t="shared" si="21"/>
        <v>225363208.13999999</v>
      </c>
      <c r="F73" s="38">
        <v>225363208.13999999</v>
      </c>
      <c r="G73" s="38">
        <v>225363208.13999999</v>
      </c>
      <c r="H73" s="38">
        <v>225363208.13999999</v>
      </c>
      <c r="I73" s="38">
        <f t="shared" si="23"/>
        <v>0</v>
      </c>
      <c r="J73" s="38"/>
      <c r="K73" s="38">
        <f t="shared" si="24"/>
        <v>0</v>
      </c>
      <c r="L73" s="32"/>
      <c r="M73" s="41"/>
      <c r="N73" s="32"/>
      <c r="O73" s="41"/>
      <c r="P73" s="32"/>
    </row>
    <row r="74" spans="1:16">
      <c r="A74" s="35" t="s">
        <v>121</v>
      </c>
      <c r="B74" s="36" t="s">
        <v>122</v>
      </c>
      <c r="C74" s="37"/>
      <c r="D74" s="38">
        <v>73000000</v>
      </c>
      <c r="E74" s="38">
        <f t="shared" si="21"/>
        <v>-73000000</v>
      </c>
      <c r="F74" s="38"/>
      <c r="G74" s="38"/>
      <c r="H74" s="38"/>
      <c r="I74" s="38">
        <f t="shared" si="23"/>
        <v>0</v>
      </c>
      <c r="J74" s="38"/>
      <c r="K74" s="38">
        <f t="shared" si="24"/>
        <v>0</v>
      </c>
      <c r="L74" s="32"/>
      <c r="M74" s="41"/>
      <c r="N74" s="32"/>
      <c r="O74" s="41"/>
      <c r="P74" s="32"/>
    </row>
    <row r="75" spans="1:16">
      <c r="A75" s="35" t="s">
        <v>123</v>
      </c>
      <c r="B75" s="36" t="s">
        <v>124</v>
      </c>
      <c r="C75" s="37"/>
      <c r="D75" s="38">
        <v>1291348945</v>
      </c>
      <c r="E75" s="38">
        <f t="shared" si="21"/>
        <v>-971978640.25</v>
      </c>
      <c r="F75" s="38">
        <v>319370304.75</v>
      </c>
      <c r="G75" s="38">
        <v>0</v>
      </c>
      <c r="H75" s="38">
        <v>0</v>
      </c>
      <c r="I75" s="38">
        <f t="shared" si="23"/>
        <v>319370304.75</v>
      </c>
      <c r="J75" s="38">
        <v>0</v>
      </c>
      <c r="K75" s="38">
        <f t="shared" si="24"/>
        <v>319370304.75</v>
      </c>
      <c r="L75" s="32"/>
      <c r="M75" s="41"/>
      <c r="N75" s="32"/>
      <c r="O75" s="41"/>
      <c r="P75" s="32"/>
    </row>
    <row r="76" spans="1:16" ht="6.95" customHeight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>
      <c r="B77" s="30" t="s">
        <v>125</v>
      </c>
      <c r="C77" s="30"/>
      <c r="D77" s="31">
        <f>SUM(D78:D80)</f>
        <v>0</v>
      </c>
      <c r="E77" s="31">
        <f>F77-D77</f>
        <v>0</v>
      </c>
      <c r="F77" s="31">
        <f>SUM(F78:F80)</f>
        <v>0</v>
      </c>
      <c r="G77" s="31">
        <f>SUM(G78:G80)</f>
        <v>0</v>
      </c>
      <c r="H77" s="31">
        <f>SUM(H78:H80)</f>
        <v>0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>
      <c r="A79" s="1" t="s">
        <v>127</v>
      </c>
      <c r="B79" s="36" t="s">
        <v>128</v>
      </c>
      <c r="C79" s="37"/>
      <c r="D79" s="38"/>
      <c r="E79" s="38">
        <f>F79-D79</f>
        <v>0</v>
      </c>
      <c r="F79" s="38"/>
      <c r="G79" s="38"/>
      <c r="H79" s="38"/>
      <c r="I79" s="38">
        <f>+F79-H79</f>
        <v>0</v>
      </c>
      <c r="J79" s="38"/>
      <c r="K79" s="38">
        <f>+I79-J79</f>
        <v>0</v>
      </c>
      <c r="L79" s="32"/>
      <c r="M79" s="41"/>
      <c r="N79" s="32"/>
      <c r="O79" s="41"/>
      <c r="P79" s="32"/>
    </row>
    <row r="80" spans="1:16" ht="11.25" customHeight="1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5" customHeight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>
      <c r="B82" s="30" t="s">
        <v>131</v>
      </c>
      <c r="C82" s="30"/>
      <c r="D82" s="31">
        <f>SUM(D83:D89)</f>
        <v>16370532581</v>
      </c>
      <c r="E82" s="31">
        <f t="shared" ref="E82:E89" si="25">F82-D82</f>
        <v>3103702115.8100014</v>
      </c>
      <c r="F82" s="31">
        <f t="shared" ref="F82:K82" si="26">SUM(F83:F89)</f>
        <v>19474234696.810001</v>
      </c>
      <c r="G82" s="31">
        <f t="shared" si="26"/>
        <v>12965876810.809999</v>
      </c>
      <c r="H82" s="31">
        <f t="shared" si="26"/>
        <v>12965876810.809999</v>
      </c>
      <c r="I82" s="31">
        <f t="shared" si="26"/>
        <v>6508357886</v>
      </c>
      <c r="J82" s="31">
        <f t="shared" si="26"/>
        <v>6507901528.3199997</v>
      </c>
      <c r="K82" s="31">
        <f t="shared" si="26"/>
        <v>456357.67999999784</v>
      </c>
      <c r="L82" s="32"/>
      <c r="M82" s="32"/>
      <c r="N82" s="33"/>
      <c r="O82" s="33"/>
      <c r="P82" s="33"/>
    </row>
    <row r="83" spans="1:16">
      <c r="A83" s="35" t="s">
        <v>132</v>
      </c>
      <c r="B83" s="36" t="s">
        <v>133</v>
      </c>
      <c r="C83" s="37"/>
      <c r="D83" s="38">
        <v>9475797450</v>
      </c>
      <c r="E83" s="38">
        <f t="shared" si="25"/>
        <v>0</v>
      </c>
      <c r="F83" s="38">
        <v>9475797450</v>
      </c>
      <c r="G83" s="38">
        <v>5518033945.1700001</v>
      </c>
      <c r="H83" s="38">
        <v>5518033945.1700001</v>
      </c>
      <c r="I83" s="38">
        <f t="shared" ref="I83:I89" si="27">+F83-H83</f>
        <v>3957763504.8299999</v>
      </c>
      <c r="J83" s="38">
        <v>3957763504.8299999</v>
      </c>
      <c r="K83" s="38">
        <f t="shared" ref="K83:K89" si="28">+I83-J83</f>
        <v>0</v>
      </c>
      <c r="L83" s="32"/>
      <c r="M83" s="39"/>
      <c r="N83" s="40"/>
      <c r="O83" s="40"/>
      <c r="P83" s="40"/>
    </row>
    <row r="84" spans="1:16">
      <c r="A84" s="35" t="s">
        <v>134</v>
      </c>
      <c r="B84" s="36" t="s">
        <v>135</v>
      </c>
      <c r="C84" s="37"/>
      <c r="D84" s="38">
        <v>6694735131</v>
      </c>
      <c r="E84" s="38">
        <f t="shared" si="25"/>
        <v>3040897245.7200012</v>
      </c>
      <c r="F84" s="38">
        <v>9735632376.7200012</v>
      </c>
      <c r="G84" s="38">
        <v>7191039210.7400007</v>
      </c>
      <c r="H84" s="38">
        <v>7191039210.7400007</v>
      </c>
      <c r="I84" s="38">
        <f t="shared" si="27"/>
        <v>2544593165.9800005</v>
      </c>
      <c r="J84" s="38">
        <v>2544593165.98</v>
      </c>
      <c r="K84" s="38">
        <f t="shared" si="28"/>
        <v>0</v>
      </c>
      <c r="L84" s="32"/>
      <c r="M84" s="39"/>
      <c r="N84" s="40"/>
      <c r="O84" s="40"/>
      <c r="P84" s="40"/>
    </row>
    <row r="85" spans="1:16" ht="17.25" customHeight="1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62804870.090000004</v>
      </c>
      <c r="F89" s="38">
        <v>262804870.09</v>
      </c>
      <c r="G89" s="38">
        <v>256803654.90000001</v>
      </c>
      <c r="H89" s="38">
        <v>256803654.90000001</v>
      </c>
      <c r="I89" s="38">
        <f t="shared" si="27"/>
        <v>6001215.1899999976</v>
      </c>
      <c r="J89" s="38">
        <v>5544857.5099999998</v>
      </c>
      <c r="K89" s="38">
        <f t="shared" si="28"/>
        <v>456357.67999999784</v>
      </c>
      <c r="L89" s="32"/>
      <c r="M89" s="39"/>
      <c r="N89" s="40"/>
      <c r="O89" s="40"/>
      <c r="P89" s="40"/>
    </row>
    <row r="90" spans="1:16" ht="6.95" customHeight="1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>
      <c r="B91" s="46" t="s">
        <v>145</v>
      </c>
      <c r="C91" s="30"/>
      <c r="D91" s="31">
        <f>SUM(D10,D19,D30,D41,D52,D63,D68,D82,D77)</f>
        <v>243279546457</v>
      </c>
      <c r="E91" s="31">
        <f>F91-D91</f>
        <v>15845205390.860016</v>
      </c>
      <c r="F91" s="31">
        <f>SUM(F10,F19,F30,F41,F52,F63,F68,F82,F77)</f>
        <v>259124751847.86002</v>
      </c>
      <c r="G91" s="31">
        <f>SUM(G10,G19,G30,G41,G52,G63,G68,G82,G77)</f>
        <v>161408046561.78</v>
      </c>
      <c r="H91" s="31">
        <f>SUM(H10,H19,H30,H41,H52,H63,H68,H82,H77)</f>
        <v>161408046561.78</v>
      </c>
      <c r="I91" s="31">
        <f>+F91-H91</f>
        <v>97716705286.080017</v>
      </c>
      <c r="J91" s="31">
        <f>SUM(J10,J19,J30,J41,J52,J63,J68,J82,J77)</f>
        <v>38940550441.610001</v>
      </c>
      <c r="K91" s="31">
        <f>+I91-J91</f>
        <v>58776154844.470016</v>
      </c>
      <c r="L91" s="32"/>
      <c r="M91" s="32"/>
      <c r="N91" s="32"/>
      <c r="O91" s="32"/>
      <c r="P91" s="32"/>
    </row>
    <row r="92" spans="1:16" ht="15.75" customHeight="1" thickBo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4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2023-10-25T19:52:29Z</dcterms:created>
  <dcterms:modified xsi:type="dcterms:W3CDTF">2023-10-25T19:53:05Z</dcterms:modified>
</cp:coreProperties>
</file>