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200" windowHeight="7350"/>
  </bookViews>
  <sheets>
    <sheet name="Formato 6b" sheetId="1" r:id="rId1"/>
  </sheets>
  <definedNames>
    <definedName name="_xlnm.Print_Area" localSheetId="0">'Formato 6b'!$A$1:$H$289</definedName>
    <definedName name="_xlnm.Print_Titles" localSheetId="0">'Formato 6b'!$1:$10</definedName>
  </definedNames>
  <calcPr calcId="15251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82" i="1"/>
  <c r="H281"/>
  <c r="G281"/>
  <c r="D281"/>
  <c r="H280"/>
  <c r="G280"/>
  <c r="D280"/>
  <c r="H279"/>
  <c r="G279"/>
  <c r="D279"/>
  <c r="H278"/>
  <c r="G278"/>
  <c r="F278"/>
  <c r="E278"/>
  <c r="C278"/>
  <c r="D278" s="1"/>
  <c r="G277"/>
  <c r="H276"/>
  <c r="G276"/>
  <c r="D276"/>
  <c r="H275"/>
  <c r="G275"/>
  <c r="D275"/>
  <c r="H274"/>
  <c r="G274"/>
  <c r="D274"/>
  <c r="H273"/>
  <c r="G273"/>
  <c r="F273"/>
  <c r="E273"/>
  <c r="C273"/>
  <c r="D273" s="1"/>
  <c r="G272"/>
  <c r="H271"/>
  <c r="G271"/>
  <c r="D271"/>
  <c r="H270"/>
  <c r="G270"/>
  <c r="D270"/>
  <c r="H269"/>
  <c r="G269"/>
  <c r="D269"/>
  <c r="H268"/>
  <c r="G268"/>
  <c r="D268"/>
  <c r="H267"/>
  <c r="G267"/>
  <c r="D267"/>
  <c r="H266"/>
  <c r="G266"/>
  <c r="D266"/>
  <c r="H265"/>
  <c r="G265"/>
  <c r="D265"/>
  <c r="H264"/>
  <c r="G264"/>
  <c r="D264"/>
  <c r="H263"/>
  <c r="G263"/>
  <c r="D263"/>
  <c r="H262"/>
  <c r="G262"/>
  <c r="D262"/>
  <c r="H261"/>
  <c r="G261"/>
  <c r="D261"/>
  <c r="H260"/>
  <c r="G260"/>
  <c r="D260"/>
  <c r="H259"/>
  <c r="G259"/>
  <c r="D259"/>
  <c r="H258"/>
  <c r="G258"/>
  <c r="D258"/>
  <c r="H257"/>
  <c r="G257"/>
  <c r="D257"/>
  <c r="H256"/>
  <c r="G256"/>
  <c r="D256"/>
  <c r="H255"/>
  <c r="G255"/>
  <c r="D255"/>
  <c r="H254"/>
  <c r="G254"/>
  <c r="D254"/>
  <c r="H253"/>
  <c r="G253"/>
  <c r="D253"/>
  <c r="H252"/>
  <c r="G252"/>
  <c r="D252"/>
  <c r="H251"/>
  <c r="G251"/>
  <c r="D251"/>
  <c r="H250"/>
  <c r="G250"/>
  <c r="D250"/>
  <c r="H249"/>
  <c r="G249"/>
  <c r="D249"/>
  <c r="H248"/>
  <c r="G248"/>
  <c r="D248"/>
  <c r="H247"/>
  <c r="G247"/>
  <c r="D247"/>
  <c r="H246"/>
  <c r="G246"/>
  <c r="D246"/>
  <c r="H245"/>
  <c r="G245"/>
  <c r="D245"/>
  <c r="H244"/>
  <c r="G244"/>
  <c r="D244"/>
  <c r="H243"/>
  <c r="G243"/>
  <c r="D243"/>
  <c r="H242"/>
  <c r="G242"/>
  <c r="D242"/>
  <c r="H241"/>
  <c r="G241"/>
  <c r="D241"/>
  <c r="H240"/>
  <c r="G240"/>
  <c r="D240"/>
  <c r="H239"/>
  <c r="G239"/>
  <c r="D239"/>
  <c r="H238"/>
  <c r="G238"/>
  <c r="D238"/>
  <c r="H237"/>
  <c r="G237"/>
  <c r="D237"/>
  <c r="H236"/>
  <c r="G236"/>
  <c r="D236"/>
  <c r="H235"/>
  <c r="G235"/>
  <c r="D235"/>
  <c r="H234"/>
  <c r="G234"/>
  <c r="D234"/>
  <c r="H233"/>
  <c r="G233"/>
  <c r="D233"/>
  <c r="H232"/>
  <c r="G232"/>
  <c r="F232"/>
  <c r="E232"/>
  <c r="C232"/>
  <c r="D232" s="1"/>
  <c r="G231"/>
  <c r="H230"/>
  <c r="G230"/>
  <c r="D230"/>
  <c r="H229"/>
  <c r="G229"/>
  <c r="D229"/>
  <c r="H228"/>
  <c r="G228"/>
  <c r="D228"/>
  <c r="H227"/>
  <c r="G227"/>
  <c r="D227"/>
  <c r="H226"/>
  <c r="G226"/>
  <c r="D226"/>
  <c r="H225"/>
  <c r="G225"/>
  <c r="D225"/>
  <c r="H224"/>
  <c r="G224"/>
  <c r="D224"/>
  <c r="H223"/>
  <c r="G223"/>
  <c r="F223"/>
  <c r="E223"/>
  <c r="C223"/>
  <c r="D223" s="1"/>
  <c r="G222"/>
  <c r="H221"/>
  <c r="G221"/>
  <c r="D221"/>
  <c r="H220"/>
  <c r="G220"/>
  <c r="D220"/>
  <c r="F219"/>
  <c r="G219" s="1"/>
  <c r="E219"/>
  <c r="C219"/>
  <c r="G218"/>
  <c r="H217"/>
  <c r="G217"/>
  <c r="D217"/>
  <c r="H216"/>
  <c r="G216"/>
  <c r="D216"/>
  <c r="F215"/>
  <c r="E215"/>
  <c r="C215"/>
  <c r="G214"/>
  <c r="H213"/>
  <c r="G213"/>
  <c r="D213"/>
  <c r="H212"/>
  <c r="G212"/>
  <c r="D212"/>
  <c r="G211"/>
  <c r="F211"/>
  <c r="H211" s="1"/>
  <c r="E211"/>
  <c r="C211"/>
  <c r="G210"/>
  <c r="H209"/>
  <c r="G209"/>
  <c r="D209"/>
  <c r="H208"/>
  <c r="G208"/>
  <c r="D208"/>
  <c r="H207"/>
  <c r="G207"/>
  <c r="D207"/>
  <c r="H206"/>
  <c r="G206"/>
  <c r="D206"/>
  <c r="H205"/>
  <c r="G205"/>
  <c r="D205"/>
  <c r="H204"/>
  <c r="G204"/>
  <c r="D204"/>
  <c r="H203"/>
  <c r="G203"/>
  <c r="D203"/>
  <c r="H202"/>
  <c r="G202"/>
  <c r="D202"/>
  <c r="H201"/>
  <c r="G201"/>
  <c r="D201"/>
  <c r="H200"/>
  <c r="G200"/>
  <c r="D200"/>
  <c r="H199"/>
  <c r="G199"/>
  <c r="D199"/>
  <c r="H198"/>
  <c r="G198"/>
  <c r="D198"/>
  <c r="H197"/>
  <c r="G197"/>
  <c r="D197"/>
  <c r="H196"/>
  <c r="G196"/>
  <c r="D196"/>
  <c r="H195"/>
  <c r="G195"/>
  <c r="D195"/>
  <c r="H194"/>
  <c r="G194"/>
  <c r="D194"/>
  <c r="F193"/>
  <c r="H193" s="1"/>
  <c r="E193"/>
  <c r="C193"/>
  <c r="G192"/>
  <c r="H191"/>
  <c r="G191"/>
  <c r="D191"/>
  <c r="H190"/>
  <c r="G190"/>
  <c r="D190"/>
  <c r="H189"/>
  <c r="G189"/>
  <c r="D189"/>
  <c r="H188"/>
  <c r="G188"/>
  <c r="D188"/>
  <c r="H187"/>
  <c r="G187"/>
  <c r="D187"/>
  <c r="H186"/>
  <c r="G186"/>
  <c r="D186"/>
  <c r="H185"/>
  <c r="G185"/>
  <c r="D185"/>
  <c r="H184"/>
  <c r="G184"/>
  <c r="D184"/>
  <c r="H183"/>
  <c r="G183"/>
  <c r="D183"/>
  <c r="H182"/>
  <c r="G182"/>
  <c r="D182"/>
  <c r="H181"/>
  <c r="G181"/>
  <c r="D181"/>
  <c r="H180"/>
  <c r="G180"/>
  <c r="D180"/>
  <c r="H179"/>
  <c r="G179"/>
  <c r="D179"/>
  <c r="H178"/>
  <c r="G178"/>
  <c r="D178"/>
  <c r="H177"/>
  <c r="G177"/>
  <c r="D177"/>
  <c r="H176"/>
  <c r="G176"/>
  <c r="D176"/>
  <c r="H175"/>
  <c r="G175"/>
  <c r="D175"/>
  <c r="H174"/>
  <c r="F174"/>
  <c r="G174" s="1"/>
  <c r="E174"/>
  <c r="D174"/>
  <c r="C174"/>
  <c r="G173"/>
  <c r="G171"/>
  <c r="H170"/>
  <c r="G170"/>
  <c r="D170"/>
  <c r="H169"/>
  <c r="G169"/>
  <c r="D169"/>
  <c r="H168"/>
  <c r="G168"/>
  <c r="D168"/>
  <c r="H167"/>
  <c r="G167"/>
  <c r="D167"/>
  <c r="H166"/>
  <c r="G166"/>
  <c r="D166"/>
  <c r="H165"/>
  <c r="G165"/>
  <c r="D165"/>
  <c r="H164"/>
  <c r="G164"/>
  <c r="D164"/>
  <c r="H163"/>
  <c r="G163"/>
  <c r="D163"/>
  <c r="H162"/>
  <c r="G162"/>
  <c r="D162"/>
  <c r="H161"/>
  <c r="G161"/>
  <c r="D161"/>
  <c r="H160"/>
  <c r="G160"/>
  <c r="D160"/>
  <c r="H159"/>
  <c r="G159"/>
  <c r="D159"/>
  <c r="H158"/>
  <c r="G158"/>
  <c r="D158"/>
  <c r="H157"/>
  <c r="G157"/>
  <c r="D157"/>
  <c r="H156"/>
  <c r="G156"/>
  <c r="D156"/>
  <c r="H155"/>
  <c r="G155"/>
  <c r="D155"/>
  <c r="H154"/>
  <c r="G154"/>
  <c r="D154"/>
  <c r="H153"/>
  <c r="G153"/>
  <c r="D153"/>
  <c r="H152"/>
  <c r="G152"/>
  <c r="D152"/>
  <c r="H151"/>
  <c r="G151"/>
  <c r="D151"/>
  <c r="H150"/>
  <c r="G150"/>
  <c r="D150"/>
  <c r="H149"/>
  <c r="G149"/>
  <c r="D149"/>
  <c r="F148"/>
  <c r="E148"/>
  <c r="E146" s="1"/>
  <c r="C148"/>
  <c r="G147"/>
  <c r="G145"/>
  <c r="H144"/>
  <c r="G144"/>
  <c r="D144"/>
  <c r="H143"/>
  <c r="G143"/>
  <c r="D143"/>
  <c r="H142"/>
  <c r="G142"/>
  <c r="D142"/>
  <c r="F141"/>
  <c r="G141" s="1"/>
  <c r="E141"/>
  <c r="C141"/>
  <c r="G140"/>
  <c r="H139"/>
  <c r="G139"/>
  <c r="D139"/>
  <c r="H138"/>
  <c r="G138"/>
  <c r="D138"/>
  <c r="H137"/>
  <c r="G137"/>
  <c r="D137"/>
  <c r="F136"/>
  <c r="G136" s="1"/>
  <c r="E136"/>
  <c r="H136" s="1"/>
  <c r="C136"/>
  <c r="G135"/>
  <c r="H134"/>
  <c r="G134"/>
  <c r="D134"/>
  <c r="H133"/>
  <c r="G133"/>
  <c r="D133"/>
  <c r="H132"/>
  <c r="G132"/>
  <c r="D132"/>
  <c r="H131"/>
  <c r="G131"/>
  <c r="D131"/>
  <c r="H130"/>
  <c r="G130"/>
  <c r="D130"/>
  <c r="H129"/>
  <c r="G129"/>
  <c r="D129"/>
  <c r="H128"/>
  <c r="G128"/>
  <c r="D128"/>
  <c r="H127"/>
  <c r="G127"/>
  <c r="D127"/>
  <c r="H126"/>
  <c r="G126"/>
  <c r="D126"/>
  <c r="H125"/>
  <c r="G125"/>
  <c r="D125"/>
  <c r="H124"/>
  <c r="G124"/>
  <c r="D124"/>
  <c r="H123"/>
  <c r="G123"/>
  <c r="D123"/>
  <c r="H122"/>
  <c r="G122"/>
  <c r="D122"/>
  <c r="H121"/>
  <c r="G121"/>
  <c r="D121"/>
  <c r="H120"/>
  <c r="G120"/>
  <c r="D120"/>
  <c r="H119"/>
  <c r="G119"/>
  <c r="D119"/>
  <c r="H118"/>
  <c r="G118"/>
  <c r="D118"/>
  <c r="H117"/>
  <c r="G117"/>
  <c r="D117"/>
  <c r="H116"/>
  <c r="G116"/>
  <c r="D116"/>
  <c r="H115"/>
  <c r="G115"/>
  <c r="D115"/>
  <c r="H114"/>
  <c r="G114"/>
  <c r="D114"/>
  <c r="H113"/>
  <c r="G113"/>
  <c r="D113"/>
  <c r="H112"/>
  <c r="G112"/>
  <c r="D112"/>
  <c r="H111"/>
  <c r="G111"/>
  <c r="D111"/>
  <c r="H110"/>
  <c r="G110"/>
  <c r="D110"/>
  <c r="H109"/>
  <c r="G109"/>
  <c r="D109"/>
  <c r="H108"/>
  <c r="G108"/>
  <c r="D108"/>
  <c r="H107"/>
  <c r="G107"/>
  <c r="D107"/>
  <c r="H106"/>
  <c r="G106"/>
  <c r="D106"/>
  <c r="H105"/>
  <c r="G105"/>
  <c r="D105"/>
  <c r="H104"/>
  <c r="G104"/>
  <c r="D104"/>
  <c r="H103"/>
  <c r="G103"/>
  <c r="D103"/>
  <c r="H102"/>
  <c r="G102"/>
  <c r="D102"/>
  <c r="H101"/>
  <c r="G101"/>
  <c r="D101"/>
  <c r="H100"/>
  <c r="G100"/>
  <c r="D100"/>
  <c r="H99"/>
  <c r="G99"/>
  <c r="D99"/>
  <c r="H98"/>
  <c r="G98"/>
  <c r="D98"/>
  <c r="H97"/>
  <c r="G97"/>
  <c r="D97"/>
  <c r="H96"/>
  <c r="G96"/>
  <c r="D96"/>
  <c r="F95"/>
  <c r="G95" s="1"/>
  <c r="E95"/>
  <c r="H95" s="1"/>
  <c r="C95"/>
  <c r="G94"/>
  <c r="H93"/>
  <c r="G93"/>
  <c r="D93"/>
  <c r="H92"/>
  <c r="G92"/>
  <c r="D92"/>
  <c r="H91"/>
  <c r="G91"/>
  <c r="D91"/>
  <c r="H90"/>
  <c r="G90"/>
  <c r="D90"/>
  <c r="H89"/>
  <c r="G89"/>
  <c r="D89"/>
  <c r="H88"/>
  <c r="G88"/>
  <c r="D88"/>
  <c r="H87"/>
  <c r="G87"/>
  <c r="D87"/>
  <c r="F86"/>
  <c r="G86" s="1"/>
  <c r="E86"/>
  <c r="C86"/>
  <c r="G85"/>
  <c r="H84"/>
  <c r="G84"/>
  <c r="D84"/>
  <c r="H83"/>
  <c r="G83"/>
  <c r="D83"/>
  <c r="F82"/>
  <c r="E82"/>
  <c r="C82"/>
  <c r="G81"/>
  <c r="H80"/>
  <c r="G80"/>
  <c r="D80"/>
  <c r="H79"/>
  <c r="G79"/>
  <c r="D79"/>
  <c r="G78"/>
  <c r="F78"/>
  <c r="H78" s="1"/>
  <c r="E78"/>
  <c r="C78"/>
  <c r="G77"/>
  <c r="H76"/>
  <c r="G76"/>
  <c r="D76"/>
  <c r="H75"/>
  <c r="G75"/>
  <c r="D75"/>
  <c r="H74"/>
  <c r="G74"/>
  <c r="F74"/>
  <c r="E74"/>
  <c r="C74"/>
  <c r="D74" s="1"/>
  <c r="G73"/>
  <c r="H72"/>
  <c r="G72"/>
  <c r="D72"/>
  <c r="H71"/>
  <c r="G71"/>
  <c r="D71"/>
  <c r="H70"/>
  <c r="G70"/>
  <c r="D70"/>
  <c r="H69"/>
  <c r="G69"/>
  <c r="D69"/>
  <c r="H68"/>
  <c r="G68"/>
  <c r="D68"/>
  <c r="H67"/>
  <c r="G67"/>
  <c r="D67"/>
  <c r="H66"/>
  <c r="G66"/>
  <c r="D66"/>
  <c r="H65"/>
  <c r="G65"/>
  <c r="D65"/>
  <c r="H64"/>
  <c r="G64"/>
  <c r="D64"/>
  <c r="H63"/>
  <c r="G63"/>
  <c r="D63"/>
  <c r="H62"/>
  <c r="G62"/>
  <c r="D62"/>
  <c r="H61"/>
  <c r="G61"/>
  <c r="D61"/>
  <c r="H60"/>
  <c r="G60"/>
  <c r="D60"/>
  <c r="H59"/>
  <c r="G59"/>
  <c r="D59"/>
  <c r="H58"/>
  <c r="G58"/>
  <c r="D58"/>
  <c r="H57"/>
  <c r="G57"/>
  <c r="D57"/>
  <c r="F56"/>
  <c r="G56" s="1"/>
  <c r="E56"/>
  <c r="D56" s="1"/>
  <c r="C56"/>
  <c r="G55"/>
  <c r="H54"/>
  <c r="G54"/>
  <c r="D54"/>
  <c r="H53"/>
  <c r="G53"/>
  <c r="D53"/>
  <c r="H52"/>
  <c r="G52"/>
  <c r="D52"/>
  <c r="H51"/>
  <c r="G51"/>
  <c r="D51"/>
  <c r="H50"/>
  <c r="G50"/>
  <c r="D50"/>
  <c r="H49"/>
  <c r="G49"/>
  <c r="D49"/>
  <c r="H48"/>
  <c r="G48"/>
  <c r="D48"/>
  <c r="H47"/>
  <c r="G47"/>
  <c r="D47"/>
  <c r="H46"/>
  <c r="G46"/>
  <c r="D46"/>
  <c r="H45"/>
  <c r="G45"/>
  <c r="D45"/>
  <c r="H44"/>
  <c r="G44"/>
  <c r="D44"/>
  <c r="H43"/>
  <c r="G43"/>
  <c r="D43"/>
  <c r="H42"/>
  <c r="G42"/>
  <c r="D42"/>
  <c r="H41"/>
  <c r="G41"/>
  <c r="D41"/>
  <c r="H40"/>
  <c r="G40"/>
  <c r="D40"/>
  <c r="H39"/>
  <c r="G39"/>
  <c r="D39"/>
  <c r="H38"/>
  <c r="G38"/>
  <c r="D38"/>
  <c r="F37"/>
  <c r="E37"/>
  <c r="C37"/>
  <c r="G36"/>
  <c r="H35"/>
  <c r="G35"/>
  <c r="D35"/>
  <c r="H34"/>
  <c r="G34"/>
  <c r="D34"/>
  <c r="H33"/>
  <c r="G33"/>
  <c r="D33"/>
  <c r="H32"/>
  <c r="G32"/>
  <c r="D32"/>
  <c r="H31"/>
  <c r="G31"/>
  <c r="D31"/>
  <c r="H30"/>
  <c r="G30"/>
  <c r="D30"/>
  <c r="H29"/>
  <c r="G29"/>
  <c r="D29"/>
  <c r="H28"/>
  <c r="G28"/>
  <c r="D28"/>
  <c r="H27"/>
  <c r="G27"/>
  <c r="D27"/>
  <c r="H26"/>
  <c r="G26"/>
  <c r="D26"/>
  <c r="H25"/>
  <c r="G25"/>
  <c r="D25"/>
  <c r="H24"/>
  <c r="G24"/>
  <c r="D24"/>
  <c r="H23"/>
  <c r="G23"/>
  <c r="D23"/>
  <c r="H22"/>
  <c r="G22"/>
  <c r="D22"/>
  <c r="H21"/>
  <c r="G21"/>
  <c r="D21"/>
  <c r="H20"/>
  <c r="G20"/>
  <c r="D20"/>
  <c r="H19"/>
  <c r="G19"/>
  <c r="D19"/>
  <c r="H18"/>
  <c r="G18"/>
  <c r="D18"/>
  <c r="H17"/>
  <c r="G17"/>
  <c r="D17"/>
  <c r="H16"/>
  <c r="G16"/>
  <c r="D16"/>
  <c r="H15"/>
  <c r="G15"/>
  <c r="D15"/>
  <c r="H14"/>
  <c r="G14"/>
  <c r="D14"/>
  <c r="F13"/>
  <c r="E13"/>
  <c r="C13"/>
  <c r="H13" l="1"/>
  <c r="D13"/>
  <c r="D37"/>
  <c r="D82"/>
  <c r="D215"/>
  <c r="G13"/>
  <c r="H37"/>
  <c r="D78"/>
  <c r="H82"/>
  <c r="H141"/>
  <c r="H148"/>
  <c r="D193"/>
  <c r="D211"/>
  <c r="H215"/>
  <c r="H56"/>
  <c r="D148"/>
  <c r="C11"/>
  <c r="C283" s="1"/>
  <c r="H86"/>
  <c r="C146"/>
  <c r="H219"/>
  <c r="D146"/>
  <c r="E11"/>
  <c r="G82"/>
  <c r="F146"/>
  <c r="G148"/>
  <c r="G193"/>
  <c r="G215"/>
  <c r="F11"/>
  <c r="G37"/>
  <c r="D86"/>
  <c r="D95"/>
  <c r="D136"/>
  <c r="D141"/>
  <c r="D219"/>
  <c r="G11" l="1"/>
  <c r="H11"/>
  <c r="F283"/>
  <c r="H146"/>
  <c r="G146"/>
  <c r="D11"/>
  <c r="E283"/>
  <c r="D283" s="1"/>
  <c r="G283" l="1"/>
  <c r="H283"/>
</calcChain>
</file>

<file path=xl/sharedStrings.xml><?xml version="1.0" encoding="utf-8"?>
<sst xmlns="http://schemas.openxmlformats.org/spreadsheetml/2006/main" count="266" uniqueCount="148">
  <si>
    <t>III. Total de Egresos (III = I + II)</t>
  </si>
  <si>
    <t>II. Gasto Etiquetado</t>
  </si>
  <si>
    <t>I. Gasto No Etiquetado</t>
  </si>
  <si>
    <t>Devengado</t>
  </si>
  <si>
    <t>Modificado</t>
  </si>
  <si>
    <t>Ampliaciones/
 (Reducciones)</t>
  </si>
  <si>
    <t>Egresos</t>
  </si>
  <si>
    <t>(PESOS)</t>
  </si>
  <si>
    <t>Estado Analítico del Ejercicio del Presupuesto de Egresos Detallado - LDF</t>
  </si>
  <si>
    <t>Del 1 de enero al 31 de diciembre de 2016</t>
  </si>
  <si>
    <t>Concepto</t>
  </si>
  <si>
    <t>Subejercicio</t>
  </si>
  <si>
    <t>Dependencias</t>
  </si>
  <si>
    <t>Jefatura del Gobierno</t>
  </si>
  <si>
    <t>Secretaría de Gobierno</t>
  </si>
  <si>
    <t>Secretaría de Desarrollo Urbano y Vivienda</t>
  </si>
  <si>
    <t>Secretaría de Desarrollo Económico</t>
  </si>
  <si>
    <t>Secretaría de Turismo</t>
  </si>
  <si>
    <t>Secretaría de Medio Ambiente</t>
  </si>
  <si>
    <t>Secretaría de Obras y Servicios</t>
  </si>
  <si>
    <t>Secretaría de Desarrollo Social</t>
  </si>
  <si>
    <t>Secretaría de Finanzas</t>
  </si>
  <si>
    <t>Secretaría de Movilidad</t>
  </si>
  <si>
    <t>Secretaría de Seguridad Pública</t>
  </si>
  <si>
    <t>Secretaría de Salud</t>
  </si>
  <si>
    <t>Secretaría de Cultura</t>
  </si>
  <si>
    <t>Secretaría del Trabajo y Fomento al Empleo</t>
  </si>
  <si>
    <t>Secretaría de Protección Civil</t>
  </si>
  <si>
    <t>Secretaría de Desarrollo Rural y Equidad para las Comunidades</t>
  </si>
  <si>
    <t>Secretaría de Educación</t>
  </si>
  <si>
    <t>Secretaría de Ciencia, Tecnología e Innovación</t>
  </si>
  <si>
    <t>Oficialía Mayor</t>
  </si>
  <si>
    <t>Contraloría General</t>
  </si>
  <si>
    <t>Procuraduría General de Justicia</t>
  </si>
  <si>
    <t>Consejería Jurídica y de Servicios Legales</t>
  </si>
  <si>
    <t>Órganos Desconcentrados</t>
  </si>
  <si>
    <t>Centro de Comando, Control, Cómputo, Comunicaciones y Contacto Ciudadano de la Ciudad de México</t>
  </si>
  <si>
    <t>Autoridad de la Zona Patrimonio Mundial y Cultural de la Humanidad en Xochimilco, Tláhuac y Milpa Alta</t>
  </si>
  <si>
    <t>Agencia de Gestión Urbana de la Ciudad de México</t>
  </si>
  <si>
    <t>Sistema de Radio y Televisión Digital</t>
  </si>
  <si>
    <t>Autoridad del Centro Histórico</t>
  </si>
  <si>
    <t>Secretaría Ejecutiva del Mecanismo de Seguimiento y Evaluación  del PDHDF</t>
  </si>
  <si>
    <t>Autoridad del Espacio Público</t>
  </si>
  <si>
    <t>Sistema de Aguas de la Ciudad de México</t>
  </si>
  <si>
    <t>Planta de Asfalto</t>
  </si>
  <si>
    <t>Proyecto Metro</t>
  </si>
  <si>
    <t>Órgano Regulador del Transporte</t>
  </si>
  <si>
    <t>Instituto Técnico de Formación Policial</t>
  </si>
  <si>
    <t>Policía Auxiliar</t>
  </si>
  <si>
    <t>Policía Bancaria e Industrial</t>
  </si>
  <si>
    <t>Coordinación de los Centros de Transferencia Modal</t>
  </si>
  <si>
    <t>Instituto de Formación Profesional</t>
  </si>
  <si>
    <t>Agencia de Protección Sanitaria</t>
  </si>
  <si>
    <t>Delegaciones</t>
  </si>
  <si>
    <t>Delegación Álvaro Obregón</t>
  </si>
  <si>
    <t>Delegación Azcapotzalco</t>
  </si>
  <si>
    <t>Delegación Benito Juárez</t>
  </si>
  <si>
    <t>Delegación Coyoacán</t>
  </si>
  <si>
    <t>Delegación Cuajimalpa De Morelos</t>
  </si>
  <si>
    <t>Delegación Cuauhtémoc</t>
  </si>
  <si>
    <t>Delegación Gustavo A. Madero</t>
  </si>
  <si>
    <t>Delegación Iztacalco</t>
  </si>
  <si>
    <t>Delegación Iztapalapa</t>
  </si>
  <si>
    <t>Delegación La Magdalena Contreras</t>
  </si>
  <si>
    <t>Delegación Miguel Hidalgo</t>
  </si>
  <si>
    <t>Delegación Milpa Alta</t>
  </si>
  <si>
    <t>Delegación Tláhuac</t>
  </si>
  <si>
    <t>Delegación Tlalpan</t>
  </si>
  <si>
    <t>Delegación Venustiano Carranza</t>
  </si>
  <si>
    <t>Delegación Xochimilco</t>
  </si>
  <si>
    <t>Otras</t>
  </si>
  <si>
    <t>Tesorería del Distrito Federal</t>
  </si>
  <si>
    <t>Deuda Pública del D.F.</t>
  </si>
  <si>
    <t>Poder Legislativo*</t>
  </si>
  <si>
    <t>Asamblea Legislativa</t>
  </si>
  <si>
    <t>Auditoria Superior de la Ciudad de México</t>
  </si>
  <si>
    <t>Poder Judicial*</t>
  </si>
  <si>
    <t>Tribunal Superior de Justicia de la CDMX</t>
  </si>
  <si>
    <t>Consejo de la Judicatura de la CDMX</t>
  </si>
  <si>
    <t>Órganos Autónomos*</t>
  </si>
  <si>
    <t>Tribunal de lo Contencioso Administrativo de la CDMX</t>
  </si>
  <si>
    <t>Junta Local de Conciliación y Arbitraje</t>
  </si>
  <si>
    <t>Comisión de Derechos Humanos</t>
  </si>
  <si>
    <t>Instituto Electoral</t>
  </si>
  <si>
    <t>Tribunal Electoral</t>
  </si>
  <si>
    <t>Universidad Autónoma de la Ciudad de México</t>
  </si>
  <si>
    <t>Instituto de Acceso a la Información Pública y Protección de Datos Personales</t>
  </si>
  <si>
    <t>Entidades y Fideicomisos Públicos No Empresariales y No Financieros*</t>
  </si>
  <si>
    <t>Sistema para el Desarrollo Integral de la Familia</t>
  </si>
  <si>
    <t>Mecanismo para la Protección Integral de Personas Defensoras de Derechos Humanos y Periodistas de la Ciudad de México</t>
  </si>
  <si>
    <t>Instituto de Vivienda</t>
  </si>
  <si>
    <t>Fondo para el Desarrollo Social de la Ciudad de México</t>
  </si>
  <si>
    <t>Fideicomiso del Fondo para el Desarrollo Económico y Social de la Ciudad de México</t>
  </si>
  <si>
    <t>Fondo Mixto de Promoción Turística</t>
  </si>
  <si>
    <t>Fondo Ambiental Público</t>
  </si>
  <si>
    <t>Instituto para la Seguridad de las Construcciones</t>
  </si>
  <si>
    <t>Fideicomiso Centro Histórico de la Ciudad de México</t>
  </si>
  <si>
    <t>Consejo de Evaluación del Desarrollo Social</t>
  </si>
  <si>
    <t>Consejo para Prevenir y Eliminar la Discriminación de la Ciudad de México</t>
  </si>
  <si>
    <t>Instituto para la Integración al Desarrollo de las Personas con Discapacidad</t>
  </si>
  <si>
    <t>Instituto de la Juventud</t>
  </si>
  <si>
    <t>Instituto de las Mujeres</t>
  </si>
  <si>
    <t>Procuraduría Social</t>
  </si>
  <si>
    <t>Fideicomiso de Recuperación Crediticia (FIDERE III)</t>
  </si>
  <si>
    <t>Fondo Público de Atención al Ciclista y al Peatón</t>
  </si>
  <si>
    <t>Fideicomiso para el Fondo de Promoción para el Financiamiento del Transporte Público</t>
  </si>
  <si>
    <t>Metrobús</t>
  </si>
  <si>
    <t>Sistema de Transporte Colectivo (Metro)</t>
  </si>
  <si>
    <t>Sistema de Movilidad 1 (M1)</t>
  </si>
  <si>
    <t>Servicio de Transportes Eléctricos</t>
  </si>
  <si>
    <t>Escuela de Administración Pública</t>
  </si>
  <si>
    <t>Instituto de Verificación Administrativa</t>
  </si>
  <si>
    <t>Fondo para la Atención y Apoyo a las Víctimas del Delito</t>
  </si>
  <si>
    <t>Fideicomiso Fondo de Apoyo a la Procuración de Justicia</t>
  </si>
  <si>
    <t>Instituto para la Atención y Prevencion de las Adicciones de la Ciudad de México</t>
  </si>
  <si>
    <t>Régimen de Protección Social en Salud</t>
  </si>
  <si>
    <t>Servicios de Salud Pública</t>
  </si>
  <si>
    <t>Procuraduría Ambiental y del Ordenamiento Territorial</t>
  </si>
  <si>
    <t>Fideicomiso Museo de Arte Popular Mexicano</t>
  </si>
  <si>
    <t>Fideicomiso Museo del Estanquillo</t>
  </si>
  <si>
    <t>Fideicomiso para la Promoción y Desarrollo del Cine Mexicano</t>
  </si>
  <si>
    <t>Instituto de Capacitación para el Trabajo de la Ciudad de México</t>
  </si>
  <si>
    <t>Heroico Cuerpo de Bomberos</t>
  </si>
  <si>
    <t>Instituto del Deporte</t>
  </si>
  <si>
    <t>Instituto de Educación Media Superior</t>
  </si>
  <si>
    <t>Instituto Local de la Infraestructura Física Educativa</t>
  </si>
  <si>
    <t>Fideicomiso Educación Garantizada</t>
  </si>
  <si>
    <t>Instituciones Públicas de Seguridad Social*</t>
  </si>
  <si>
    <t>Caja  de  Previsión  de  la  Policía  Auxiliar</t>
  </si>
  <si>
    <t>Caja de Previsión para Trabajadores a Lista de Raya</t>
  </si>
  <si>
    <t>Caja de Previsión de la Policía Preventiva</t>
  </si>
  <si>
    <t>Entidades Paraestatales Empresariales No Financieras con Participación Estatal Mayoritaria*</t>
  </si>
  <si>
    <t>PROCDMX</t>
  </si>
  <si>
    <t>Corporación Mexicana de Impresión, S.A. de C.V.</t>
  </si>
  <si>
    <t>Servicios Metropolitanos, S.A. de C.V.</t>
  </si>
  <si>
    <t>Aprobado</t>
  </si>
  <si>
    <r>
      <rPr>
        <b/>
        <vertAlign val="superscript"/>
        <sz val="8"/>
        <rFont val="Gotham Rounded Book"/>
        <family val="3"/>
      </rPr>
      <t>1/</t>
    </r>
    <r>
      <rPr>
        <b/>
        <sz val="8"/>
        <rFont val="Gotham Rounded Book"/>
        <family val="3"/>
      </rPr>
      <t xml:space="preserve"> Gasto Neto.</t>
    </r>
  </si>
  <si>
    <r>
      <t>Fuente:</t>
    </r>
    <r>
      <rPr>
        <sz val="8"/>
        <color indexed="8"/>
        <rFont val="Gotham Rounded Book"/>
        <family val="3"/>
      </rPr>
      <t xml:space="preserve"> Secretaría de Finanzas</t>
    </r>
  </si>
  <si>
    <t>Registrado</t>
  </si>
  <si>
    <t>PODER EJECUTIVO DE LA CIUDAD DE MÉXICO</t>
  </si>
  <si>
    <t>Tribunal Superior de Justicia</t>
  </si>
  <si>
    <t>Consejo de la Judicatura</t>
  </si>
  <si>
    <t>Tribunal de lo Contencioso Administrativo</t>
  </si>
  <si>
    <t>Tesorería</t>
  </si>
  <si>
    <t>Deuda Pública</t>
  </si>
  <si>
    <r>
      <t xml:space="preserve">Clasificación Administrativa </t>
    </r>
    <r>
      <rPr>
        <b/>
        <vertAlign val="superscript"/>
        <sz val="9"/>
        <color theme="1"/>
        <rFont val="Gotham Rounded Book"/>
        <family val="3"/>
      </rPr>
      <t>1/</t>
    </r>
  </si>
  <si>
    <r>
      <t>Nota:</t>
    </r>
    <r>
      <rPr>
        <sz val="8"/>
        <color rgb="FF000000"/>
        <rFont val="Gotham Rounded Book"/>
        <family val="3"/>
      </rPr>
      <t xml:space="preserve"> Las cifras pueden variar por efecto de redondeo y las que se presentan entre paréntesis indican variaciones negativas. </t>
    </r>
  </si>
  <si>
    <r>
      <rPr>
        <b/>
        <sz val="8"/>
        <color theme="1"/>
        <rFont val="Gotham Rounded Book"/>
        <family val="3"/>
      </rPr>
      <t>*El monto</t>
    </r>
    <r>
      <rPr>
        <sz val="8"/>
        <color theme="1"/>
        <rFont val="Gotham Rounded Book"/>
        <family val="3"/>
      </rPr>
      <t xml:space="preserve"> presupuestal incluye las transferencias realizadas a los Órganos de Gobierno y Autónomos, así como al Sector Paraestatal No Financiero.</t>
    </r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</si>
</sst>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.0_);_(* \(#,##0.0\);_(* &quot;-&quot;??_);_(@_)"/>
    <numFmt numFmtId="165" formatCode="_-* #,##0_-;\-* #,##0_-;_-* &quot;-&quot;??_-;_-@_-"/>
    <numFmt numFmtId="166" formatCode="_(* #,##0_);_(* \(#,##0\);_(* &quot;-&quot;??_);_(@_)"/>
  </numFmts>
  <fonts count="14">
    <font>
      <sz val="11"/>
      <color theme="1"/>
      <name val="Calibri"/>
      <family val="2"/>
      <scheme val="minor"/>
    </font>
    <font>
      <sz val="11"/>
      <color theme="1"/>
      <name val="Gotham Rounded Book"/>
      <family val="3"/>
    </font>
    <font>
      <sz val="9"/>
      <color theme="1"/>
      <name val="Gotham Rounded Book"/>
      <family val="3"/>
    </font>
    <font>
      <b/>
      <sz val="9"/>
      <color theme="1"/>
      <name val="Gotham Rounded Book"/>
      <family val="3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Gotham Rounded Book"/>
      <family val="3"/>
    </font>
    <font>
      <b/>
      <vertAlign val="superscript"/>
      <sz val="8"/>
      <name val="Gotham Rounded Book"/>
      <family val="3"/>
    </font>
    <font>
      <b/>
      <sz val="8"/>
      <color theme="1"/>
      <name val="Gotham Rounded Book"/>
      <family val="3"/>
    </font>
    <font>
      <sz val="8"/>
      <color theme="1"/>
      <name val="Gotham Rounded Book"/>
      <family val="3"/>
    </font>
    <font>
      <sz val="8"/>
      <color rgb="FF000000"/>
      <name val="Gotham Rounded Book"/>
      <family val="3"/>
    </font>
    <font>
      <b/>
      <sz val="8"/>
      <color rgb="FF000000"/>
      <name val="Gotham Rounded Book"/>
      <family val="3"/>
    </font>
    <font>
      <sz val="8"/>
      <color indexed="8"/>
      <name val="Gotham Rounded Book"/>
      <family val="3"/>
    </font>
    <font>
      <b/>
      <vertAlign val="superscript"/>
      <sz val="9"/>
      <color theme="1"/>
      <name val="Gotham Rounded Book"/>
      <family val="3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5" fillId="0" borderId="0"/>
  </cellStyleXfs>
  <cellXfs count="30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0" fillId="0" borderId="0" xfId="0" applyFill="1"/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justify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justify" vertical="center" wrapText="1"/>
    </xf>
    <xf numFmtId="0" fontId="2" fillId="0" borderId="3" xfId="2" applyFont="1" applyBorder="1" applyAlignment="1">
      <alignment horizontal="justify" vertical="center" wrapText="1"/>
    </xf>
    <xf numFmtId="0" fontId="2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justify" vertical="center" wrapText="1"/>
    </xf>
    <xf numFmtId="165" fontId="8" fillId="0" borderId="3" xfId="1" applyNumberFormat="1" applyFont="1" applyFill="1" applyBorder="1" applyAlignment="1">
      <alignment vertical="center" wrapText="1"/>
    </xf>
    <xf numFmtId="165" fontId="9" fillId="0" borderId="3" xfId="1" applyNumberFormat="1" applyFont="1" applyFill="1" applyBorder="1" applyAlignment="1">
      <alignment vertical="center" wrapText="1"/>
    </xf>
    <xf numFmtId="165" fontId="8" fillId="0" borderId="4" xfId="1" applyNumberFormat="1" applyFont="1" applyFill="1" applyBorder="1" applyAlignment="1">
      <alignment vertical="center" wrapText="1"/>
    </xf>
    <xf numFmtId="165" fontId="8" fillId="0" borderId="4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5" fontId="9" fillId="0" borderId="4" xfId="1" applyNumberFormat="1" applyFont="1" applyFill="1" applyBorder="1" applyAlignment="1">
      <alignment vertical="center" wrapText="1"/>
    </xf>
    <xf numFmtId="166" fontId="9" fillId="0" borderId="3" xfId="0" applyNumberFormat="1" applyFont="1" applyFill="1" applyBorder="1" applyAlignment="1">
      <alignment vertical="center" wrapText="1"/>
    </xf>
    <xf numFmtId="166" fontId="8" fillId="0" borderId="3" xfId="0" applyNumberFormat="1" applyFont="1" applyFill="1" applyBorder="1" applyAlignment="1">
      <alignment vertical="center" wrapText="1"/>
    </xf>
    <xf numFmtId="166" fontId="9" fillId="0" borderId="4" xfId="0" applyNumberFormat="1" applyFont="1" applyFill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justify" vertical="center" wrapText="1"/>
    </xf>
    <xf numFmtId="0" fontId="8" fillId="0" borderId="0" xfId="0" applyFont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0" fontId="11" fillId="0" borderId="0" xfId="0" applyFont="1" applyAlignment="1">
      <alignment horizontal="justify" vertical="center" wrapText="1"/>
    </xf>
    <xf numFmtId="0" fontId="10" fillId="0" borderId="0" xfId="0" applyFont="1" applyAlignment="1">
      <alignment horizontal="justify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776121</xdr:colOff>
      <xdr:row>0</xdr:row>
      <xdr:rowOff>56448</xdr:rowOff>
    </xdr:from>
    <xdr:to>
      <xdr:col>7</xdr:col>
      <xdr:colOff>968879</xdr:colOff>
      <xdr:row>0</xdr:row>
      <xdr:rowOff>682507</xdr:rowOff>
    </xdr:to>
    <xdr:pic>
      <xdr:nvPicPr>
        <xdr:cNvPr id="3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7677" y="56448"/>
          <a:ext cx="2773680" cy="626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288"/>
  <sheetViews>
    <sheetView showGridLines="0" tabSelected="1" topLeftCell="A271" zoomScale="110" zoomScaleNormal="110" zoomScaleSheetLayoutView="80" workbookViewId="0">
      <selection activeCell="B274" sqref="B274:H274"/>
    </sheetView>
  </sheetViews>
  <sheetFormatPr baseColWidth="10" defaultRowHeight="15"/>
  <cols>
    <col min="1" max="1" width="1.7109375" customWidth="1"/>
    <col min="2" max="2" width="42" customWidth="1"/>
    <col min="3" max="3" width="19.28515625" bestFit="1" customWidth="1"/>
    <col min="4" max="4" width="16.5703125" customWidth="1"/>
    <col min="5" max="5" width="17.7109375" bestFit="1" customWidth="1"/>
    <col min="6" max="6" width="18.28515625" bestFit="1" customWidth="1"/>
    <col min="7" max="7" width="18.5703125" bestFit="1" customWidth="1"/>
    <col min="8" max="8" width="16.5703125" customWidth="1"/>
  </cols>
  <sheetData>
    <row r="1" spans="2:8" s="1" customFormat="1" ht="64.900000000000006" customHeight="1"/>
    <row r="2" spans="2:8" ht="4.9000000000000004" customHeight="1">
      <c r="B2" s="1"/>
      <c r="C2" s="1"/>
      <c r="D2" s="1"/>
      <c r="E2" s="1"/>
      <c r="F2" s="1"/>
      <c r="G2" s="1"/>
      <c r="H2" s="1"/>
    </row>
    <row r="3" spans="2:8" ht="15" customHeight="1">
      <c r="B3" s="28" t="s">
        <v>139</v>
      </c>
      <c r="C3" s="28"/>
      <c r="D3" s="28"/>
      <c r="E3" s="28"/>
      <c r="F3" s="28"/>
      <c r="G3" s="28"/>
      <c r="H3" s="28"/>
    </row>
    <row r="4" spans="2:8" ht="15" customHeight="1">
      <c r="B4" s="29" t="s">
        <v>8</v>
      </c>
      <c r="C4" s="29"/>
      <c r="D4" s="29"/>
      <c r="E4" s="29"/>
      <c r="F4" s="29"/>
      <c r="G4" s="29"/>
      <c r="H4" s="29"/>
    </row>
    <row r="5" spans="2:8" ht="15" customHeight="1">
      <c r="B5" s="29" t="s">
        <v>145</v>
      </c>
      <c r="C5" s="29"/>
      <c r="D5" s="29"/>
      <c r="E5" s="29"/>
      <c r="F5" s="29"/>
      <c r="G5" s="29"/>
      <c r="H5" s="29"/>
    </row>
    <row r="6" spans="2:8" ht="15" customHeight="1">
      <c r="B6" s="29" t="s">
        <v>9</v>
      </c>
      <c r="C6" s="29"/>
      <c r="D6" s="29"/>
      <c r="E6" s="29"/>
      <c r="F6" s="29"/>
      <c r="G6" s="29"/>
      <c r="H6" s="29"/>
    </row>
    <row r="7" spans="2:8" ht="15" customHeight="1">
      <c r="B7" s="29" t="s">
        <v>7</v>
      </c>
      <c r="C7" s="29"/>
      <c r="D7" s="29"/>
      <c r="E7" s="29"/>
      <c r="F7" s="29"/>
      <c r="G7" s="29"/>
      <c r="H7" s="29"/>
    </row>
    <row r="8" spans="2:8" ht="15" customHeight="1">
      <c r="B8" s="27" t="s">
        <v>10</v>
      </c>
      <c r="C8" s="27" t="s">
        <v>6</v>
      </c>
      <c r="D8" s="27"/>
      <c r="E8" s="27"/>
      <c r="F8" s="27"/>
      <c r="G8" s="27"/>
      <c r="H8" s="27" t="s">
        <v>11</v>
      </c>
    </row>
    <row r="9" spans="2:8" ht="30" customHeight="1">
      <c r="B9" s="27"/>
      <c r="C9" s="16" t="s">
        <v>135</v>
      </c>
      <c r="D9" s="16" t="s">
        <v>5</v>
      </c>
      <c r="E9" s="16" t="s">
        <v>4</v>
      </c>
      <c r="F9" s="16" t="s">
        <v>3</v>
      </c>
      <c r="G9" s="16" t="s">
        <v>138</v>
      </c>
      <c r="H9" s="27"/>
    </row>
    <row r="10" spans="2:8" s="3" customFormat="1" ht="4.9000000000000004" customHeight="1">
      <c r="B10" s="4"/>
      <c r="C10" s="4"/>
      <c r="D10" s="4"/>
      <c r="E10" s="4"/>
      <c r="F10" s="4"/>
      <c r="G10" s="4"/>
      <c r="H10" s="4"/>
    </row>
    <row r="11" spans="2:8" ht="15" customHeight="1">
      <c r="B11" s="5" t="s">
        <v>2</v>
      </c>
      <c r="C11" s="12">
        <f>SUM(C13,C37,C56,C74,C78,C82,C86,C95,C136,C141)</f>
        <v>146839904503</v>
      </c>
      <c r="D11" s="19">
        <f>E11-C11</f>
        <v>24160316367.919983</v>
      </c>
      <c r="E11" s="12">
        <f t="shared" ref="E11:G11" si="0">SUM(E13,E37,E56,E74,E78,E82,E86,E95,E136,E141)</f>
        <v>171000220870.91998</v>
      </c>
      <c r="F11" s="12">
        <f t="shared" si="0"/>
        <v>170183033797.95999</v>
      </c>
      <c r="G11" s="12">
        <f t="shared" si="0"/>
        <v>170183033797.95999</v>
      </c>
      <c r="H11" s="19">
        <f>F11-E11</f>
        <v>-817187072.95999146</v>
      </c>
    </row>
    <row r="12" spans="2:8" ht="4.9000000000000004" customHeight="1">
      <c r="B12" s="5"/>
      <c r="C12" s="12"/>
      <c r="D12" s="19"/>
      <c r="E12" s="12"/>
      <c r="F12" s="12"/>
      <c r="G12" s="12"/>
      <c r="H12" s="19"/>
    </row>
    <row r="13" spans="2:8" ht="15" customHeight="1">
      <c r="B13" s="6" t="s">
        <v>12</v>
      </c>
      <c r="C13" s="12">
        <f>SUM(C14:C35)</f>
        <v>59061246521</v>
      </c>
      <c r="D13" s="19">
        <f>E13-C13</f>
        <v>12270991027.059998</v>
      </c>
      <c r="E13" s="12">
        <f t="shared" ref="E13:G13" si="1">SUM(E14:E35)</f>
        <v>71332237548.059998</v>
      </c>
      <c r="F13" s="12">
        <f t="shared" si="1"/>
        <v>70811765064.610001</v>
      </c>
      <c r="G13" s="12">
        <f t="shared" si="1"/>
        <v>70811765064.610001</v>
      </c>
      <c r="H13" s="19">
        <f t="shared" ref="H13:H35" si="2">F13-E13</f>
        <v>-520472483.44999695</v>
      </c>
    </row>
    <row r="14" spans="2:8" s="2" customFormat="1">
      <c r="B14" s="7" t="s">
        <v>13</v>
      </c>
      <c r="C14" s="13">
        <v>191926975</v>
      </c>
      <c r="D14" s="18">
        <f>E14-C14</f>
        <v>-7976666.3700000048</v>
      </c>
      <c r="E14" s="13">
        <v>183950308.63</v>
      </c>
      <c r="F14" s="13">
        <v>183540119.24999997</v>
      </c>
      <c r="G14" s="13">
        <f>F14</f>
        <v>183540119.24999997</v>
      </c>
      <c r="H14" s="18">
        <f t="shared" si="2"/>
        <v>-410189.38000002503</v>
      </c>
    </row>
    <row r="15" spans="2:8" s="2" customFormat="1">
      <c r="B15" s="7" t="s">
        <v>14</v>
      </c>
      <c r="C15" s="13">
        <v>3804680159</v>
      </c>
      <c r="D15" s="18">
        <f t="shared" ref="D15:D35" si="3">E15-C15</f>
        <v>483824177.10999918</v>
      </c>
      <c r="E15" s="13">
        <v>4288504336.1099992</v>
      </c>
      <c r="F15" s="13">
        <v>4283406913.7899981</v>
      </c>
      <c r="G15" s="13">
        <f t="shared" ref="G15:G24" si="4">F15</f>
        <v>4283406913.7899981</v>
      </c>
      <c r="H15" s="18">
        <f t="shared" si="2"/>
        <v>-5097422.3200011253</v>
      </c>
    </row>
    <row r="16" spans="2:8" s="2" customFormat="1">
      <c r="B16" s="7" t="s">
        <v>15</v>
      </c>
      <c r="C16" s="13">
        <v>261020530</v>
      </c>
      <c r="D16" s="18">
        <f t="shared" si="3"/>
        <v>11688034.710000157</v>
      </c>
      <c r="E16" s="13">
        <v>272708564.71000016</v>
      </c>
      <c r="F16" s="13">
        <v>272654153.88000011</v>
      </c>
      <c r="G16" s="13">
        <f t="shared" si="4"/>
        <v>272654153.88000011</v>
      </c>
      <c r="H16" s="18">
        <f t="shared" si="2"/>
        <v>-54410.830000042915</v>
      </c>
    </row>
    <row r="17" spans="2:8" s="2" customFormat="1">
      <c r="B17" s="7" t="s">
        <v>16</v>
      </c>
      <c r="C17" s="13">
        <v>381887754</v>
      </c>
      <c r="D17" s="18">
        <f t="shared" si="3"/>
        <v>102033290.46999997</v>
      </c>
      <c r="E17" s="13">
        <v>483921044.46999997</v>
      </c>
      <c r="F17" s="13">
        <v>483283038.38</v>
      </c>
      <c r="G17" s="13">
        <f t="shared" si="4"/>
        <v>483283038.38</v>
      </c>
      <c r="H17" s="18">
        <f t="shared" si="2"/>
        <v>-638006.08999997377</v>
      </c>
    </row>
    <row r="18" spans="2:8" s="2" customFormat="1">
      <c r="B18" s="7" t="s">
        <v>17</v>
      </c>
      <c r="C18" s="13">
        <v>100926754</v>
      </c>
      <c r="D18" s="18">
        <f t="shared" si="3"/>
        <v>51204738.990000039</v>
      </c>
      <c r="E18" s="13">
        <v>152131492.99000004</v>
      </c>
      <c r="F18" s="13">
        <v>152021686.98000005</v>
      </c>
      <c r="G18" s="13">
        <f t="shared" si="4"/>
        <v>152021686.98000005</v>
      </c>
      <c r="H18" s="18">
        <f t="shared" si="2"/>
        <v>-109806.00999999046</v>
      </c>
    </row>
    <row r="19" spans="2:8" s="2" customFormat="1">
      <c r="B19" s="7" t="s">
        <v>18</v>
      </c>
      <c r="C19" s="13">
        <v>1366355891</v>
      </c>
      <c r="D19" s="18">
        <f t="shared" si="3"/>
        <v>99790086.440000057</v>
      </c>
      <c r="E19" s="13">
        <v>1466145977.4400001</v>
      </c>
      <c r="F19" s="13">
        <v>1465394617.8500001</v>
      </c>
      <c r="G19" s="13">
        <f t="shared" si="4"/>
        <v>1465394617.8500001</v>
      </c>
      <c r="H19" s="18">
        <f t="shared" si="2"/>
        <v>-751359.58999991417</v>
      </c>
    </row>
    <row r="20" spans="2:8" s="2" customFormat="1">
      <c r="B20" s="7" t="s">
        <v>19</v>
      </c>
      <c r="C20" s="13">
        <v>5982551389</v>
      </c>
      <c r="D20" s="18">
        <f t="shared" si="3"/>
        <v>2376184080.0899944</v>
      </c>
      <c r="E20" s="13">
        <v>8358735469.0899944</v>
      </c>
      <c r="F20" s="13">
        <v>8080140593.0799952</v>
      </c>
      <c r="G20" s="13">
        <f t="shared" si="4"/>
        <v>8080140593.0799952</v>
      </c>
      <c r="H20" s="18">
        <f t="shared" si="2"/>
        <v>-278594876.00999928</v>
      </c>
    </row>
    <row r="21" spans="2:8" s="2" customFormat="1">
      <c r="B21" s="7" t="s">
        <v>20</v>
      </c>
      <c r="C21" s="13">
        <v>9201002224</v>
      </c>
      <c r="D21" s="18">
        <f t="shared" si="3"/>
        <v>609614173.79000282</v>
      </c>
      <c r="E21" s="13">
        <v>9810616397.7900028</v>
      </c>
      <c r="F21" s="13">
        <v>9808162587.8900013</v>
      </c>
      <c r="G21" s="13">
        <f t="shared" si="4"/>
        <v>9808162587.8900013</v>
      </c>
      <c r="H21" s="18">
        <f t="shared" si="2"/>
        <v>-2453809.9000015259</v>
      </c>
    </row>
    <row r="22" spans="2:8" s="2" customFormat="1">
      <c r="B22" s="7" t="s">
        <v>21</v>
      </c>
      <c r="C22" s="13">
        <v>2565586603</v>
      </c>
      <c r="D22" s="18">
        <f t="shared" si="3"/>
        <v>3879497920.5200005</v>
      </c>
      <c r="E22" s="13">
        <v>6445084523.5200005</v>
      </c>
      <c r="F22" s="13">
        <v>6375244340.0299997</v>
      </c>
      <c r="G22" s="13">
        <f t="shared" si="4"/>
        <v>6375244340.0299997</v>
      </c>
      <c r="H22" s="18">
        <f t="shared" si="2"/>
        <v>-69840183.490000725</v>
      </c>
    </row>
    <row r="23" spans="2:8" s="2" customFormat="1">
      <c r="B23" s="7" t="s">
        <v>22</v>
      </c>
      <c r="C23" s="13">
        <v>1629955996</v>
      </c>
      <c r="D23" s="18">
        <f t="shared" si="3"/>
        <v>-44927318.42999959</v>
      </c>
      <c r="E23" s="13">
        <v>1585028677.5700004</v>
      </c>
      <c r="F23" s="13">
        <v>1581849809.0400004</v>
      </c>
      <c r="G23" s="13">
        <f t="shared" si="4"/>
        <v>1581849809.0400004</v>
      </c>
      <c r="H23" s="18">
        <f t="shared" si="2"/>
        <v>-3178868.5299999714</v>
      </c>
    </row>
    <row r="24" spans="2:8" s="2" customFormat="1">
      <c r="B24" s="7" t="s">
        <v>23</v>
      </c>
      <c r="C24" s="13">
        <v>14979652546</v>
      </c>
      <c r="D24" s="18">
        <f t="shared" si="3"/>
        <v>3343812205.1600113</v>
      </c>
      <c r="E24" s="13">
        <v>18323464751.160011</v>
      </c>
      <c r="F24" s="13">
        <v>18314039682.920006</v>
      </c>
      <c r="G24" s="13">
        <f t="shared" si="4"/>
        <v>18314039682.920006</v>
      </c>
      <c r="H24" s="18">
        <f t="shared" si="2"/>
        <v>-9425068.2400054932</v>
      </c>
    </row>
    <row r="25" spans="2:8" s="2" customFormat="1">
      <c r="B25" s="7" t="s">
        <v>24</v>
      </c>
      <c r="C25" s="13">
        <v>6862363085</v>
      </c>
      <c r="D25" s="18">
        <f t="shared" si="3"/>
        <v>482249623.11999702</v>
      </c>
      <c r="E25" s="13">
        <v>7344612708.119997</v>
      </c>
      <c r="F25" s="13">
        <v>7309550425.6199989</v>
      </c>
      <c r="G25" s="13">
        <f>F25</f>
        <v>7309550425.6199989</v>
      </c>
      <c r="H25" s="18">
        <f t="shared" si="2"/>
        <v>-35062282.499998093</v>
      </c>
    </row>
    <row r="26" spans="2:8" s="2" customFormat="1">
      <c r="B26" s="7" t="s">
        <v>25</v>
      </c>
      <c r="C26" s="13">
        <v>613141814</v>
      </c>
      <c r="D26" s="18">
        <f t="shared" si="3"/>
        <v>8820696.0200001001</v>
      </c>
      <c r="E26" s="13">
        <v>621962510.0200001</v>
      </c>
      <c r="F26" s="13">
        <v>618989174.23000014</v>
      </c>
      <c r="G26" s="13">
        <f t="shared" ref="G26:G89" si="5">F26</f>
        <v>618989174.23000014</v>
      </c>
      <c r="H26" s="18">
        <f t="shared" si="2"/>
        <v>-2973335.7899999619</v>
      </c>
    </row>
    <row r="27" spans="2:8" s="2" customFormat="1">
      <c r="B27" s="7" t="s">
        <v>26</v>
      </c>
      <c r="C27" s="13">
        <v>855646299</v>
      </c>
      <c r="D27" s="18">
        <f t="shared" si="3"/>
        <v>-10680759.560000658</v>
      </c>
      <c r="E27" s="13">
        <v>844965539.43999934</v>
      </c>
      <c r="F27" s="13">
        <v>790073023.19999909</v>
      </c>
      <c r="G27" s="13">
        <f t="shared" si="5"/>
        <v>790073023.19999909</v>
      </c>
      <c r="H27" s="18">
        <f t="shared" si="2"/>
        <v>-54892516.240000248</v>
      </c>
    </row>
    <row r="28" spans="2:8" s="2" customFormat="1">
      <c r="B28" s="7" t="s">
        <v>27</v>
      </c>
      <c r="C28" s="13">
        <v>238916322</v>
      </c>
      <c r="D28" s="18">
        <f t="shared" si="3"/>
        <v>-132432153.82000005</v>
      </c>
      <c r="E28" s="13">
        <v>106484168.17999995</v>
      </c>
      <c r="F28" s="13">
        <v>106299171.46999995</v>
      </c>
      <c r="G28" s="13">
        <f t="shared" si="5"/>
        <v>106299171.46999995</v>
      </c>
      <c r="H28" s="18">
        <f t="shared" si="2"/>
        <v>-184996.70999999344</v>
      </c>
    </row>
    <row r="29" spans="2:8" s="2" customFormat="1" ht="24">
      <c r="B29" s="7" t="s">
        <v>28</v>
      </c>
      <c r="C29" s="13">
        <v>267151004</v>
      </c>
      <c r="D29" s="18">
        <f t="shared" si="3"/>
        <v>25669653.730000019</v>
      </c>
      <c r="E29" s="13">
        <v>292820657.73000002</v>
      </c>
      <c r="F29" s="13">
        <v>292641539.13</v>
      </c>
      <c r="G29" s="13">
        <f t="shared" si="5"/>
        <v>292641539.13</v>
      </c>
      <c r="H29" s="18">
        <f t="shared" si="2"/>
        <v>-179118.60000002384</v>
      </c>
    </row>
    <row r="30" spans="2:8" s="2" customFormat="1">
      <c r="B30" s="7" t="s">
        <v>29</v>
      </c>
      <c r="C30" s="13">
        <v>903130399</v>
      </c>
      <c r="D30" s="18">
        <f t="shared" si="3"/>
        <v>104234235.42000031</v>
      </c>
      <c r="E30" s="13">
        <v>1007364634.4200003</v>
      </c>
      <c r="F30" s="13">
        <v>1000973529.0500003</v>
      </c>
      <c r="G30" s="13">
        <f t="shared" si="5"/>
        <v>1000973529.0500003</v>
      </c>
      <c r="H30" s="18">
        <f t="shared" si="2"/>
        <v>-6391105.3700000048</v>
      </c>
    </row>
    <row r="31" spans="2:8" s="2" customFormat="1">
      <c r="B31" s="8" t="s">
        <v>30</v>
      </c>
      <c r="C31" s="13">
        <v>334204506</v>
      </c>
      <c r="D31" s="18">
        <f t="shared" si="3"/>
        <v>-28986464.119999945</v>
      </c>
      <c r="E31" s="13">
        <v>305218041.88000005</v>
      </c>
      <c r="F31" s="13">
        <v>304937893.99000001</v>
      </c>
      <c r="G31" s="13">
        <f t="shared" si="5"/>
        <v>304937893.99000001</v>
      </c>
      <c r="H31" s="18">
        <f t="shared" si="2"/>
        <v>-280147.8900000453</v>
      </c>
    </row>
    <row r="32" spans="2:8" s="2" customFormat="1">
      <c r="B32" s="7" t="s">
        <v>31</v>
      </c>
      <c r="C32" s="13">
        <v>1135763582</v>
      </c>
      <c r="D32" s="18">
        <f t="shared" si="3"/>
        <v>415004000.33999848</v>
      </c>
      <c r="E32" s="13">
        <v>1550767582.3399985</v>
      </c>
      <c r="F32" s="13">
        <v>1550767582.3399985</v>
      </c>
      <c r="G32" s="13">
        <f t="shared" si="5"/>
        <v>1550767582.3399985</v>
      </c>
      <c r="H32" s="18">
        <f t="shared" si="2"/>
        <v>0</v>
      </c>
    </row>
    <row r="33" spans="2:8" s="2" customFormat="1">
      <c r="B33" s="7" t="s">
        <v>32</v>
      </c>
      <c r="C33" s="13">
        <v>462787608</v>
      </c>
      <c r="D33" s="18">
        <f t="shared" si="3"/>
        <v>-19853254.560000181</v>
      </c>
      <c r="E33" s="13">
        <v>442934353.43999982</v>
      </c>
      <c r="F33" s="13">
        <v>441697107.27999979</v>
      </c>
      <c r="G33" s="13">
        <f t="shared" si="5"/>
        <v>441697107.27999979</v>
      </c>
      <c r="H33" s="18">
        <f t="shared" si="2"/>
        <v>-1237246.1600000262</v>
      </c>
    </row>
    <row r="34" spans="2:8" s="2" customFormat="1">
      <c r="B34" s="7" t="s">
        <v>33</v>
      </c>
      <c r="C34" s="13">
        <v>5595286857</v>
      </c>
      <c r="D34" s="18">
        <f t="shared" si="3"/>
        <v>120101970.59000111</v>
      </c>
      <c r="E34" s="13">
        <v>5715388827.5900011</v>
      </c>
      <c r="F34" s="13">
        <v>5669067012.1300011</v>
      </c>
      <c r="G34" s="13">
        <f t="shared" si="5"/>
        <v>5669067012.1300011</v>
      </c>
      <c r="H34" s="18">
        <f t="shared" si="2"/>
        <v>-46321815.460000038</v>
      </c>
    </row>
    <row r="35" spans="2:8" s="2" customFormat="1">
      <c r="B35" s="7" t="s">
        <v>34</v>
      </c>
      <c r="C35" s="13">
        <v>1327308224</v>
      </c>
      <c r="D35" s="18">
        <f t="shared" si="3"/>
        <v>402118757.41999888</v>
      </c>
      <c r="E35" s="13">
        <v>1729426981.4199989</v>
      </c>
      <c r="F35" s="13">
        <v>1727031063.079999</v>
      </c>
      <c r="G35" s="13">
        <f t="shared" si="5"/>
        <v>1727031063.079999</v>
      </c>
      <c r="H35" s="18">
        <f t="shared" si="2"/>
        <v>-2395918.3399999142</v>
      </c>
    </row>
    <row r="36" spans="2:8" s="2" customFormat="1">
      <c r="B36" s="7"/>
      <c r="C36" s="13"/>
      <c r="D36" s="18"/>
      <c r="E36" s="13"/>
      <c r="F36" s="13"/>
      <c r="G36" s="13">
        <f t="shared" si="5"/>
        <v>0</v>
      </c>
      <c r="H36" s="18"/>
    </row>
    <row r="37" spans="2:8" s="2" customFormat="1">
      <c r="B37" s="6" t="s">
        <v>35</v>
      </c>
      <c r="C37" s="12">
        <f>SUM(C38:C54)</f>
        <v>23990655691</v>
      </c>
      <c r="D37" s="19">
        <f t="shared" ref="D37:D54" si="6">E37-C37</f>
        <v>1525123730.3899918</v>
      </c>
      <c r="E37" s="12">
        <f t="shared" ref="E37:F37" si="7">SUM(E38:E54)</f>
        <v>25515779421.389992</v>
      </c>
      <c r="F37" s="12">
        <f t="shared" si="7"/>
        <v>25314184373.580009</v>
      </c>
      <c r="G37" s="12">
        <f t="shared" si="5"/>
        <v>25314184373.580009</v>
      </c>
      <c r="H37" s="19">
        <f>F37-E37</f>
        <v>-201595047.8099823</v>
      </c>
    </row>
    <row r="38" spans="2:8" s="2" customFormat="1" ht="36">
      <c r="B38" s="7" t="s">
        <v>36</v>
      </c>
      <c r="C38" s="13">
        <v>1883650327</v>
      </c>
      <c r="D38" s="18">
        <f t="shared" si="6"/>
        <v>-36414108.67999959</v>
      </c>
      <c r="E38" s="13">
        <v>1847236218.3200004</v>
      </c>
      <c r="F38" s="13">
        <v>1843627452.2700005</v>
      </c>
      <c r="G38" s="13">
        <f t="shared" si="5"/>
        <v>1843627452.2700005</v>
      </c>
      <c r="H38" s="18">
        <f t="shared" ref="H38:H54" si="8">F38-E38</f>
        <v>-3608766.0499999523</v>
      </c>
    </row>
    <row r="39" spans="2:8" s="2" customFormat="1" ht="36">
      <c r="B39" s="7" t="s">
        <v>37</v>
      </c>
      <c r="C39" s="13">
        <v>43518791</v>
      </c>
      <c r="D39" s="18">
        <f t="shared" si="6"/>
        <v>-2626293.5399999991</v>
      </c>
      <c r="E39" s="13">
        <v>40892497.460000001</v>
      </c>
      <c r="F39" s="13">
        <v>40850389.469999999</v>
      </c>
      <c r="G39" s="13">
        <f t="shared" si="5"/>
        <v>40850389.469999999</v>
      </c>
      <c r="H39" s="18">
        <f t="shared" si="8"/>
        <v>-42107.990000002086</v>
      </c>
    </row>
    <row r="40" spans="2:8" s="2" customFormat="1" ht="24">
      <c r="B40" s="7" t="s">
        <v>38</v>
      </c>
      <c r="C40" s="13">
        <v>184282623</v>
      </c>
      <c r="D40" s="18">
        <f t="shared" si="6"/>
        <v>-13091821.969999999</v>
      </c>
      <c r="E40" s="13">
        <v>171190801.03</v>
      </c>
      <c r="F40" s="13">
        <v>153316178.91999996</v>
      </c>
      <c r="G40" s="13">
        <f t="shared" si="5"/>
        <v>153316178.91999996</v>
      </c>
      <c r="H40" s="18">
        <f t="shared" si="8"/>
        <v>-17874622.110000044</v>
      </c>
    </row>
    <row r="41" spans="2:8" s="2" customFormat="1">
      <c r="B41" s="7" t="s">
        <v>39</v>
      </c>
      <c r="C41" s="13">
        <v>137493104</v>
      </c>
      <c r="D41" s="18">
        <f t="shared" si="6"/>
        <v>22690000</v>
      </c>
      <c r="E41" s="13">
        <v>160183104</v>
      </c>
      <c r="F41" s="13">
        <v>155829965.40000004</v>
      </c>
      <c r="G41" s="13">
        <f t="shared" si="5"/>
        <v>155829965.40000004</v>
      </c>
      <c r="H41" s="18">
        <f t="shared" si="8"/>
        <v>-4353138.5999999642</v>
      </c>
    </row>
    <row r="42" spans="2:8" s="2" customFormat="1">
      <c r="B42" s="7" t="s">
        <v>40</v>
      </c>
      <c r="C42" s="13">
        <v>165526622</v>
      </c>
      <c r="D42" s="18">
        <f t="shared" si="6"/>
        <v>-89166455.339999989</v>
      </c>
      <c r="E42" s="13">
        <v>76360166.660000011</v>
      </c>
      <c r="F42" s="13">
        <v>76039130.040000021</v>
      </c>
      <c r="G42" s="13">
        <f t="shared" si="5"/>
        <v>76039130.040000021</v>
      </c>
      <c r="H42" s="18">
        <f t="shared" si="8"/>
        <v>-321036.61999998987</v>
      </c>
    </row>
    <row r="43" spans="2:8" s="2" customFormat="1" ht="24">
      <c r="B43" s="7" t="s">
        <v>41</v>
      </c>
      <c r="C43" s="13">
        <v>12693384</v>
      </c>
      <c r="D43" s="18">
        <f t="shared" si="6"/>
        <v>-559315.54000000097</v>
      </c>
      <c r="E43" s="13">
        <v>12134068.459999999</v>
      </c>
      <c r="F43" s="13">
        <v>12126525.34</v>
      </c>
      <c r="G43" s="13">
        <f t="shared" si="5"/>
        <v>12126525.34</v>
      </c>
      <c r="H43" s="18">
        <f t="shared" si="8"/>
        <v>-7543.1199999991804</v>
      </c>
    </row>
    <row r="44" spans="2:8" s="2" customFormat="1">
      <c r="B44" s="7" t="s">
        <v>42</v>
      </c>
      <c r="C44" s="13">
        <v>274123746</v>
      </c>
      <c r="D44" s="18">
        <f t="shared" si="6"/>
        <v>-102821538.16</v>
      </c>
      <c r="E44" s="13">
        <v>171302207.84</v>
      </c>
      <c r="F44" s="13">
        <v>171083997.55000001</v>
      </c>
      <c r="G44" s="13">
        <f t="shared" si="5"/>
        <v>171083997.55000001</v>
      </c>
      <c r="H44" s="18">
        <f t="shared" si="8"/>
        <v>-218210.28999999166</v>
      </c>
    </row>
    <row r="45" spans="2:8" s="2" customFormat="1">
      <c r="B45" s="7" t="s">
        <v>43</v>
      </c>
      <c r="C45" s="13">
        <v>10825901664</v>
      </c>
      <c r="D45" s="18">
        <f t="shared" si="6"/>
        <v>1426966365.8699932</v>
      </c>
      <c r="E45" s="13">
        <v>12252868029.869993</v>
      </c>
      <c r="F45" s="13">
        <v>12093250118.860008</v>
      </c>
      <c r="G45" s="13">
        <f t="shared" si="5"/>
        <v>12093250118.860008</v>
      </c>
      <c r="H45" s="18">
        <f t="shared" si="8"/>
        <v>-159617911.00998497</v>
      </c>
    </row>
    <row r="46" spans="2:8" s="2" customFormat="1">
      <c r="B46" s="7" t="s">
        <v>44</v>
      </c>
      <c r="C46" s="13">
        <v>566233912</v>
      </c>
      <c r="D46" s="18">
        <f t="shared" si="6"/>
        <v>-113501453.23999995</v>
      </c>
      <c r="E46" s="13">
        <v>452732458.76000005</v>
      </c>
      <c r="F46" s="13">
        <v>447789002.62</v>
      </c>
      <c r="G46" s="13">
        <f t="shared" si="5"/>
        <v>447789002.62</v>
      </c>
      <c r="H46" s="18">
        <f t="shared" si="8"/>
        <v>-4943456.1400000453</v>
      </c>
    </row>
    <row r="47" spans="2:8" s="2" customFormat="1">
      <c r="B47" s="7" t="s">
        <v>45</v>
      </c>
      <c r="C47" s="13">
        <v>80029838</v>
      </c>
      <c r="D47" s="18">
        <f t="shared" si="6"/>
        <v>0</v>
      </c>
      <c r="E47" s="13">
        <v>80029837.999999985</v>
      </c>
      <c r="F47" s="13">
        <v>70947228.729999989</v>
      </c>
      <c r="G47" s="13">
        <f t="shared" si="5"/>
        <v>70947228.729999989</v>
      </c>
      <c r="H47" s="18">
        <f t="shared" si="8"/>
        <v>-9082609.2699999958</v>
      </c>
    </row>
    <row r="48" spans="2:8" s="2" customFormat="1">
      <c r="B48" s="7" t="s">
        <v>46</v>
      </c>
      <c r="C48" s="13">
        <v>0</v>
      </c>
      <c r="D48" s="18">
        <f t="shared" si="6"/>
        <v>5112771.2299999995</v>
      </c>
      <c r="E48" s="13">
        <v>5112771.2299999995</v>
      </c>
      <c r="F48" s="13">
        <v>5112771.2299999995</v>
      </c>
      <c r="G48" s="13">
        <f t="shared" si="5"/>
        <v>5112771.2299999995</v>
      </c>
      <c r="H48" s="18">
        <f t="shared" si="8"/>
        <v>0</v>
      </c>
    </row>
    <row r="49" spans="2:8" s="2" customFormat="1">
      <c r="B49" s="7" t="s">
        <v>47</v>
      </c>
      <c r="C49" s="13">
        <v>136472142</v>
      </c>
      <c r="D49" s="18">
        <f t="shared" si="6"/>
        <v>6433651.0599999726</v>
      </c>
      <c r="E49" s="13">
        <v>142905793.05999997</v>
      </c>
      <c r="F49" s="13">
        <v>142894197.60999998</v>
      </c>
      <c r="G49" s="13">
        <f t="shared" si="5"/>
        <v>142894197.60999998</v>
      </c>
      <c r="H49" s="18">
        <f t="shared" si="8"/>
        <v>-11595.449999988079</v>
      </c>
    </row>
    <row r="50" spans="2:8" s="2" customFormat="1">
      <c r="B50" s="7" t="s">
        <v>48</v>
      </c>
      <c r="C50" s="13">
        <v>5671989395</v>
      </c>
      <c r="D50" s="18">
        <f t="shared" si="6"/>
        <v>197126789.13000011</v>
      </c>
      <c r="E50" s="13">
        <v>5869116184.1300001</v>
      </c>
      <c r="F50" s="13">
        <v>5868291997.4899998</v>
      </c>
      <c r="G50" s="13">
        <f t="shared" si="5"/>
        <v>5868291997.4899998</v>
      </c>
      <c r="H50" s="18">
        <f t="shared" si="8"/>
        <v>-824186.64000034332</v>
      </c>
    </row>
    <row r="51" spans="2:8" s="2" customFormat="1">
      <c r="B51" s="7" t="s">
        <v>49</v>
      </c>
      <c r="C51" s="13">
        <v>3888010156</v>
      </c>
      <c r="D51" s="18">
        <f t="shared" si="6"/>
        <v>141178665.88999844</v>
      </c>
      <c r="E51" s="13">
        <v>4029188821.8899984</v>
      </c>
      <c r="F51" s="13">
        <v>4028674404.7799983</v>
      </c>
      <c r="G51" s="13">
        <f t="shared" si="5"/>
        <v>4028674404.7799983</v>
      </c>
      <c r="H51" s="18">
        <f t="shared" si="8"/>
        <v>-514417.11000013351</v>
      </c>
    </row>
    <row r="52" spans="2:8" s="2" customFormat="1" ht="24">
      <c r="B52" s="7" t="s">
        <v>50</v>
      </c>
      <c r="C52" s="13">
        <v>61691809</v>
      </c>
      <c r="D52" s="18">
        <f t="shared" si="6"/>
        <v>89785441.679999977</v>
      </c>
      <c r="E52" s="13">
        <v>151477250.67999998</v>
      </c>
      <c r="F52" s="13">
        <v>151477250.67999998</v>
      </c>
      <c r="G52" s="13">
        <f t="shared" si="5"/>
        <v>151477250.67999998</v>
      </c>
      <c r="H52" s="18">
        <f t="shared" si="8"/>
        <v>0</v>
      </c>
    </row>
    <row r="53" spans="2:8" s="2" customFormat="1">
      <c r="B53" s="7" t="s">
        <v>51</v>
      </c>
      <c r="C53" s="13">
        <v>38446148</v>
      </c>
      <c r="D53" s="18">
        <f t="shared" si="6"/>
        <v>-478434.25999999791</v>
      </c>
      <c r="E53" s="13">
        <v>37967713.740000002</v>
      </c>
      <c r="F53" s="13">
        <v>37946323.470000006</v>
      </c>
      <c r="G53" s="13">
        <f t="shared" si="5"/>
        <v>37946323.470000006</v>
      </c>
      <c r="H53" s="18">
        <f t="shared" si="8"/>
        <v>-21390.269999995828</v>
      </c>
    </row>
    <row r="54" spans="2:8" s="2" customFormat="1">
      <c r="B54" s="7" t="s">
        <v>52</v>
      </c>
      <c r="C54" s="13">
        <v>20592030</v>
      </c>
      <c r="D54" s="18">
        <f t="shared" si="6"/>
        <v>-5510533.7400000077</v>
      </c>
      <c r="E54" s="13">
        <v>15081496.259999992</v>
      </c>
      <c r="F54" s="13">
        <v>14927439.119999994</v>
      </c>
      <c r="G54" s="13">
        <f t="shared" si="5"/>
        <v>14927439.119999994</v>
      </c>
      <c r="H54" s="18">
        <f t="shared" si="8"/>
        <v>-154057.13999999873</v>
      </c>
    </row>
    <row r="55" spans="2:8" s="2" customFormat="1">
      <c r="B55" s="7"/>
      <c r="C55" s="13"/>
      <c r="D55" s="18"/>
      <c r="E55" s="13"/>
      <c r="F55" s="13"/>
      <c r="G55" s="13">
        <f t="shared" si="5"/>
        <v>0</v>
      </c>
      <c r="H55" s="18"/>
    </row>
    <row r="56" spans="2:8" s="2" customFormat="1">
      <c r="B56" s="6" t="s">
        <v>53</v>
      </c>
      <c r="C56" s="12">
        <f>SUM(C57:C72)</f>
        <v>25645682058</v>
      </c>
      <c r="D56" s="19">
        <f t="shared" ref="D56:D72" si="9">E56-C56</f>
        <v>3922869407.8599968</v>
      </c>
      <c r="E56" s="12">
        <f t="shared" ref="E56:F56" si="10">SUM(E57:E72)</f>
        <v>29568551465.859997</v>
      </c>
      <c r="F56" s="12">
        <f t="shared" si="10"/>
        <v>29523672552.419994</v>
      </c>
      <c r="G56" s="12">
        <f t="shared" si="5"/>
        <v>29523672552.419994</v>
      </c>
      <c r="H56" s="19">
        <f t="shared" ref="H56:H72" si="11">F56-E56</f>
        <v>-44878913.440002441</v>
      </c>
    </row>
    <row r="57" spans="2:8" s="2" customFormat="1">
      <c r="B57" s="7" t="s">
        <v>54</v>
      </c>
      <c r="C57" s="13">
        <v>1856251489</v>
      </c>
      <c r="D57" s="18">
        <f t="shared" si="9"/>
        <v>529382772.87999773</v>
      </c>
      <c r="E57" s="13">
        <v>2385634261.8799977</v>
      </c>
      <c r="F57" s="13">
        <v>2385525768.1899972</v>
      </c>
      <c r="G57" s="13">
        <f t="shared" si="5"/>
        <v>2385525768.1899972</v>
      </c>
      <c r="H57" s="18">
        <f t="shared" si="11"/>
        <v>-108493.69000053406</v>
      </c>
    </row>
    <row r="58" spans="2:8" s="2" customFormat="1">
      <c r="B58" s="7" t="s">
        <v>55</v>
      </c>
      <c r="C58" s="13">
        <v>1264732659</v>
      </c>
      <c r="D58" s="18">
        <f t="shared" si="9"/>
        <v>29566063.500000477</v>
      </c>
      <c r="E58" s="13">
        <v>1294298722.5000005</v>
      </c>
      <c r="F58" s="13">
        <v>1294298722.5000005</v>
      </c>
      <c r="G58" s="13">
        <f t="shared" si="5"/>
        <v>1294298722.5000005</v>
      </c>
      <c r="H58" s="18">
        <f t="shared" si="11"/>
        <v>0</v>
      </c>
    </row>
    <row r="59" spans="2:8" s="2" customFormat="1">
      <c r="B59" s="7" t="s">
        <v>56</v>
      </c>
      <c r="C59" s="13">
        <v>1452440386</v>
      </c>
      <c r="D59" s="18">
        <f t="shared" si="9"/>
        <v>360338132.12999964</v>
      </c>
      <c r="E59" s="13">
        <v>1812778518.1299996</v>
      </c>
      <c r="F59" s="13">
        <v>1812770310.3599997</v>
      </c>
      <c r="G59" s="13">
        <f t="shared" si="5"/>
        <v>1812770310.3599997</v>
      </c>
      <c r="H59" s="18">
        <f t="shared" si="11"/>
        <v>-8207.7699999809265</v>
      </c>
    </row>
    <row r="60" spans="2:8" s="2" customFormat="1">
      <c r="B60" s="7" t="s">
        <v>57</v>
      </c>
      <c r="C60" s="13">
        <v>1651811185</v>
      </c>
      <c r="D60" s="18">
        <f t="shared" si="9"/>
        <v>534366292.22999907</v>
      </c>
      <c r="E60" s="13">
        <v>2186177477.2299991</v>
      </c>
      <c r="F60" s="13">
        <v>2186127959.6399994</v>
      </c>
      <c r="G60" s="13">
        <f t="shared" si="5"/>
        <v>2186127959.6399994</v>
      </c>
      <c r="H60" s="18">
        <f t="shared" si="11"/>
        <v>-49517.589999675751</v>
      </c>
    </row>
    <row r="61" spans="2:8" s="2" customFormat="1">
      <c r="B61" s="7" t="s">
        <v>58</v>
      </c>
      <c r="C61" s="13">
        <v>970207452</v>
      </c>
      <c r="D61" s="18">
        <f t="shared" si="9"/>
        <v>264599319.1000011</v>
      </c>
      <c r="E61" s="13">
        <v>1234806771.1000011</v>
      </c>
      <c r="F61" s="13">
        <v>1233886019.4400008</v>
      </c>
      <c r="G61" s="13">
        <f t="shared" si="5"/>
        <v>1233886019.4400008</v>
      </c>
      <c r="H61" s="18">
        <f t="shared" si="11"/>
        <v>-920751.66000032425</v>
      </c>
    </row>
    <row r="62" spans="2:8" s="2" customFormat="1">
      <c r="B62" s="7" t="s">
        <v>59</v>
      </c>
      <c r="C62" s="13">
        <v>2391606559</v>
      </c>
      <c r="D62" s="18">
        <f t="shared" si="9"/>
        <v>214793886.19999933</v>
      </c>
      <c r="E62" s="13">
        <v>2606400445.1999993</v>
      </c>
      <c r="F62" s="13">
        <v>2606395445.1899991</v>
      </c>
      <c r="G62" s="13">
        <f t="shared" si="5"/>
        <v>2606395445.1899991</v>
      </c>
      <c r="H62" s="18">
        <f t="shared" si="11"/>
        <v>-5000.0100002288818</v>
      </c>
    </row>
    <row r="63" spans="2:8" s="2" customFormat="1">
      <c r="B63" s="7" t="s">
        <v>60</v>
      </c>
      <c r="C63" s="13">
        <v>2620150264</v>
      </c>
      <c r="D63" s="18">
        <f t="shared" si="9"/>
        <v>324566334.16999865</v>
      </c>
      <c r="E63" s="13">
        <v>2944716598.1699986</v>
      </c>
      <c r="F63" s="13">
        <v>2944716598.1699986</v>
      </c>
      <c r="G63" s="13">
        <f t="shared" si="5"/>
        <v>2944716598.1699986</v>
      </c>
      <c r="H63" s="18">
        <f t="shared" si="11"/>
        <v>0</v>
      </c>
    </row>
    <row r="64" spans="2:8" s="2" customFormat="1">
      <c r="B64" s="7" t="s">
        <v>61</v>
      </c>
      <c r="C64" s="13">
        <v>1272334248</v>
      </c>
      <c r="D64" s="18">
        <f t="shared" si="9"/>
        <v>132651674.32000017</v>
      </c>
      <c r="E64" s="13">
        <v>1404985922.3200002</v>
      </c>
      <c r="F64" s="13">
        <v>1390295216.2199993</v>
      </c>
      <c r="G64" s="13">
        <f t="shared" si="5"/>
        <v>1390295216.2199993</v>
      </c>
      <c r="H64" s="18">
        <f t="shared" si="11"/>
        <v>-14690706.100000858</v>
      </c>
    </row>
    <row r="65" spans="2:8" s="2" customFormat="1">
      <c r="B65" s="7" t="s">
        <v>62</v>
      </c>
      <c r="C65" s="13">
        <v>3008883525</v>
      </c>
      <c r="D65" s="18">
        <f t="shared" si="9"/>
        <v>608430175.49999952</v>
      </c>
      <c r="E65" s="13">
        <v>3617313700.4999995</v>
      </c>
      <c r="F65" s="13">
        <v>3616609912.1499996</v>
      </c>
      <c r="G65" s="13">
        <f t="shared" si="5"/>
        <v>3616609912.1499996</v>
      </c>
      <c r="H65" s="18">
        <f t="shared" si="11"/>
        <v>-703788.34999990463</v>
      </c>
    </row>
    <row r="66" spans="2:8" s="2" customFormat="1">
      <c r="B66" s="11" t="s">
        <v>63</v>
      </c>
      <c r="C66" s="17">
        <v>933416034</v>
      </c>
      <c r="D66" s="20">
        <f t="shared" si="9"/>
        <v>268314146.95000005</v>
      </c>
      <c r="E66" s="17">
        <v>1201730180.95</v>
      </c>
      <c r="F66" s="17">
        <v>1196725363.73</v>
      </c>
      <c r="G66" s="17">
        <f t="shared" si="5"/>
        <v>1196725363.73</v>
      </c>
      <c r="H66" s="20">
        <f t="shared" si="11"/>
        <v>-5004817.2200000286</v>
      </c>
    </row>
    <row r="67" spans="2:8" s="2" customFormat="1">
      <c r="B67" s="7" t="s">
        <v>64</v>
      </c>
      <c r="C67" s="13">
        <v>1680491769</v>
      </c>
      <c r="D67" s="18">
        <f t="shared" si="9"/>
        <v>-66876752.420000553</v>
      </c>
      <c r="E67" s="13">
        <v>1613615016.5799994</v>
      </c>
      <c r="F67" s="13">
        <v>1613052943.7299995</v>
      </c>
      <c r="G67" s="13">
        <f t="shared" si="5"/>
        <v>1613052943.7299995</v>
      </c>
      <c r="H67" s="18">
        <f t="shared" si="11"/>
        <v>-562072.84999990463</v>
      </c>
    </row>
    <row r="68" spans="2:8" s="2" customFormat="1">
      <c r="B68" s="7" t="s">
        <v>65</v>
      </c>
      <c r="C68" s="13">
        <v>987360463</v>
      </c>
      <c r="D68" s="18">
        <f t="shared" si="9"/>
        <v>31924733.359999299</v>
      </c>
      <c r="E68" s="13">
        <v>1019285196.3599993</v>
      </c>
      <c r="F68" s="13">
        <v>1005934365.2799993</v>
      </c>
      <c r="G68" s="13">
        <f t="shared" si="5"/>
        <v>1005934365.2799993</v>
      </c>
      <c r="H68" s="18">
        <f t="shared" si="11"/>
        <v>-13350831.080000043</v>
      </c>
    </row>
    <row r="69" spans="2:8" s="2" customFormat="1">
      <c r="B69" s="7" t="s">
        <v>66</v>
      </c>
      <c r="C69" s="13">
        <v>1066919469</v>
      </c>
      <c r="D69" s="18">
        <f t="shared" si="9"/>
        <v>148105505.57999897</v>
      </c>
      <c r="E69" s="13">
        <v>1215024974.579999</v>
      </c>
      <c r="F69" s="13">
        <v>1214503732.4899991</v>
      </c>
      <c r="G69" s="13">
        <f t="shared" si="5"/>
        <v>1214503732.4899991</v>
      </c>
      <c r="H69" s="18">
        <f t="shared" si="11"/>
        <v>-521242.08999991417</v>
      </c>
    </row>
    <row r="70" spans="2:8" s="2" customFormat="1">
      <c r="B70" s="7" t="s">
        <v>67</v>
      </c>
      <c r="C70" s="13">
        <v>1464287314</v>
      </c>
      <c r="D70" s="18">
        <f t="shared" si="9"/>
        <v>94437749.670001507</v>
      </c>
      <c r="E70" s="13">
        <v>1558725063.6700015</v>
      </c>
      <c r="F70" s="13">
        <v>1554445582.7600014</v>
      </c>
      <c r="G70" s="13">
        <f t="shared" si="5"/>
        <v>1554445582.7600014</v>
      </c>
      <c r="H70" s="18">
        <f t="shared" si="11"/>
        <v>-4279480.9100000858</v>
      </c>
    </row>
    <row r="71" spans="2:8" s="2" customFormat="1">
      <c r="B71" s="7" t="s">
        <v>68</v>
      </c>
      <c r="C71" s="13">
        <v>1800612518</v>
      </c>
      <c r="D71" s="18">
        <f t="shared" si="9"/>
        <v>289517723.03000283</v>
      </c>
      <c r="E71" s="13">
        <v>2090130241.0300028</v>
      </c>
      <c r="F71" s="13">
        <v>2087364710.5000029</v>
      </c>
      <c r="G71" s="13">
        <f t="shared" si="5"/>
        <v>2087364710.5000029</v>
      </c>
      <c r="H71" s="18">
        <f t="shared" si="11"/>
        <v>-2765530.5299999714</v>
      </c>
    </row>
    <row r="72" spans="2:8" s="2" customFormat="1">
      <c r="B72" s="7" t="s">
        <v>69</v>
      </c>
      <c r="C72" s="13">
        <v>1224176724</v>
      </c>
      <c r="D72" s="18">
        <f t="shared" si="9"/>
        <v>158751651.65999842</v>
      </c>
      <c r="E72" s="13">
        <v>1382928375.6599984</v>
      </c>
      <c r="F72" s="13">
        <v>1381019902.0699985</v>
      </c>
      <c r="G72" s="13">
        <f t="shared" si="5"/>
        <v>1381019902.0699985</v>
      </c>
      <c r="H72" s="18">
        <f t="shared" si="11"/>
        <v>-1908473.5899999142</v>
      </c>
    </row>
    <row r="73" spans="2:8" s="2" customFormat="1">
      <c r="B73" s="7"/>
      <c r="C73" s="13"/>
      <c r="D73" s="18"/>
      <c r="E73" s="13"/>
      <c r="F73" s="13"/>
      <c r="G73" s="13">
        <f t="shared" si="5"/>
        <v>0</v>
      </c>
      <c r="H73" s="18"/>
    </row>
    <row r="74" spans="2:8" s="2" customFormat="1">
      <c r="B74" s="6" t="s">
        <v>70</v>
      </c>
      <c r="C74" s="12">
        <f>SUM(C75:C76)</f>
        <v>4392817880</v>
      </c>
      <c r="D74" s="19">
        <f t="shared" ref="D74:D76" si="12">E74-C74</f>
        <v>4209567508.5400009</v>
      </c>
      <c r="E74" s="12">
        <f t="shared" ref="E74:F74" si="13">SUM(E75:E76)</f>
        <v>8602385388.5400009</v>
      </c>
      <c r="F74" s="12">
        <f t="shared" si="13"/>
        <v>8602003301.4300003</v>
      </c>
      <c r="G74" s="12">
        <f t="shared" si="5"/>
        <v>8602003301.4300003</v>
      </c>
      <c r="H74" s="19">
        <f t="shared" ref="H74:H76" si="14">F74-E74</f>
        <v>-382087.11000061035</v>
      </c>
    </row>
    <row r="75" spans="2:8" s="2" customFormat="1">
      <c r="B75" s="7" t="s">
        <v>143</v>
      </c>
      <c r="C75" s="13">
        <v>350000000</v>
      </c>
      <c r="D75" s="18">
        <f t="shared" si="12"/>
        <v>3617097984.1300001</v>
      </c>
      <c r="E75" s="13">
        <v>3967097984.1300001</v>
      </c>
      <c r="F75" s="13">
        <v>3967097984.1300001</v>
      </c>
      <c r="G75" s="13">
        <f t="shared" si="5"/>
        <v>3967097984.1300001</v>
      </c>
      <c r="H75" s="18">
        <f t="shared" si="14"/>
        <v>0</v>
      </c>
    </row>
    <row r="76" spans="2:8" s="2" customFormat="1">
      <c r="B76" s="7" t="s">
        <v>144</v>
      </c>
      <c r="C76" s="13">
        <v>4042817880</v>
      </c>
      <c r="D76" s="18">
        <f t="shared" si="12"/>
        <v>592469524.40999985</v>
      </c>
      <c r="E76" s="13">
        <v>4635287404.4099998</v>
      </c>
      <c r="F76" s="13">
        <v>4634905317.3000002</v>
      </c>
      <c r="G76" s="13">
        <f t="shared" si="5"/>
        <v>4634905317.3000002</v>
      </c>
      <c r="H76" s="18">
        <f t="shared" si="14"/>
        <v>-382087.10999965668</v>
      </c>
    </row>
    <row r="77" spans="2:8" s="2" customFormat="1">
      <c r="B77" s="7"/>
      <c r="C77" s="13"/>
      <c r="D77" s="18"/>
      <c r="E77" s="13"/>
      <c r="F77" s="13"/>
      <c r="G77" s="13">
        <f t="shared" si="5"/>
        <v>0</v>
      </c>
      <c r="H77" s="18"/>
    </row>
    <row r="78" spans="2:8" s="2" customFormat="1">
      <c r="B78" s="6" t="s">
        <v>73</v>
      </c>
      <c r="C78" s="12">
        <f>SUM(C79:C80)</f>
        <v>2413051191</v>
      </c>
      <c r="D78" s="19">
        <f t="shared" ref="D78:D80" si="15">E78-C78</f>
        <v>221594000</v>
      </c>
      <c r="E78" s="12">
        <f t="shared" ref="E78:F78" si="16">SUM(E79:E80)</f>
        <v>2634645191</v>
      </c>
      <c r="F78" s="12">
        <f t="shared" si="16"/>
        <v>2634645191</v>
      </c>
      <c r="G78" s="12">
        <f t="shared" si="5"/>
        <v>2634645191</v>
      </c>
      <c r="H78" s="19">
        <f t="shared" ref="H78:H80" si="17">F78-E78</f>
        <v>0</v>
      </c>
    </row>
    <row r="79" spans="2:8" s="2" customFormat="1">
      <c r="B79" s="7" t="s">
        <v>74</v>
      </c>
      <c r="C79" s="13">
        <v>1820457828</v>
      </c>
      <c r="D79" s="18">
        <f t="shared" si="15"/>
        <v>165000000</v>
      </c>
      <c r="E79" s="13">
        <v>1985457828</v>
      </c>
      <c r="F79" s="13">
        <v>1985457828</v>
      </c>
      <c r="G79" s="13">
        <f t="shared" si="5"/>
        <v>1985457828</v>
      </c>
      <c r="H79" s="18">
        <f>F79-E79</f>
        <v>0</v>
      </c>
    </row>
    <row r="80" spans="2:8" s="2" customFormat="1">
      <c r="B80" s="7" t="s">
        <v>75</v>
      </c>
      <c r="C80" s="13">
        <v>592593363</v>
      </c>
      <c r="D80" s="18">
        <f t="shared" si="15"/>
        <v>56594000</v>
      </c>
      <c r="E80" s="13">
        <v>649187363</v>
      </c>
      <c r="F80" s="13">
        <v>649187363</v>
      </c>
      <c r="G80" s="13">
        <f t="shared" si="5"/>
        <v>649187363</v>
      </c>
      <c r="H80" s="18">
        <f t="shared" si="17"/>
        <v>0</v>
      </c>
    </row>
    <row r="81" spans="2:8" s="2" customFormat="1">
      <c r="B81" s="7"/>
      <c r="C81" s="13"/>
      <c r="D81" s="18"/>
      <c r="E81" s="13"/>
      <c r="F81" s="13"/>
      <c r="G81" s="13">
        <f t="shared" si="5"/>
        <v>0</v>
      </c>
      <c r="H81" s="18"/>
    </row>
    <row r="82" spans="2:8" s="2" customFormat="1">
      <c r="B82" s="6" t="s">
        <v>76</v>
      </c>
      <c r="C82" s="12">
        <f>SUM(C83:C84)</f>
        <v>4945259472</v>
      </c>
      <c r="D82" s="19">
        <f t="shared" ref="D82:D84" si="18">E82-C82</f>
        <v>990110166.43999958</v>
      </c>
      <c r="E82" s="12">
        <f t="shared" ref="E82:F82" si="19">SUM(E83:E84)</f>
        <v>5935369638.4399996</v>
      </c>
      <c r="F82" s="12">
        <f t="shared" si="19"/>
        <v>5935369638.4399996</v>
      </c>
      <c r="G82" s="12">
        <f t="shared" si="5"/>
        <v>5935369638.4399996</v>
      </c>
      <c r="H82" s="19">
        <f t="shared" ref="H82:H84" si="20">F82-E82</f>
        <v>0</v>
      </c>
    </row>
    <row r="83" spans="2:8" s="2" customFormat="1">
      <c r="B83" s="7" t="s">
        <v>140</v>
      </c>
      <c r="C83" s="13">
        <v>4753387723</v>
      </c>
      <c r="D83" s="18">
        <f t="shared" si="18"/>
        <v>962210166.43999958</v>
      </c>
      <c r="E83" s="13">
        <v>5715597889.4399996</v>
      </c>
      <c r="F83" s="13">
        <v>5715597889.4399996</v>
      </c>
      <c r="G83" s="13">
        <f t="shared" si="5"/>
        <v>5715597889.4399996</v>
      </c>
      <c r="H83" s="18">
        <f t="shared" si="20"/>
        <v>0</v>
      </c>
    </row>
    <row r="84" spans="2:8" s="2" customFormat="1">
      <c r="B84" s="7" t="s">
        <v>141</v>
      </c>
      <c r="C84" s="13">
        <v>191871749</v>
      </c>
      <c r="D84" s="18">
        <f t="shared" si="18"/>
        <v>27900000</v>
      </c>
      <c r="E84" s="13">
        <v>219771749</v>
      </c>
      <c r="F84" s="13">
        <v>219771749</v>
      </c>
      <c r="G84" s="13">
        <f t="shared" si="5"/>
        <v>219771749</v>
      </c>
      <c r="H84" s="18">
        <f t="shared" si="20"/>
        <v>0</v>
      </c>
    </row>
    <row r="85" spans="2:8" s="2" customFormat="1">
      <c r="B85" s="7"/>
      <c r="C85" s="13"/>
      <c r="D85" s="18"/>
      <c r="E85" s="13"/>
      <c r="F85" s="13"/>
      <c r="G85" s="13">
        <f t="shared" si="5"/>
        <v>0</v>
      </c>
      <c r="H85" s="18"/>
    </row>
    <row r="86" spans="2:8" s="2" customFormat="1">
      <c r="B86" s="6" t="s">
        <v>79</v>
      </c>
      <c r="C86" s="12">
        <f>SUM(C87:C93)</f>
        <v>3683416907</v>
      </c>
      <c r="D86" s="19">
        <f t="shared" ref="D86:D93" si="21">E86-C86</f>
        <v>570056470</v>
      </c>
      <c r="E86" s="12">
        <f t="shared" ref="E86:F86" si="22">SUM(E87:E93)</f>
        <v>4253473377</v>
      </c>
      <c r="F86" s="12">
        <f t="shared" si="22"/>
        <v>4253473377</v>
      </c>
      <c r="G86" s="12">
        <f t="shared" si="5"/>
        <v>4253473377</v>
      </c>
      <c r="H86" s="19">
        <f t="shared" ref="H86:H93" si="23">F86-E86</f>
        <v>0</v>
      </c>
    </row>
    <row r="87" spans="2:8" s="2" customFormat="1">
      <c r="B87" s="7" t="s">
        <v>142</v>
      </c>
      <c r="C87" s="13">
        <v>372975326</v>
      </c>
      <c r="D87" s="18">
        <f t="shared" si="21"/>
        <v>83000000</v>
      </c>
      <c r="E87" s="13">
        <v>455975326</v>
      </c>
      <c r="F87" s="13">
        <v>455975326</v>
      </c>
      <c r="G87" s="13">
        <f t="shared" si="5"/>
        <v>455975326</v>
      </c>
      <c r="H87" s="18">
        <f t="shared" si="23"/>
        <v>0</v>
      </c>
    </row>
    <row r="88" spans="2:8" s="2" customFormat="1">
      <c r="B88" s="7" t="s">
        <v>81</v>
      </c>
      <c r="C88" s="13">
        <v>374369014</v>
      </c>
      <c r="D88" s="18">
        <f t="shared" si="21"/>
        <v>83056470</v>
      </c>
      <c r="E88" s="13">
        <v>457425484</v>
      </c>
      <c r="F88" s="13">
        <v>457425484</v>
      </c>
      <c r="G88" s="13">
        <f t="shared" si="5"/>
        <v>457425484</v>
      </c>
      <c r="H88" s="18">
        <f t="shared" si="23"/>
        <v>0</v>
      </c>
    </row>
    <row r="89" spans="2:8" s="2" customFormat="1">
      <c r="B89" s="7" t="s">
        <v>82</v>
      </c>
      <c r="C89" s="13">
        <v>375420160</v>
      </c>
      <c r="D89" s="18">
        <f t="shared" si="21"/>
        <v>60000000</v>
      </c>
      <c r="E89" s="13">
        <v>435420160</v>
      </c>
      <c r="F89" s="13">
        <v>435420160</v>
      </c>
      <c r="G89" s="13">
        <f t="shared" si="5"/>
        <v>435420160</v>
      </c>
      <c r="H89" s="18">
        <f t="shared" si="23"/>
        <v>0</v>
      </c>
    </row>
    <row r="90" spans="2:8" s="2" customFormat="1">
      <c r="B90" s="7" t="s">
        <v>83</v>
      </c>
      <c r="C90" s="13">
        <v>1137684111</v>
      </c>
      <c r="D90" s="18">
        <f t="shared" si="21"/>
        <v>100000000</v>
      </c>
      <c r="E90" s="13">
        <v>1237684111</v>
      </c>
      <c r="F90" s="13">
        <v>1237684111</v>
      </c>
      <c r="G90" s="13">
        <f t="shared" ref="G90:G153" si="24">F90</f>
        <v>1237684111</v>
      </c>
      <c r="H90" s="18">
        <f t="shared" si="23"/>
        <v>0</v>
      </c>
    </row>
    <row r="91" spans="2:8" s="2" customFormat="1">
      <c r="B91" s="7" t="s">
        <v>84</v>
      </c>
      <c r="C91" s="13">
        <v>234531976</v>
      </c>
      <c r="D91" s="18">
        <f t="shared" si="21"/>
        <v>82000000</v>
      </c>
      <c r="E91" s="13">
        <v>316531976</v>
      </c>
      <c r="F91" s="13">
        <v>316531976</v>
      </c>
      <c r="G91" s="13">
        <f t="shared" si="24"/>
        <v>316531976</v>
      </c>
      <c r="H91" s="18">
        <f t="shared" si="23"/>
        <v>0</v>
      </c>
    </row>
    <row r="92" spans="2:8" s="2" customFormat="1">
      <c r="B92" s="7" t="s">
        <v>85</v>
      </c>
      <c r="C92" s="13">
        <v>1059568123</v>
      </c>
      <c r="D92" s="18">
        <f t="shared" si="21"/>
        <v>150000000</v>
      </c>
      <c r="E92" s="13">
        <v>1209568123</v>
      </c>
      <c r="F92" s="13">
        <v>1209568123</v>
      </c>
      <c r="G92" s="13">
        <f t="shared" si="24"/>
        <v>1209568123</v>
      </c>
      <c r="H92" s="18">
        <f t="shared" si="23"/>
        <v>0</v>
      </c>
    </row>
    <row r="93" spans="2:8" s="2" customFormat="1" ht="24">
      <c r="B93" s="7" t="s">
        <v>86</v>
      </c>
      <c r="C93" s="13">
        <v>128868197</v>
      </c>
      <c r="D93" s="18">
        <f t="shared" si="21"/>
        <v>12000000</v>
      </c>
      <c r="E93" s="13">
        <v>140868197</v>
      </c>
      <c r="F93" s="13">
        <v>140868197</v>
      </c>
      <c r="G93" s="13">
        <f t="shared" si="24"/>
        <v>140868197</v>
      </c>
      <c r="H93" s="18">
        <f t="shared" si="23"/>
        <v>0</v>
      </c>
    </row>
    <row r="94" spans="2:8" s="2" customFormat="1">
      <c r="B94" s="7"/>
      <c r="C94" s="13"/>
      <c r="D94" s="18"/>
      <c r="E94" s="13"/>
      <c r="F94" s="13"/>
      <c r="G94" s="13">
        <f t="shared" si="24"/>
        <v>0</v>
      </c>
      <c r="H94" s="18"/>
    </row>
    <row r="95" spans="2:8" s="2" customFormat="1" ht="24">
      <c r="B95" s="6" t="s">
        <v>87</v>
      </c>
      <c r="C95" s="12">
        <f>SUM(C96:C134)</f>
        <v>22015147677</v>
      </c>
      <c r="D95" s="19">
        <f t="shared" ref="D95:D134" si="25">E95-C95</f>
        <v>447258605.47999954</v>
      </c>
      <c r="E95" s="12">
        <f t="shared" ref="E95:F95" si="26">SUM(E96:E134)</f>
        <v>22462406282.48</v>
      </c>
      <c r="F95" s="12">
        <f t="shared" si="26"/>
        <v>22412547741.330002</v>
      </c>
      <c r="G95" s="12">
        <f t="shared" si="24"/>
        <v>22412547741.330002</v>
      </c>
      <c r="H95" s="19">
        <f t="shared" ref="H95:H134" si="27">F95-E95</f>
        <v>-49858541.149997711</v>
      </c>
    </row>
    <row r="96" spans="2:8" s="2" customFormat="1" ht="24">
      <c r="B96" s="7" t="s">
        <v>88</v>
      </c>
      <c r="C96" s="13">
        <v>2709307441</v>
      </c>
      <c r="D96" s="18">
        <f t="shared" si="25"/>
        <v>-455328297.99999952</v>
      </c>
      <c r="E96" s="13">
        <v>2253979143.0000005</v>
      </c>
      <c r="F96" s="13">
        <v>2253979143.0000005</v>
      </c>
      <c r="G96" s="13">
        <f t="shared" si="24"/>
        <v>2253979143.0000005</v>
      </c>
      <c r="H96" s="18">
        <f t="shared" si="27"/>
        <v>0</v>
      </c>
    </row>
    <row r="97" spans="2:8" s="2" customFormat="1" ht="36">
      <c r="B97" s="7" t="s">
        <v>89</v>
      </c>
      <c r="C97" s="13">
        <v>0</v>
      </c>
      <c r="D97" s="18">
        <f t="shared" si="25"/>
        <v>485963.97</v>
      </c>
      <c r="E97" s="13">
        <v>485963.97</v>
      </c>
      <c r="F97" s="13">
        <v>485963.97</v>
      </c>
      <c r="G97" s="13">
        <f t="shared" si="24"/>
        <v>485963.97</v>
      </c>
      <c r="H97" s="18">
        <f t="shared" si="27"/>
        <v>0</v>
      </c>
    </row>
    <row r="98" spans="2:8" s="2" customFormat="1">
      <c r="B98" s="7" t="s">
        <v>90</v>
      </c>
      <c r="C98" s="13">
        <v>2090581897</v>
      </c>
      <c r="D98" s="18">
        <f t="shared" si="25"/>
        <v>158800000</v>
      </c>
      <c r="E98" s="13">
        <v>2249381897</v>
      </c>
      <c r="F98" s="13">
        <v>2249381897</v>
      </c>
      <c r="G98" s="13">
        <f t="shared" si="24"/>
        <v>2249381897</v>
      </c>
      <c r="H98" s="18">
        <f t="shared" si="27"/>
        <v>0</v>
      </c>
    </row>
    <row r="99" spans="2:8" s="2" customFormat="1" ht="24">
      <c r="B99" s="7" t="s">
        <v>91</v>
      </c>
      <c r="C99" s="13">
        <v>103707597</v>
      </c>
      <c r="D99" s="18">
        <f t="shared" si="25"/>
        <v>-28242397.560000002</v>
      </c>
      <c r="E99" s="13">
        <v>75465199.439999998</v>
      </c>
      <c r="F99" s="13">
        <v>75465199.439999998</v>
      </c>
      <c r="G99" s="13">
        <f t="shared" si="24"/>
        <v>75465199.439999998</v>
      </c>
      <c r="H99" s="18">
        <f t="shared" si="27"/>
        <v>0</v>
      </c>
    </row>
    <row r="100" spans="2:8" s="2" customFormat="1" ht="24">
      <c r="B100" s="7" t="s">
        <v>92</v>
      </c>
      <c r="C100" s="13">
        <v>5646517</v>
      </c>
      <c r="D100" s="18">
        <f t="shared" si="25"/>
        <v>0</v>
      </c>
      <c r="E100" s="13">
        <v>5646517</v>
      </c>
      <c r="F100" s="13">
        <v>5646517</v>
      </c>
      <c r="G100" s="13">
        <f t="shared" si="24"/>
        <v>5646517</v>
      </c>
      <c r="H100" s="18">
        <f t="shared" si="27"/>
        <v>0</v>
      </c>
    </row>
    <row r="101" spans="2:8" s="2" customFormat="1">
      <c r="B101" s="7" t="s">
        <v>93</v>
      </c>
      <c r="C101" s="13">
        <v>304452884</v>
      </c>
      <c r="D101" s="18">
        <f t="shared" si="25"/>
        <v>255709198</v>
      </c>
      <c r="E101" s="13">
        <v>560162082</v>
      </c>
      <c r="F101" s="13">
        <v>560162082</v>
      </c>
      <c r="G101" s="13">
        <f t="shared" si="24"/>
        <v>560162082</v>
      </c>
      <c r="H101" s="18">
        <f t="shared" si="27"/>
        <v>0</v>
      </c>
    </row>
    <row r="102" spans="2:8" s="2" customFormat="1">
      <c r="B102" s="7" t="s">
        <v>94</v>
      </c>
      <c r="C102" s="13">
        <v>433477456</v>
      </c>
      <c r="D102" s="18">
        <f t="shared" si="25"/>
        <v>0</v>
      </c>
      <c r="E102" s="13">
        <v>433477456</v>
      </c>
      <c r="F102" s="13">
        <v>430508381.89999998</v>
      </c>
      <c r="G102" s="13">
        <f t="shared" si="24"/>
        <v>430508381.89999998</v>
      </c>
      <c r="H102" s="18">
        <f t="shared" si="27"/>
        <v>-2969074.1000000238</v>
      </c>
    </row>
    <row r="103" spans="2:8" s="2" customFormat="1" ht="24">
      <c r="B103" s="7" t="s">
        <v>95</v>
      </c>
      <c r="C103" s="13">
        <v>50168903</v>
      </c>
      <c r="D103" s="18">
        <f t="shared" si="25"/>
        <v>552149.98999999464</v>
      </c>
      <c r="E103" s="13">
        <v>50721052.989999995</v>
      </c>
      <c r="F103" s="13">
        <v>50721052.989999995</v>
      </c>
      <c r="G103" s="13">
        <f t="shared" si="24"/>
        <v>50721052.989999995</v>
      </c>
      <c r="H103" s="18">
        <f t="shared" si="27"/>
        <v>0</v>
      </c>
    </row>
    <row r="104" spans="2:8" s="2" customFormat="1" ht="24">
      <c r="B104" s="7" t="s">
        <v>96</v>
      </c>
      <c r="C104" s="13">
        <v>153756701</v>
      </c>
      <c r="D104" s="18">
        <f t="shared" si="25"/>
        <v>-36281387.260000005</v>
      </c>
      <c r="E104" s="13">
        <v>117475313.73999999</v>
      </c>
      <c r="F104" s="13">
        <v>110727399.44999999</v>
      </c>
      <c r="G104" s="13">
        <f t="shared" si="24"/>
        <v>110727399.44999999</v>
      </c>
      <c r="H104" s="18">
        <f t="shared" si="27"/>
        <v>-6747914.2900000066</v>
      </c>
    </row>
    <row r="105" spans="2:8" s="2" customFormat="1">
      <c r="B105" s="7" t="s">
        <v>97</v>
      </c>
      <c r="C105" s="13">
        <v>23627998</v>
      </c>
      <c r="D105" s="18">
        <f t="shared" si="25"/>
        <v>0</v>
      </c>
      <c r="E105" s="13">
        <v>23627998</v>
      </c>
      <c r="F105" s="13">
        <v>19620798.239999998</v>
      </c>
      <c r="G105" s="13">
        <f t="shared" si="24"/>
        <v>19620798.239999998</v>
      </c>
      <c r="H105" s="18">
        <f t="shared" si="27"/>
        <v>-4007199.7600000016</v>
      </c>
    </row>
    <row r="106" spans="2:8" s="2" customFormat="1" ht="24">
      <c r="B106" s="7" t="s">
        <v>98</v>
      </c>
      <c r="C106" s="13">
        <v>25682655</v>
      </c>
      <c r="D106" s="18">
        <f t="shared" si="25"/>
        <v>832489</v>
      </c>
      <c r="E106" s="13">
        <v>26515144</v>
      </c>
      <c r="F106" s="13">
        <v>25149485.18</v>
      </c>
      <c r="G106" s="13">
        <f t="shared" si="24"/>
        <v>25149485.18</v>
      </c>
      <c r="H106" s="18">
        <f t="shared" si="27"/>
        <v>-1365658.8200000003</v>
      </c>
    </row>
    <row r="107" spans="2:8" s="2" customFormat="1" ht="24">
      <c r="B107" s="7" t="s">
        <v>99</v>
      </c>
      <c r="C107" s="13">
        <v>25912724</v>
      </c>
      <c r="D107" s="18">
        <f t="shared" si="25"/>
        <v>-1254581.0500000007</v>
      </c>
      <c r="E107" s="13">
        <v>24658142.949999999</v>
      </c>
      <c r="F107" s="13">
        <v>24397531.57</v>
      </c>
      <c r="G107" s="13">
        <f t="shared" si="24"/>
        <v>24397531.57</v>
      </c>
      <c r="H107" s="18">
        <f t="shared" si="27"/>
        <v>-260611.37999999896</v>
      </c>
    </row>
    <row r="108" spans="2:8" s="2" customFormat="1">
      <c r="B108" s="7" t="s">
        <v>100</v>
      </c>
      <c r="C108" s="13">
        <v>111920404</v>
      </c>
      <c r="D108" s="18">
        <f t="shared" si="25"/>
        <v>132888.27999998629</v>
      </c>
      <c r="E108" s="13">
        <v>112053292.27999999</v>
      </c>
      <c r="F108" s="13">
        <v>110935657.49999999</v>
      </c>
      <c r="G108" s="13">
        <f t="shared" si="24"/>
        <v>110935657.49999999</v>
      </c>
      <c r="H108" s="18">
        <f t="shared" si="27"/>
        <v>-1117634.7800000012</v>
      </c>
    </row>
    <row r="109" spans="2:8" s="2" customFormat="1">
      <c r="B109" s="7" t="s">
        <v>101</v>
      </c>
      <c r="C109" s="13">
        <v>126604794</v>
      </c>
      <c r="D109" s="18">
        <f t="shared" si="25"/>
        <v>1805281.1199999899</v>
      </c>
      <c r="E109" s="13">
        <v>128410075.11999999</v>
      </c>
      <c r="F109" s="13">
        <v>128410075.11999999</v>
      </c>
      <c r="G109" s="13">
        <f t="shared" si="24"/>
        <v>128410075.11999999</v>
      </c>
      <c r="H109" s="18">
        <f t="shared" si="27"/>
        <v>0</v>
      </c>
    </row>
    <row r="110" spans="2:8" s="2" customFormat="1">
      <c r="B110" s="7" t="s">
        <v>102</v>
      </c>
      <c r="C110" s="13">
        <v>262326685</v>
      </c>
      <c r="D110" s="18">
        <f t="shared" si="25"/>
        <v>0</v>
      </c>
      <c r="E110" s="13">
        <v>262326685</v>
      </c>
      <c r="F110" s="13">
        <v>257711148.53</v>
      </c>
      <c r="G110" s="13">
        <f t="shared" si="24"/>
        <v>257711148.53</v>
      </c>
      <c r="H110" s="18">
        <f t="shared" si="27"/>
        <v>-4615536.4699999988</v>
      </c>
    </row>
    <row r="111" spans="2:8" s="2" customFormat="1" ht="24">
      <c r="B111" s="7" t="s">
        <v>103</v>
      </c>
      <c r="C111" s="13">
        <v>28076457</v>
      </c>
      <c r="D111" s="18">
        <f t="shared" si="25"/>
        <v>0</v>
      </c>
      <c r="E111" s="13">
        <v>28076457</v>
      </c>
      <c r="F111" s="13">
        <v>28076457</v>
      </c>
      <c r="G111" s="13">
        <f t="shared" si="24"/>
        <v>28076457</v>
      </c>
      <c r="H111" s="18">
        <f t="shared" si="27"/>
        <v>0</v>
      </c>
    </row>
    <row r="112" spans="2:8" s="2" customFormat="1" ht="24">
      <c r="B112" s="7" t="s">
        <v>104</v>
      </c>
      <c r="C112" s="13">
        <v>0</v>
      </c>
      <c r="D112" s="18">
        <f t="shared" si="25"/>
        <v>150000000</v>
      </c>
      <c r="E112" s="13">
        <v>150000000</v>
      </c>
      <c r="F112" s="13">
        <v>150000000</v>
      </c>
      <c r="G112" s="13">
        <f t="shared" si="24"/>
        <v>150000000</v>
      </c>
      <c r="H112" s="18">
        <f t="shared" si="27"/>
        <v>0</v>
      </c>
    </row>
    <row r="113" spans="2:8" s="2" customFormat="1" ht="24">
      <c r="B113" s="7" t="s">
        <v>105</v>
      </c>
      <c r="C113" s="13">
        <v>5000000</v>
      </c>
      <c r="D113" s="18">
        <f t="shared" si="25"/>
        <v>-5000000</v>
      </c>
      <c r="E113" s="13">
        <v>0</v>
      </c>
      <c r="F113" s="13">
        <v>0</v>
      </c>
      <c r="G113" s="13">
        <f t="shared" si="24"/>
        <v>0</v>
      </c>
      <c r="H113" s="18">
        <f t="shared" si="27"/>
        <v>0</v>
      </c>
    </row>
    <row r="114" spans="2:8" s="2" customFormat="1">
      <c r="B114" s="7" t="s">
        <v>106</v>
      </c>
      <c r="C114" s="13">
        <v>391145387</v>
      </c>
      <c r="D114" s="18">
        <f t="shared" si="25"/>
        <v>54169171.279999971</v>
      </c>
      <c r="E114" s="13">
        <v>445314558.27999997</v>
      </c>
      <c r="F114" s="13">
        <v>445314558.27999997</v>
      </c>
      <c r="G114" s="13">
        <f t="shared" si="24"/>
        <v>445314558.27999997</v>
      </c>
      <c r="H114" s="18">
        <f t="shared" si="27"/>
        <v>0</v>
      </c>
    </row>
    <row r="115" spans="2:8" s="2" customFormat="1">
      <c r="B115" s="7" t="s">
        <v>107</v>
      </c>
      <c r="C115" s="13">
        <v>8519164676</v>
      </c>
      <c r="D115" s="18">
        <f t="shared" si="25"/>
        <v>249449507.47999954</v>
      </c>
      <c r="E115" s="13">
        <v>8768614183.4799995</v>
      </c>
      <c r="F115" s="13">
        <v>8768614183.4799995</v>
      </c>
      <c r="G115" s="13">
        <f t="shared" si="24"/>
        <v>8768614183.4799995</v>
      </c>
      <c r="H115" s="18">
        <f t="shared" si="27"/>
        <v>0</v>
      </c>
    </row>
    <row r="116" spans="2:8" s="2" customFormat="1">
      <c r="B116" s="7" t="s">
        <v>108</v>
      </c>
      <c r="C116" s="13">
        <v>1065166566</v>
      </c>
      <c r="D116" s="18">
        <f t="shared" si="25"/>
        <v>-32208224.74000001</v>
      </c>
      <c r="E116" s="13">
        <v>1032958341.26</v>
      </c>
      <c r="F116" s="13">
        <v>1032958341.26</v>
      </c>
      <c r="G116" s="13">
        <f t="shared" si="24"/>
        <v>1032958341.26</v>
      </c>
      <c r="H116" s="18">
        <f t="shared" si="27"/>
        <v>0</v>
      </c>
    </row>
    <row r="117" spans="2:8" s="2" customFormat="1">
      <c r="B117" s="7" t="s">
        <v>109</v>
      </c>
      <c r="C117" s="13">
        <v>1057002284</v>
      </c>
      <c r="D117" s="18">
        <f t="shared" si="25"/>
        <v>-58152029.999999881</v>
      </c>
      <c r="E117" s="13">
        <v>998850254.00000012</v>
      </c>
      <c r="F117" s="13">
        <v>998850254.00000012</v>
      </c>
      <c r="G117" s="13">
        <f t="shared" si="24"/>
        <v>998850254.00000012</v>
      </c>
      <c r="H117" s="18">
        <f t="shared" si="27"/>
        <v>0</v>
      </c>
    </row>
    <row r="118" spans="2:8" s="2" customFormat="1">
      <c r="B118" s="11" t="s">
        <v>110</v>
      </c>
      <c r="C118" s="17">
        <v>55492060</v>
      </c>
      <c r="D118" s="20">
        <f t="shared" si="25"/>
        <v>-4536624.5199999958</v>
      </c>
      <c r="E118" s="17">
        <v>50955435.480000004</v>
      </c>
      <c r="F118" s="17">
        <v>50445162.260000005</v>
      </c>
      <c r="G118" s="17">
        <f t="shared" si="24"/>
        <v>50445162.260000005</v>
      </c>
      <c r="H118" s="20">
        <f t="shared" si="27"/>
        <v>-510273.21999999881</v>
      </c>
    </row>
    <row r="119" spans="2:8" s="2" customFormat="1">
      <c r="B119" s="7" t="s">
        <v>111</v>
      </c>
      <c r="C119" s="13">
        <v>381036331</v>
      </c>
      <c r="D119" s="18">
        <f t="shared" si="25"/>
        <v>86069569.200000048</v>
      </c>
      <c r="E119" s="13">
        <v>467105900.20000005</v>
      </c>
      <c r="F119" s="13">
        <v>439629838.96999997</v>
      </c>
      <c r="G119" s="13">
        <f t="shared" si="24"/>
        <v>439629838.96999997</v>
      </c>
      <c r="H119" s="18">
        <f t="shared" si="27"/>
        <v>-27476061.230000079</v>
      </c>
    </row>
    <row r="120" spans="2:8" s="2" customFormat="1" ht="24">
      <c r="B120" s="7" t="s">
        <v>112</v>
      </c>
      <c r="C120" s="13">
        <v>1200000</v>
      </c>
      <c r="D120" s="18">
        <f t="shared" si="25"/>
        <v>163693.35999999987</v>
      </c>
      <c r="E120" s="13">
        <v>1363693.3599999999</v>
      </c>
      <c r="F120" s="13">
        <v>1363693.3599999999</v>
      </c>
      <c r="G120" s="13">
        <f t="shared" si="24"/>
        <v>1363693.3599999999</v>
      </c>
      <c r="H120" s="18">
        <f t="shared" si="27"/>
        <v>0</v>
      </c>
    </row>
    <row r="121" spans="2:8" s="2" customFormat="1" ht="24">
      <c r="B121" s="7" t="s">
        <v>113</v>
      </c>
      <c r="C121" s="13">
        <v>0</v>
      </c>
      <c r="D121" s="18">
        <f t="shared" si="25"/>
        <v>2292449.66</v>
      </c>
      <c r="E121" s="13">
        <v>2292449.66</v>
      </c>
      <c r="F121" s="13">
        <v>2292449.66</v>
      </c>
      <c r="G121" s="13">
        <f t="shared" si="24"/>
        <v>2292449.66</v>
      </c>
      <c r="H121" s="18">
        <f t="shared" si="27"/>
        <v>0</v>
      </c>
    </row>
    <row r="122" spans="2:8" s="2" customFormat="1" ht="24">
      <c r="B122" s="7" t="s">
        <v>114</v>
      </c>
      <c r="C122" s="13">
        <v>113776814</v>
      </c>
      <c r="D122" s="18">
        <f t="shared" si="25"/>
        <v>-13243139.779999986</v>
      </c>
      <c r="E122" s="13">
        <v>100533674.22000001</v>
      </c>
      <c r="F122" s="13">
        <v>100533674.22000001</v>
      </c>
      <c r="G122" s="13">
        <f t="shared" si="24"/>
        <v>100533674.22000001</v>
      </c>
      <c r="H122" s="18">
        <f t="shared" si="27"/>
        <v>0</v>
      </c>
    </row>
    <row r="123" spans="2:8" s="2" customFormat="1">
      <c r="B123" s="7" t="s">
        <v>115</v>
      </c>
      <c r="C123" s="13">
        <v>0</v>
      </c>
      <c r="D123" s="18">
        <f t="shared" si="25"/>
        <v>0</v>
      </c>
      <c r="E123" s="13">
        <v>0</v>
      </c>
      <c r="F123" s="13">
        <v>0</v>
      </c>
      <c r="G123" s="13">
        <f t="shared" si="24"/>
        <v>0</v>
      </c>
      <c r="H123" s="18">
        <f t="shared" si="27"/>
        <v>0</v>
      </c>
    </row>
    <row r="124" spans="2:8" s="2" customFormat="1">
      <c r="B124" s="7" t="s">
        <v>116</v>
      </c>
      <c r="C124" s="13">
        <v>26967595</v>
      </c>
      <c r="D124" s="18">
        <f t="shared" si="25"/>
        <v>2167750</v>
      </c>
      <c r="E124" s="13">
        <v>29135345</v>
      </c>
      <c r="F124" s="13">
        <v>29135345</v>
      </c>
      <c r="G124" s="13">
        <f t="shared" si="24"/>
        <v>29135345</v>
      </c>
      <c r="H124" s="18">
        <f t="shared" si="27"/>
        <v>0</v>
      </c>
    </row>
    <row r="125" spans="2:8" s="2" customFormat="1" ht="24">
      <c r="B125" s="7" t="s">
        <v>117</v>
      </c>
      <c r="C125" s="13">
        <v>111144009</v>
      </c>
      <c r="D125" s="18">
        <f t="shared" si="25"/>
        <v>-2511591.3400000036</v>
      </c>
      <c r="E125" s="13">
        <v>108632417.66</v>
      </c>
      <c r="F125" s="13">
        <v>107843840.56</v>
      </c>
      <c r="G125" s="13">
        <f t="shared" si="24"/>
        <v>107843840.56</v>
      </c>
      <c r="H125" s="18">
        <f t="shared" si="27"/>
        <v>-788577.09999999404</v>
      </c>
    </row>
    <row r="126" spans="2:8" s="2" customFormat="1">
      <c r="B126" s="7" t="s">
        <v>118</v>
      </c>
      <c r="C126" s="13">
        <v>8731080</v>
      </c>
      <c r="D126" s="18">
        <f t="shared" si="25"/>
        <v>4000000</v>
      </c>
      <c r="E126" s="13">
        <v>12731080</v>
      </c>
      <c r="F126" s="13">
        <v>12731080</v>
      </c>
      <c r="G126" s="13">
        <f t="shared" si="24"/>
        <v>12731080</v>
      </c>
      <c r="H126" s="18">
        <f t="shared" si="27"/>
        <v>0</v>
      </c>
    </row>
    <row r="127" spans="2:8" s="2" customFormat="1">
      <c r="B127" s="7" t="s">
        <v>119</v>
      </c>
      <c r="C127" s="13">
        <v>11386659</v>
      </c>
      <c r="D127" s="18">
        <f t="shared" si="25"/>
        <v>2936000</v>
      </c>
      <c r="E127" s="13">
        <v>14322659</v>
      </c>
      <c r="F127" s="13">
        <v>14322659</v>
      </c>
      <c r="G127" s="13">
        <f t="shared" si="24"/>
        <v>14322659</v>
      </c>
      <c r="H127" s="18">
        <f t="shared" si="27"/>
        <v>0</v>
      </c>
    </row>
    <row r="128" spans="2:8" s="2" customFormat="1" ht="24">
      <c r="B128" s="7" t="s">
        <v>120</v>
      </c>
      <c r="C128" s="13">
        <v>3000000</v>
      </c>
      <c r="D128" s="18">
        <f t="shared" si="25"/>
        <v>8415197.0399999991</v>
      </c>
      <c r="E128" s="13">
        <v>11415197.039999999</v>
      </c>
      <c r="F128" s="13">
        <v>11415197.039999999</v>
      </c>
      <c r="G128" s="13">
        <f t="shared" si="24"/>
        <v>11415197.039999999</v>
      </c>
      <c r="H128" s="18">
        <f t="shared" si="27"/>
        <v>0</v>
      </c>
    </row>
    <row r="129" spans="2:8" s="2" customFormat="1" ht="24">
      <c r="B129" s="7" t="s">
        <v>121</v>
      </c>
      <c r="C129" s="13">
        <v>19599814</v>
      </c>
      <c r="D129" s="18">
        <f t="shared" si="25"/>
        <v>-1127580.370000001</v>
      </c>
      <c r="E129" s="13">
        <v>18472233.629999999</v>
      </c>
      <c r="F129" s="13">
        <v>18472233.629999999</v>
      </c>
      <c r="G129" s="13">
        <f t="shared" si="24"/>
        <v>18472233.629999999</v>
      </c>
      <c r="H129" s="18">
        <f t="shared" si="27"/>
        <v>0</v>
      </c>
    </row>
    <row r="130" spans="2:8" s="2" customFormat="1">
      <c r="B130" s="7" t="s">
        <v>122</v>
      </c>
      <c r="C130" s="13">
        <v>893035919</v>
      </c>
      <c r="D130" s="18">
        <f t="shared" si="25"/>
        <v>60541420.710000038</v>
      </c>
      <c r="E130" s="13">
        <v>953577339.71000004</v>
      </c>
      <c r="F130" s="13">
        <v>953577339.71000004</v>
      </c>
      <c r="G130" s="13">
        <f t="shared" si="24"/>
        <v>953577339.71000004</v>
      </c>
      <c r="H130" s="18">
        <f t="shared" si="27"/>
        <v>0</v>
      </c>
    </row>
    <row r="131" spans="2:8" s="2" customFormat="1">
      <c r="B131" s="7" t="s">
        <v>123</v>
      </c>
      <c r="C131" s="13">
        <v>53547089</v>
      </c>
      <c r="D131" s="18">
        <f t="shared" si="25"/>
        <v>93532389.430000007</v>
      </c>
      <c r="E131" s="13">
        <v>147079478.43000001</v>
      </c>
      <c r="F131" s="13">
        <v>147079478.43000001</v>
      </c>
      <c r="G131" s="13">
        <f t="shared" si="24"/>
        <v>147079478.43000001</v>
      </c>
      <c r="H131" s="18">
        <f t="shared" si="27"/>
        <v>0</v>
      </c>
    </row>
    <row r="132" spans="2:8" s="2" customFormat="1">
      <c r="B132" s="7" t="s">
        <v>124</v>
      </c>
      <c r="C132" s="13">
        <v>890956099</v>
      </c>
      <c r="D132" s="18">
        <f t="shared" si="25"/>
        <v>-14300297.269999981</v>
      </c>
      <c r="E132" s="13">
        <v>876655801.73000002</v>
      </c>
      <c r="F132" s="13">
        <v>876655801.73000002</v>
      </c>
      <c r="G132" s="13">
        <f t="shared" si="24"/>
        <v>876655801.73000002</v>
      </c>
      <c r="H132" s="18">
        <f t="shared" si="27"/>
        <v>0</v>
      </c>
    </row>
    <row r="133" spans="2:8" s="2" customFormat="1" ht="24">
      <c r="B133" s="7" t="s">
        <v>125</v>
      </c>
      <c r="C133" s="13">
        <v>15706970</v>
      </c>
      <c r="D133" s="18">
        <f t="shared" si="25"/>
        <v>-4277476.1300000008</v>
      </c>
      <c r="E133" s="13">
        <v>11429493.869999999</v>
      </c>
      <c r="F133" s="13">
        <v>11429493.869999999</v>
      </c>
      <c r="G133" s="13">
        <f t="shared" si="24"/>
        <v>11429493.869999999</v>
      </c>
      <c r="H133" s="18">
        <f t="shared" si="27"/>
        <v>0</v>
      </c>
    </row>
    <row r="134" spans="2:8" s="2" customFormat="1">
      <c r="B134" s="7" t="s">
        <v>126</v>
      </c>
      <c r="C134" s="13">
        <v>1936837212</v>
      </c>
      <c r="D134" s="18">
        <f t="shared" si="25"/>
        <v>-28332885.019999981</v>
      </c>
      <c r="E134" s="13">
        <v>1908504326.98</v>
      </c>
      <c r="F134" s="13">
        <v>1908504326.98</v>
      </c>
      <c r="G134" s="13">
        <f t="shared" si="24"/>
        <v>1908504326.98</v>
      </c>
      <c r="H134" s="18">
        <f t="shared" si="27"/>
        <v>0</v>
      </c>
    </row>
    <row r="135" spans="2:8" s="2" customFormat="1">
      <c r="B135" s="7"/>
      <c r="C135" s="13"/>
      <c r="D135" s="18"/>
      <c r="E135" s="13"/>
      <c r="F135" s="13"/>
      <c r="G135" s="13">
        <f t="shared" si="24"/>
        <v>0</v>
      </c>
      <c r="H135" s="18"/>
    </row>
    <row r="136" spans="2:8" s="2" customFormat="1">
      <c r="B136" s="6" t="s">
        <v>127</v>
      </c>
      <c r="C136" s="12">
        <f>SUM(C137:C139)</f>
        <v>677012183</v>
      </c>
      <c r="D136" s="19">
        <f t="shared" ref="D136:D144" si="28">E136-C136</f>
        <v>-45061.72000002861</v>
      </c>
      <c r="E136" s="12">
        <f t="shared" ref="E136:F136" si="29">SUM(E137:E139)</f>
        <v>676967121.27999997</v>
      </c>
      <c r="F136" s="12">
        <f t="shared" si="29"/>
        <v>676967121.27999997</v>
      </c>
      <c r="G136" s="12">
        <f t="shared" si="24"/>
        <v>676967121.27999997</v>
      </c>
      <c r="H136" s="19">
        <f t="shared" ref="H136:H139" si="30">F136-E136</f>
        <v>0</v>
      </c>
    </row>
    <row r="137" spans="2:8" s="2" customFormat="1">
      <c r="B137" s="9" t="s">
        <v>128</v>
      </c>
      <c r="C137" s="13">
        <v>0</v>
      </c>
      <c r="D137" s="18">
        <f t="shared" si="28"/>
        <v>0</v>
      </c>
      <c r="E137" s="13">
        <v>0</v>
      </c>
      <c r="F137" s="13">
        <v>0</v>
      </c>
      <c r="G137" s="13">
        <f t="shared" si="24"/>
        <v>0</v>
      </c>
      <c r="H137" s="18">
        <f t="shared" si="30"/>
        <v>0</v>
      </c>
    </row>
    <row r="138" spans="2:8" s="2" customFormat="1" ht="24">
      <c r="B138" s="9" t="s">
        <v>129</v>
      </c>
      <c r="C138" s="13">
        <v>657977758</v>
      </c>
      <c r="D138" s="18">
        <f t="shared" si="28"/>
        <v>-45061.72000002861</v>
      </c>
      <c r="E138" s="13">
        <v>657932696.27999997</v>
      </c>
      <c r="F138" s="13">
        <v>657932696.27999997</v>
      </c>
      <c r="G138" s="13">
        <f t="shared" si="24"/>
        <v>657932696.27999997</v>
      </c>
      <c r="H138" s="18">
        <f t="shared" si="30"/>
        <v>0</v>
      </c>
    </row>
    <row r="139" spans="2:8" s="2" customFormat="1">
      <c r="B139" s="9" t="s">
        <v>130</v>
      </c>
      <c r="C139" s="13">
        <v>19034425</v>
      </c>
      <c r="D139" s="18">
        <f t="shared" si="28"/>
        <v>0</v>
      </c>
      <c r="E139" s="13">
        <v>19034425</v>
      </c>
      <c r="F139" s="13">
        <v>19034425</v>
      </c>
      <c r="G139" s="13">
        <f t="shared" si="24"/>
        <v>19034425</v>
      </c>
      <c r="H139" s="18">
        <f t="shared" si="30"/>
        <v>0</v>
      </c>
    </row>
    <row r="140" spans="2:8" s="2" customFormat="1">
      <c r="B140" s="9"/>
      <c r="C140" s="13"/>
      <c r="D140" s="18"/>
      <c r="E140" s="13"/>
      <c r="F140" s="13"/>
      <c r="G140" s="13">
        <f t="shared" si="24"/>
        <v>0</v>
      </c>
      <c r="H140" s="18"/>
    </row>
    <row r="141" spans="2:8" s="2" customFormat="1" ht="36">
      <c r="B141" s="6" t="s">
        <v>131</v>
      </c>
      <c r="C141" s="12">
        <f>SUM(C142:C144)</f>
        <v>15614923</v>
      </c>
      <c r="D141" s="19">
        <f t="shared" si="28"/>
        <v>2790513.870000001</v>
      </c>
      <c r="E141" s="12">
        <f t="shared" ref="E141:F141" si="31">SUM(E142:E144)</f>
        <v>18405436.870000001</v>
      </c>
      <c r="F141" s="12">
        <f t="shared" si="31"/>
        <v>18405436.870000001</v>
      </c>
      <c r="G141" s="12">
        <f t="shared" si="24"/>
        <v>18405436.870000001</v>
      </c>
      <c r="H141" s="19">
        <f t="shared" ref="H141:H144" si="32">F141-E141</f>
        <v>0</v>
      </c>
    </row>
    <row r="142" spans="2:8" s="2" customFormat="1">
      <c r="B142" s="9" t="s">
        <v>132</v>
      </c>
      <c r="C142" s="13">
        <v>15614923</v>
      </c>
      <c r="D142" s="18">
        <f t="shared" si="28"/>
        <v>2790513.870000001</v>
      </c>
      <c r="E142" s="13">
        <v>18405436.870000001</v>
      </c>
      <c r="F142" s="13">
        <v>18405436.870000001</v>
      </c>
      <c r="G142" s="13">
        <f t="shared" si="24"/>
        <v>18405436.870000001</v>
      </c>
      <c r="H142" s="18">
        <f t="shared" si="32"/>
        <v>0</v>
      </c>
    </row>
    <row r="143" spans="2:8" s="2" customFormat="1" ht="24">
      <c r="B143" s="9" t="s">
        <v>133</v>
      </c>
      <c r="C143" s="13">
        <v>0</v>
      </c>
      <c r="D143" s="18">
        <f t="shared" si="28"/>
        <v>0</v>
      </c>
      <c r="E143" s="13">
        <v>0</v>
      </c>
      <c r="F143" s="13">
        <v>0</v>
      </c>
      <c r="G143" s="13">
        <f t="shared" si="24"/>
        <v>0</v>
      </c>
      <c r="H143" s="18">
        <f t="shared" si="32"/>
        <v>0</v>
      </c>
    </row>
    <row r="144" spans="2:8" s="2" customFormat="1">
      <c r="B144" s="9" t="s">
        <v>134</v>
      </c>
      <c r="C144" s="13">
        <v>0</v>
      </c>
      <c r="D144" s="18">
        <f t="shared" si="28"/>
        <v>0</v>
      </c>
      <c r="E144" s="13">
        <v>0</v>
      </c>
      <c r="F144" s="13">
        <v>0</v>
      </c>
      <c r="G144" s="13">
        <f t="shared" si="24"/>
        <v>0</v>
      </c>
      <c r="H144" s="18">
        <f t="shared" si="32"/>
        <v>0</v>
      </c>
    </row>
    <row r="145" spans="2:8" ht="15" customHeight="1">
      <c r="B145" s="9"/>
      <c r="C145" s="13"/>
      <c r="D145" s="18"/>
      <c r="E145" s="13"/>
      <c r="F145" s="13"/>
      <c r="G145" s="13">
        <f t="shared" si="24"/>
        <v>0</v>
      </c>
      <c r="H145" s="18"/>
    </row>
    <row r="146" spans="2:8" ht="15" customHeight="1">
      <c r="B146" s="10" t="s">
        <v>1</v>
      </c>
      <c r="C146" s="12">
        <f>SUM(C148,C174,C193,C211,C215,C219,C223,C232,C273,C278)</f>
        <v>21393939591</v>
      </c>
      <c r="D146" s="19">
        <f t="shared" ref="D146:D215" si="33">E146-C146</f>
        <v>17072149357.159996</v>
      </c>
      <c r="E146" s="12">
        <f t="shared" ref="E146:F146" si="34">SUM(E148,E174,E193,E211,E215,E219,E223,E232,E273,E278)</f>
        <v>38466088948.159996</v>
      </c>
      <c r="F146" s="12">
        <f t="shared" si="34"/>
        <v>32374987862.920006</v>
      </c>
      <c r="G146" s="12">
        <f t="shared" si="24"/>
        <v>32374987862.920006</v>
      </c>
      <c r="H146" s="19">
        <f>F146-E146</f>
        <v>-6091101085.2399902</v>
      </c>
    </row>
    <row r="147" spans="2:8" ht="4.9000000000000004" customHeight="1">
      <c r="B147" s="10"/>
      <c r="C147" s="13"/>
      <c r="D147" s="18"/>
      <c r="E147" s="13"/>
      <c r="F147" s="13"/>
      <c r="G147" s="13">
        <f t="shared" si="24"/>
        <v>0</v>
      </c>
      <c r="H147" s="18"/>
    </row>
    <row r="148" spans="2:8" ht="15" customHeight="1">
      <c r="B148" s="6" t="s">
        <v>12</v>
      </c>
      <c r="C148" s="12">
        <f>SUM(C149:C170)</f>
        <v>5117270464</v>
      </c>
      <c r="D148" s="19">
        <f t="shared" si="33"/>
        <v>9498184363.9300022</v>
      </c>
      <c r="E148" s="12">
        <f t="shared" ref="E148:F148" si="35">SUM(E149:E170)</f>
        <v>14615454827.930002</v>
      </c>
      <c r="F148" s="12">
        <f t="shared" si="35"/>
        <v>11685790602.100002</v>
      </c>
      <c r="G148" s="12">
        <f t="shared" si="24"/>
        <v>11685790602.100002</v>
      </c>
      <c r="H148" s="19">
        <f t="shared" ref="H148:H170" si="36">F148-E148</f>
        <v>-2929664225.8299999</v>
      </c>
    </row>
    <row r="149" spans="2:8" s="2" customFormat="1">
      <c r="B149" s="7" t="s">
        <v>13</v>
      </c>
      <c r="C149" s="13">
        <v>0</v>
      </c>
      <c r="D149" s="18">
        <f>E149-C149</f>
        <v>0</v>
      </c>
      <c r="E149" s="13">
        <v>0</v>
      </c>
      <c r="F149" s="13">
        <v>0</v>
      </c>
      <c r="G149" s="13">
        <f t="shared" si="24"/>
        <v>0</v>
      </c>
      <c r="H149" s="18">
        <f t="shared" si="36"/>
        <v>0</v>
      </c>
    </row>
    <row r="150" spans="2:8" s="2" customFormat="1">
      <c r="B150" s="7" t="s">
        <v>14</v>
      </c>
      <c r="C150" s="13">
        <v>50000000</v>
      </c>
      <c r="D150" s="18">
        <f t="shared" si="33"/>
        <v>59688643.499999985</v>
      </c>
      <c r="E150" s="13">
        <v>109688643.49999999</v>
      </c>
      <c r="F150" s="13">
        <v>86623315.480000004</v>
      </c>
      <c r="G150" s="13">
        <f t="shared" si="24"/>
        <v>86623315.480000004</v>
      </c>
      <c r="H150" s="18">
        <f t="shared" si="36"/>
        <v>-23065328.019999981</v>
      </c>
    </row>
    <row r="151" spans="2:8" s="2" customFormat="1">
      <c r="B151" s="7" t="s">
        <v>15</v>
      </c>
      <c r="C151" s="13">
        <v>0</v>
      </c>
      <c r="D151" s="18">
        <f t="shared" si="33"/>
        <v>0</v>
      </c>
      <c r="E151" s="13">
        <v>0</v>
      </c>
      <c r="F151" s="13">
        <v>0</v>
      </c>
      <c r="G151" s="13">
        <f t="shared" si="24"/>
        <v>0</v>
      </c>
      <c r="H151" s="18">
        <f t="shared" si="36"/>
        <v>0</v>
      </c>
    </row>
    <row r="152" spans="2:8" s="2" customFormat="1">
      <c r="B152" s="7" t="s">
        <v>16</v>
      </c>
      <c r="C152" s="13">
        <v>0</v>
      </c>
      <c r="D152" s="18">
        <f t="shared" si="33"/>
        <v>32125615.119999997</v>
      </c>
      <c r="E152" s="13">
        <v>32125615.119999997</v>
      </c>
      <c r="F152" s="13">
        <v>32125615.119999997</v>
      </c>
      <c r="G152" s="13">
        <f t="shared" si="24"/>
        <v>32125615.119999997</v>
      </c>
      <c r="H152" s="18">
        <f t="shared" si="36"/>
        <v>0</v>
      </c>
    </row>
    <row r="153" spans="2:8" s="2" customFormat="1">
      <c r="B153" s="7" t="s">
        <v>17</v>
      </c>
      <c r="C153" s="13">
        <v>0</v>
      </c>
      <c r="D153" s="18">
        <f t="shared" si="33"/>
        <v>0</v>
      </c>
      <c r="E153" s="13">
        <v>0</v>
      </c>
      <c r="F153" s="13">
        <v>0</v>
      </c>
      <c r="G153" s="13">
        <f t="shared" si="24"/>
        <v>0</v>
      </c>
      <c r="H153" s="18">
        <f t="shared" si="36"/>
        <v>0</v>
      </c>
    </row>
    <row r="154" spans="2:8" s="2" customFormat="1">
      <c r="B154" s="7" t="s">
        <v>18</v>
      </c>
      <c r="C154" s="13">
        <v>0</v>
      </c>
      <c r="D154" s="18">
        <f t="shared" si="33"/>
        <v>429388893.5999999</v>
      </c>
      <c r="E154" s="13">
        <v>429388893.5999999</v>
      </c>
      <c r="F154" s="13">
        <v>238878808.10000002</v>
      </c>
      <c r="G154" s="13">
        <f t="shared" ref="G154:G217" si="37">F154</f>
        <v>238878808.10000002</v>
      </c>
      <c r="H154" s="18">
        <f t="shared" si="36"/>
        <v>-190510085.49999988</v>
      </c>
    </row>
    <row r="155" spans="2:8" s="2" customFormat="1">
      <c r="B155" s="7" t="s">
        <v>19</v>
      </c>
      <c r="C155" s="13">
        <v>3835664593</v>
      </c>
      <c r="D155" s="18">
        <f t="shared" si="33"/>
        <v>5201669409.5</v>
      </c>
      <c r="E155" s="13">
        <v>9037334002.5</v>
      </c>
      <c r="F155" s="13">
        <v>6738352175.9800014</v>
      </c>
      <c r="G155" s="13">
        <f t="shared" si="37"/>
        <v>6738352175.9800014</v>
      </c>
      <c r="H155" s="18">
        <f t="shared" si="36"/>
        <v>-2298981826.5199986</v>
      </c>
    </row>
    <row r="156" spans="2:8" s="2" customFormat="1">
      <c r="B156" s="7" t="s">
        <v>20</v>
      </c>
      <c r="C156" s="13">
        <v>99421595</v>
      </c>
      <c r="D156" s="18">
        <f t="shared" si="33"/>
        <v>18205656.490000039</v>
      </c>
      <c r="E156" s="13">
        <v>117627251.49000004</v>
      </c>
      <c r="F156" s="13">
        <v>111918971.04000002</v>
      </c>
      <c r="G156" s="13">
        <f t="shared" si="37"/>
        <v>111918971.04000002</v>
      </c>
      <c r="H156" s="18">
        <f t="shared" si="36"/>
        <v>-5708280.4500000179</v>
      </c>
    </row>
    <row r="157" spans="2:8" s="2" customFormat="1">
      <c r="B157" s="7" t="s">
        <v>21</v>
      </c>
      <c r="C157" s="13">
        <v>35041082</v>
      </c>
      <c r="D157" s="18">
        <f t="shared" si="33"/>
        <v>-12213885.000000004</v>
      </c>
      <c r="E157" s="13">
        <v>22827196.999999996</v>
      </c>
      <c r="F157" s="13">
        <v>14462592.01</v>
      </c>
      <c r="G157" s="13">
        <f t="shared" si="37"/>
        <v>14462592.01</v>
      </c>
      <c r="H157" s="18">
        <f t="shared" si="36"/>
        <v>-8364604.9899999965</v>
      </c>
    </row>
    <row r="158" spans="2:8" s="2" customFormat="1">
      <c r="B158" s="7" t="s">
        <v>22</v>
      </c>
      <c r="C158" s="13">
        <v>0</v>
      </c>
      <c r="D158" s="18">
        <f t="shared" si="33"/>
        <v>0</v>
      </c>
      <c r="E158" s="13">
        <v>0</v>
      </c>
      <c r="F158" s="13">
        <v>0</v>
      </c>
      <c r="G158" s="13">
        <f t="shared" si="37"/>
        <v>0</v>
      </c>
      <c r="H158" s="18">
        <f t="shared" si="36"/>
        <v>0</v>
      </c>
    </row>
    <row r="159" spans="2:8" s="2" customFormat="1">
      <c r="B159" s="7" t="s">
        <v>23</v>
      </c>
      <c r="C159" s="13">
        <v>311319493</v>
      </c>
      <c r="D159" s="18">
        <f t="shared" si="33"/>
        <v>987383104.68999982</v>
      </c>
      <c r="E159" s="13">
        <v>1298702597.6899998</v>
      </c>
      <c r="F159" s="13">
        <v>1278621990.6900003</v>
      </c>
      <c r="G159" s="13">
        <f t="shared" si="37"/>
        <v>1278621990.6900003</v>
      </c>
      <c r="H159" s="18">
        <f t="shared" si="36"/>
        <v>-20080606.999999523</v>
      </c>
    </row>
    <row r="160" spans="2:8" s="2" customFormat="1">
      <c r="B160" s="7" t="s">
        <v>24</v>
      </c>
      <c r="C160" s="13">
        <v>555428565</v>
      </c>
      <c r="D160" s="18">
        <f t="shared" si="33"/>
        <v>2252906217.8500018</v>
      </c>
      <c r="E160" s="13">
        <v>2808334782.8500018</v>
      </c>
      <c r="F160" s="13">
        <v>2718848929.710001</v>
      </c>
      <c r="G160" s="13">
        <f t="shared" si="37"/>
        <v>2718848929.710001</v>
      </c>
      <c r="H160" s="18">
        <f t="shared" si="36"/>
        <v>-89485853.14000082</v>
      </c>
    </row>
    <row r="161" spans="2:8" s="2" customFormat="1">
      <c r="B161" s="7" t="s">
        <v>25</v>
      </c>
      <c r="C161" s="13">
        <v>0</v>
      </c>
      <c r="D161" s="18">
        <f t="shared" si="33"/>
        <v>118654173.51000002</v>
      </c>
      <c r="E161" s="13">
        <v>118654173.51000002</v>
      </c>
      <c r="F161" s="13">
        <v>62818045.809999987</v>
      </c>
      <c r="G161" s="13">
        <f t="shared" si="37"/>
        <v>62818045.809999987</v>
      </c>
      <c r="H161" s="18">
        <f t="shared" si="36"/>
        <v>-55836127.700000033</v>
      </c>
    </row>
    <row r="162" spans="2:8" s="2" customFormat="1">
      <c r="B162" s="7" t="s">
        <v>26</v>
      </c>
      <c r="C162" s="13">
        <v>73253197</v>
      </c>
      <c r="D162" s="18">
        <f t="shared" si="33"/>
        <v>-691758.17999999225</v>
      </c>
      <c r="E162" s="13">
        <v>72561438.820000008</v>
      </c>
      <c r="F162" s="13">
        <v>70537831.550000012</v>
      </c>
      <c r="G162" s="13">
        <f t="shared" si="37"/>
        <v>70537831.550000012</v>
      </c>
      <c r="H162" s="18">
        <f t="shared" si="36"/>
        <v>-2023607.2699999958</v>
      </c>
    </row>
    <row r="163" spans="2:8" s="2" customFormat="1">
      <c r="B163" s="7" t="s">
        <v>27</v>
      </c>
      <c r="C163" s="13">
        <v>0</v>
      </c>
      <c r="D163" s="18">
        <f t="shared" si="33"/>
        <v>0</v>
      </c>
      <c r="E163" s="13">
        <v>0</v>
      </c>
      <c r="F163" s="13">
        <v>0</v>
      </c>
      <c r="G163" s="13">
        <f t="shared" si="37"/>
        <v>0</v>
      </c>
      <c r="H163" s="18">
        <f t="shared" si="36"/>
        <v>0</v>
      </c>
    </row>
    <row r="164" spans="2:8" s="2" customFormat="1" ht="24">
      <c r="B164" s="7" t="s">
        <v>28</v>
      </c>
      <c r="C164" s="13">
        <v>0</v>
      </c>
      <c r="D164" s="18">
        <f t="shared" si="33"/>
        <v>71209722.159999996</v>
      </c>
      <c r="E164" s="13">
        <v>71209722.159999996</v>
      </c>
      <c r="F164" s="13">
        <v>70521523.569999993</v>
      </c>
      <c r="G164" s="13">
        <f t="shared" si="37"/>
        <v>70521523.569999993</v>
      </c>
      <c r="H164" s="18">
        <f t="shared" si="36"/>
        <v>-688198.59000000358</v>
      </c>
    </row>
    <row r="165" spans="2:8" s="2" customFormat="1">
      <c r="B165" s="7" t="s">
        <v>29</v>
      </c>
      <c r="C165" s="13">
        <v>0</v>
      </c>
      <c r="D165" s="18">
        <f t="shared" si="33"/>
        <v>0</v>
      </c>
      <c r="E165" s="13">
        <v>0</v>
      </c>
      <c r="F165" s="13">
        <v>0</v>
      </c>
      <c r="G165" s="13">
        <f t="shared" si="37"/>
        <v>0</v>
      </c>
      <c r="H165" s="18">
        <f t="shared" si="36"/>
        <v>0</v>
      </c>
    </row>
    <row r="166" spans="2:8" s="2" customFormat="1">
      <c r="B166" s="8" t="s">
        <v>30</v>
      </c>
      <c r="C166" s="13">
        <v>0</v>
      </c>
      <c r="D166" s="18">
        <f t="shared" si="33"/>
        <v>0</v>
      </c>
      <c r="E166" s="13">
        <v>0</v>
      </c>
      <c r="F166" s="13">
        <v>0</v>
      </c>
      <c r="G166" s="13">
        <f t="shared" si="37"/>
        <v>0</v>
      </c>
      <c r="H166" s="18">
        <f t="shared" si="36"/>
        <v>0</v>
      </c>
    </row>
    <row r="167" spans="2:8" s="2" customFormat="1">
      <c r="B167" s="7" t="s">
        <v>31</v>
      </c>
      <c r="C167" s="13">
        <v>0</v>
      </c>
      <c r="D167" s="18">
        <f t="shared" si="33"/>
        <v>0</v>
      </c>
      <c r="E167" s="13">
        <v>0</v>
      </c>
      <c r="F167" s="13">
        <v>0</v>
      </c>
      <c r="G167" s="13">
        <f t="shared" si="37"/>
        <v>0</v>
      </c>
      <c r="H167" s="18">
        <f t="shared" si="36"/>
        <v>0</v>
      </c>
    </row>
    <row r="168" spans="2:8" s="2" customFormat="1">
      <c r="B168" s="7" t="s">
        <v>32</v>
      </c>
      <c r="C168" s="13">
        <v>1141939</v>
      </c>
      <c r="D168" s="18">
        <f t="shared" si="33"/>
        <v>324800</v>
      </c>
      <c r="E168" s="13">
        <v>1466739</v>
      </c>
      <c r="F168" s="13">
        <v>324800</v>
      </c>
      <c r="G168" s="13">
        <f t="shared" si="37"/>
        <v>324800</v>
      </c>
      <c r="H168" s="18">
        <f t="shared" si="36"/>
        <v>-1141939</v>
      </c>
    </row>
    <row r="169" spans="2:8" s="2" customFormat="1">
      <c r="B169" s="7" t="s">
        <v>33</v>
      </c>
      <c r="C169" s="13">
        <v>156000000</v>
      </c>
      <c r="D169" s="18">
        <f t="shared" si="33"/>
        <v>190107268.84999996</v>
      </c>
      <c r="E169" s="13">
        <v>346107268.84999996</v>
      </c>
      <c r="F169" s="13">
        <v>181730844.10999998</v>
      </c>
      <c r="G169" s="13">
        <f t="shared" si="37"/>
        <v>181730844.10999998</v>
      </c>
      <c r="H169" s="18">
        <f t="shared" si="36"/>
        <v>-164376424.73999998</v>
      </c>
    </row>
    <row r="170" spans="2:8" s="2" customFormat="1">
      <c r="B170" s="7" t="s">
        <v>34</v>
      </c>
      <c r="C170" s="13">
        <v>0</v>
      </c>
      <c r="D170" s="18">
        <f t="shared" si="33"/>
        <v>149426501.84</v>
      </c>
      <c r="E170" s="13">
        <v>149426501.84</v>
      </c>
      <c r="F170" s="13">
        <v>80025158.929999992</v>
      </c>
      <c r="G170" s="13">
        <f t="shared" si="37"/>
        <v>80025158.929999992</v>
      </c>
      <c r="H170" s="18">
        <f t="shared" si="36"/>
        <v>-69401342.910000011</v>
      </c>
    </row>
    <row r="171" spans="2:8" s="2" customFormat="1">
      <c r="B171" s="11"/>
      <c r="C171" s="17"/>
      <c r="D171" s="20"/>
      <c r="E171" s="17"/>
      <c r="F171" s="17"/>
      <c r="G171" s="17">
        <f t="shared" si="37"/>
        <v>0</v>
      </c>
      <c r="H171" s="20"/>
    </row>
    <row r="172" spans="2:8" s="2" customFormat="1">
      <c r="B172" s="7"/>
      <c r="C172" s="13"/>
      <c r="D172" s="18"/>
      <c r="E172" s="13"/>
      <c r="F172" s="13"/>
      <c r="G172" s="13"/>
      <c r="H172" s="18"/>
    </row>
    <row r="173" spans="2:8" s="2" customFormat="1">
      <c r="B173" s="7"/>
      <c r="C173" s="13"/>
      <c r="D173" s="18"/>
      <c r="E173" s="13"/>
      <c r="F173" s="13"/>
      <c r="G173" s="13">
        <f t="shared" si="37"/>
        <v>0</v>
      </c>
      <c r="H173" s="18"/>
    </row>
    <row r="174" spans="2:8" s="2" customFormat="1">
      <c r="B174" s="6" t="s">
        <v>35</v>
      </c>
      <c r="C174" s="12">
        <f>SUM(C175:C191)</f>
        <v>2474167318</v>
      </c>
      <c r="D174" s="19">
        <f t="shared" si="33"/>
        <v>856628556.30999947</v>
      </c>
      <c r="E174" s="12">
        <f t="shared" ref="E174:F174" si="38">SUM(E175:E191)</f>
        <v>3330795874.3099995</v>
      </c>
      <c r="F174" s="12">
        <f t="shared" si="38"/>
        <v>2671960093.3499999</v>
      </c>
      <c r="G174" s="12">
        <f t="shared" si="37"/>
        <v>2671960093.3499999</v>
      </c>
      <c r="H174" s="19">
        <f t="shared" ref="H174:H191" si="39">F174-E174</f>
        <v>-658835780.95999956</v>
      </c>
    </row>
    <row r="175" spans="2:8" s="2" customFormat="1" ht="36">
      <c r="B175" s="7" t="s">
        <v>36</v>
      </c>
      <c r="C175" s="13">
        <v>600000000</v>
      </c>
      <c r="D175" s="18">
        <f t="shared" si="33"/>
        <v>-49104000</v>
      </c>
      <c r="E175" s="13">
        <v>550896000</v>
      </c>
      <c r="F175" s="13">
        <v>518958010.81</v>
      </c>
      <c r="G175" s="13">
        <f t="shared" si="37"/>
        <v>518958010.81</v>
      </c>
      <c r="H175" s="18">
        <f t="shared" si="39"/>
        <v>-31937989.189999998</v>
      </c>
    </row>
    <row r="176" spans="2:8" s="2" customFormat="1" ht="36">
      <c r="B176" s="7" t="s">
        <v>37</v>
      </c>
      <c r="C176" s="13">
        <v>0</v>
      </c>
      <c r="D176" s="18">
        <f t="shared" si="33"/>
        <v>0</v>
      </c>
      <c r="E176" s="13">
        <v>0</v>
      </c>
      <c r="F176" s="13">
        <v>0</v>
      </c>
      <c r="G176" s="13">
        <f t="shared" si="37"/>
        <v>0</v>
      </c>
      <c r="H176" s="18">
        <f t="shared" si="39"/>
        <v>0</v>
      </c>
    </row>
    <row r="177" spans="2:8" s="2" customFormat="1" ht="24">
      <c r="B177" s="7" t="s">
        <v>38</v>
      </c>
      <c r="C177" s="13">
        <v>0</v>
      </c>
      <c r="D177" s="18">
        <f t="shared" si="33"/>
        <v>0</v>
      </c>
      <c r="E177" s="13">
        <v>0</v>
      </c>
      <c r="F177" s="13">
        <v>0</v>
      </c>
      <c r="G177" s="13">
        <f t="shared" si="37"/>
        <v>0</v>
      </c>
      <c r="H177" s="18">
        <f t="shared" si="39"/>
        <v>0</v>
      </c>
    </row>
    <row r="178" spans="2:8" s="2" customFormat="1">
      <c r="B178" s="7" t="s">
        <v>39</v>
      </c>
      <c r="C178" s="13">
        <v>0</v>
      </c>
      <c r="D178" s="18">
        <f t="shared" si="33"/>
        <v>0</v>
      </c>
      <c r="E178" s="13">
        <v>0</v>
      </c>
      <c r="F178" s="13">
        <v>0</v>
      </c>
      <c r="G178" s="13">
        <f t="shared" si="37"/>
        <v>0</v>
      </c>
      <c r="H178" s="18">
        <f t="shared" si="39"/>
        <v>0</v>
      </c>
    </row>
    <row r="179" spans="2:8" s="2" customFormat="1">
      <c r="B179" s="7" t="s">
        <v>40</v>
      </c>
      <c r="C179" s="13">
        <v>0</v>
      </c>
      <c r="D179" s="18">
        <f t="shared" si="33"/>
        <v>0</v>
      </c>
      <c r="E179" s="13">
        <v>0</v>
      </c>
      <c r="F179" s="13">
        <v>0</v>
      </c>
      <c r="G179" s="13">
        <f t="shared" si="37"/>
        <v>0</v>
      </c>
      <c r="H179" s="18">
        <f t="shared" si="39"/>
        <v>0</v>
      </c>
    </row>
    <row r="180" spans="2:8" s="2" customFormat="1" ht="24">
      <c r="B180" s="7" t="s">
        <v>41</v>
      </c>
      <c r="C180" s="13">
        <v>0</v>
      </c>
      <c r="D180" s="18">
        <f t="shared" si="33"/>
        <v>0</v>
      </c>
      <c r="E180" s="13">
        <v>0</v>
      </c>
      <c r="F180" s="13">
        <v>0</v>
      </c>
      <c r="G180" s="13">
        <f t="shared" si="37"/>
        <v>0</v>
      </c>
      <c r="H180" s="18">
        <f t="shared" si="39"/>
        <v>0</v>
      </c>
    </row>
    <row r="181" spans="2:8" s="2" customFormat="1">
      <c r="B181" s="7" t="s">
        <v>42</v>
      </c>
      <c r="C181" s="13">
        <v>249000000</v>
      </c>
      <c r="D181" s="18">
        <f t="shared" si="33"/>
        <v>261047286.92999995</v>
      </c>
      <c r="E181" s="13">
        <v>510047286.92999995</v>
      </c>
      <c r="F181" s="13">
        <v>292500421.56</v>
      </c>
      <c r="G181" s="13">
        <f t="shared" si="37"/>
        <v>292500421.56</v>
      </c>
      <c r="H181" s="18">
        <f t="shared" si="39"/>
        <v>-217546865.36999995</v>
      </c>
    </row>
    <row r="182" spans="2:8" s="2" customFormat="1">
      <c r="B182" s="7" t="s">
        <v>43</v>
      </c>
      <c r="C182" s="13">
        <v>1625167318</v>
      </c>
      <c r="D182" s="18">
        <f t="shared" si="33"/>
        <v>628048821.37999964</v>
      </c>
      <c r="E182" s="13">
        <v>2253216139.3799996</v>
      </c>
      <c r="F182" s="13">
        <v>1844857206.3699996</v>
      </c>
      <c r="G182" s="13">
        <f t="shared" si="37"/>
        <v>1844857206.3699996</v>
      </c>
      <c r="H182" s="18">
        <f t="shared" si="39"/>
        <v>-408358933.00999999</v>
      </c>
    </row>
    <row r="183" spans="2:8" s="2" customFormat="1">
      <c r="B183" s="7" t="s">
        <v>44</v>
      </c>
      <c r="C183" s="13">
        <v>0</v>
      </c>
      <c r="D183" s="18">
        <f t="shared" si="33"/>
        <v>0</v>
      </c>
      <c r="E183" s="13">
        <v>0</v>
      </c>
      <c r="F183" s="13">
        <v>0</v>
      </c>
      <c r="G183" s="13">
        <f t="shared" si="37"/>
        <v>0</v>
      </c>
      <c r="H183" s="18">
        <f t="shared" si="39"/>
        <v>0</v>
      </c>
    </row>
    <row r="184" spans="2:8" s="2" customFormat="1">
      <c r="B184" s="7" t="s">
        <v>45</v>
      </c>
      <c r="C184" s="13">
        <v>0</v>
      </c>
      <c r="D184" s="18">
        <f t="shared" si="33"/>
        <v>0</v>
      </c>
      <c r="E184" s="13">
        <v>0</v>
      </c>
      <c r="F184" s="13">
        <v>0</v>
      </c>
      <c r="G184" s="13">
        <f t="shared" si="37"/>
        <v>0</v>
      </c>
      <c r="H184" s="18">
        <f t="shared" si="39"/>
        <v>0</v>
      </c>
    </row>
    <row r="185" spans="2:8" s="2" customFormat="1">
      <c r="B185" s="7" t="s">
        <v>46</v>
      </c>
      <c r="C185" s="13">
        <v>0</v>
      </c>
      <c r="D185" s="18">
        <f t="shared" si="33"/>
        <v>0</v>
      </c>
      <c r="E185" s="13">
        <v>0</v>
      </c>
      <c r="F185" s="13">
        <v>0</v>
      </c>
      <c r="G185" s="13">
        <f t="shared" si="37"/>
        <v>0</v>
      </c>
      <c r="H185" s="18">
        <f t="shared" si="39"/>
        <v>0</v>
      </c>
    </row>
    <row r="186" spans="2:8" s="2" customFormat="1">
      <c r="B186" s="7" t="s">
        <v>47</v>
      </c>
      <c r="C186" s="13">
        <v>0</v>
      </c>
      <c r="D186" s="18">
        <f t="shared" si="33"/>
        <v>0</v>
      </c>
      <c r="E186" s="13">
        <v>0</v>
      </c>
      <c r="F186" s="13">
        <v>0</v>
      </c>
      <c r="G186" s="13">
        <f t="shared" si="37"/>
        <v>0</v>
      </c>
      <c r="H186" s="18">
        <f t="shared" si="39"/>
        <v>0</v>
      </c>
    </row>
    <row r="187" spans="2:8" s="2" customFormat="1">
      <c r="B187" s="7" t="s">
        <v>48</v>
      </c>
      <c r="C187" s="13">
        <v>0</v>
      </c>
      <c r="D187" s="18">
        <f t="shared" si="33"/>
        <v>0</v>
      </c>
      <c r="E187" s="13">
        <v>0</v>
      </c>
      <c r="F187" s="13">
        <v>0</v>
      </c>
      <c r="G187" s="13">
        <f t="shared" si="37"/>
        <v>0</v>
      </c>
      <c r="H187" s="18">
        <f t="shared" si="39"/>
        <v>0</v>
      </c>
    </row>
    <row r="188" spans="2:8" s="2" customFormat="1">
      <c r="B188" s="7" t="s">
        <v>49</v>
      </c>
      <c r="C188" s="13">
        <v>0</v>
      </c>
      <c r="D188" s="18">
        <f t="shared" si="33"/>
        <v>0</v>
      </c>
      <c r="E188" s="13">
        <v>0</v>
      </c>
      <c r="F188" s="13">
        <v>0</v>
      </c>
      <c r="G188" s="13">
        <f t="shared" si="37"/>
        <v>0</v>
      </c>
      <c r="H188" s="18">
        <f t="shared" si="39"/>
        <v>0</v>
      </c>
    </row>
    <row r="189" spans="2:8" s="2" customFormat="1" ht="24">
      <c r="B189" s="7" t="s">
        <v>50</v>
      </c>
      <c r="C189" s="13">
        <v>0</v>
      </c>
      <c r="D189" s="18">
        <f t="shared" si="33"/>
        <v>0</v>
      </c>
      <c r="E189" s="13">
        <v>0</v>
      </c>
      <c r="F189" s="13">
        <v>0</v>
      </c>
      <c r="G189" s="13">
        <f t="shared" si="37"/>
        <v>0</v>
      </c>
      <c r="H189" s="18">
        <f t="shared" si="39"/>
        <v>0</v>
      </c>
    </row>
    <row r="190" spans="2:8" s="2" customFormat="1">
      <c r="B190" s="7" t="s">
        <v>51</v>
      </c>
      <c r="C190" s="13">
        <v>0</v>
      </c>
      <c r="D190" s="18">
        <f t="shared" si="33"/>
        <v>1911229</v>
      </c>
      <c r="E190" s="13">
        <v>1911229</v>
      </c>
      <c r="F190" s="13">
        <v>1865599.96</v>
      </c>
      <c r="G190" s="13">
        <f t="shared" si="37"/>
        <v>1865599.96</v>
      </c>
      <c r="H190" s="18">
        <f t="shared" si="39"/>
        <v>-45629.040000000037</v>
      </c>
    </row>
    <row r="191" spans="2:8" s="2" customFormat="1">
      <c r="B191" s="7" t="s">
        <v>52</v>
      </c>
      <c r="C191" s="13">
        <v>0</v>
      </c>
      <c r="D191" s="18">
        <f t="shared" si="33"/>
        <v>14725218.999999998</v>
      </c>
      <c r="E191" s="13">
        <v>14725218.999999998</v>
      </c>
      <c r="F191" s="13">
        <v>13778854.65</v>
      </c>
      <c r="G191" s="13">
        <f t="shared" si="37"/>
        <v>13778854.65</v>
      </c>
      <c r="H191" s="18">
        <f t="shared" si="39"/>
        <v>-946364.34999999776</v>
      </c>
    </row>
    <row r="192" spans="2:8" s="2" customFormat="1">
      <c r="B192" s="7"/>
      <c r="C192" s="13"/>
      <c r="D192" s="18"/>
      <c r="E192" s="13"/>
      <c r="F192" s="13"/>
      <c r="G192" s="13">
        <f t="shared" si="37"/>
        <v>0</v>
      </c>
      <c r="H192" s="18"/>
    </row>
    <row r="193" spans="2:8" s="2" customFormat="1">
      <c r="B193" s="6" t="s">
        <v>53</v>
      </c>
      <c r="C193" s="12">
        <f>SUM(C194:C209)</f>
        <v>7079114755</v>
      </c>
      <c r="D193" s="19">
        <f t="shared" si="33"/>
        <v>3823813938.3999977</v>
      </c>
      <c r="E193" s="12">
        <f t="shared" ref="E193:F193" si="40">SUM(E194:E209)</f>
        <v>10902928693.399998</v>
      </c>
      <c r="F193" s="12">
        <f t="shared" si="40"/>
        <v>9044002272.8700008</v>
      </c>
      <c r="G193" s="12">
        <f t="shared" si="37"/>
        <v>9044002272.8700008</v>
      </c>
      <c r="H193" s="19">
        <f t="shared" ref="H193:H209" si="41">F193-E193</f>
        <v>-1858926420.5299969</v>
      </c>
    </row>
    <row r="194" spans="2:8" s="2" customFormat="1">
      <c r="B194" s="7" t="s">
        <v>54</v>
      </c>
      <c r="C194" s="13">
        <v>539129253</v>
      </c>
      <c r="D194" s="18">
        <f t="shared" si="33"/>
        <v>72192373.079999924</v>
      </c>
      <c r="E194" s="13">
        <v>611321626.07999992</v>
      </c>
      <c r="F194" s="13">
        <v>610735629.49000001</v>
      </c>
      <c r="G194" s="13">
        <f t="shared" si="37"/>
        <v>610735629.49000001</v>
      </c>
      <c r="H194" s="18">
        <f t="shared" si="41"/>
        <v>-585996.58999991417</v>
      </c>
    </row>
    <row r="195" spans="2:8" s="2" customFormat="1">
      <c r="B195" s="7" t="s">
        <v>55</v>
      </c>
      <c r="C195" s="13">
        <v>286710921</v>
      </c>
      <c r="D195" s="18">
        <f t="shared" si="33"/>
        <v>117706771.52999997</v>
      </c>
      <c r="E195" s="13">
        <v>404417692.52999997</v>
      </c>
      <c r="F195" s="13">
        <v>324455043.07000017</v>
      </c>
      <c r="G195" s="13">
        <f t="shared" si="37"/>
        <v>324455043.07000017</v>
      </c>
      <c r="H195" s="18">
        <f t="shared" si="41"/>
        <v>-79962649.4599998</v>
      </c>
    </row>
    <row r="196" spans="2:8" s="2" customFormat="1">
      <c r="B196" s="7" t="s">
        <v>56</v>
      </c>
      <c r="C196" s="13">
        <v>279108737</v>
      </c>
      <c r="D196" s="18">
        <f t="shared" si="33"/>
        <v>539543662.79999983</v>
      </c>
      <c r="E196" s="13">
        <v>818652399.79999983</v>
      </c>
      <c r="F196" s="13">
        <v>458605773.94999993</v>
      </c>
      <c r="G196" s="13">
        <f t="shared" si="37"/>
        <v>458605773.94999993</v>
      </c>
      <c r="H196" s="18">
        <f t="shared" si="41"/>
        <v>-360046625.8499999</v>
      </c>
    </row>
    <row r="197" spans="2:8" s="2" customFormat="1">
      <c r="B197" s="7" t="s">
        <v>57</v>
      </c>
      <c r="C197" s="13">
        <v>474695084</v>
      </c>
      <c r="D197" s="18">
        <f t="shared" si="33"/>
        <v>116932631.31000006</v>
      </c>
      <c r="E197" s="13">
        <v>591627715.31000006</v>
      </c>
      <c r="F197" s="13">
        <v>588627405.55000007</v>
      </c>
      <c r="G197" s="13">
        <f t="shared" si="37"/>
        <v>588627405.55000007</v>
      </c>
      <c r="H197" s="18">
        <f t="shared" si="41"/>
        <v>-3000309.7599999905</v>
      </c>
    </row>
    <row r="198" spans="2:8" s="2" customFormat="1">
      <c r="B198" s="7" t="s">
        <v>58</v>
      </c>
      <c r="C198" s="13">
        <v>157271711</v>
      </c>
      <c r="D198" s="18">
        <f t="shared" si="33"/>
        <v>132516501.23000008</v>
      </c>
      <c r="E198" s="13">
        <v>289788212.23000008</v>
      </c>
      <c r="F198" s="13">
        <v>231849251.22</v>
      </c>
      <c r="G198" s="13">
        <f t="shared" si="37"/>
        <v>231849251.22</v>
      </c>
      <c r="H198" s="18">
        <f t="shared" si="41"/>
        <v>-57938961.01000008</v>
      </c>
    </row>
    <row r="199" spans="2:8" s="2" customFormat="1">
      <c r="B199" s="7" t="s">
        <v>59</v>
      </c>
      <c r="C199" s="13">
        <v>372752300</v>
      </c>
      <c r="D199" s="18">
        <f t="shared" si="33"/>
        <v>1234116306.5600002</v>
      </c>
      <c r="E199" s="13">
        <v>1606868606.5600002</v>
      </c>
      <c r="F199" s="13">
        <v>870628135.22000015</v>
      </c>
      <c r="G199" s="13">
        <f t="shared" si="37"/>
        <v>870628135.22000015</v>
      </c>
      <c r="H199" s="18">
        <f t="shared" si="41"/>
        <v>-736240471.34000003</v>
      </c>
    </row>
    <row r="200" spans="2:8" s="2" customFormat="1">
      <c r="B200" s="7" t="s">
        <v>60</v>
      </c>
      <c r="C200" s="13">
        <v>990984040</v>
      </c>
      <c r="D200" s="18">
        <f t="shared" si="33"/>
        <v>188273735.62000012</v>
      </c>
      <c r="E200" s="13">
        <v>1179257775.6200001</v>
      </c>
      <c r="F200" s="13">
        <v>1140337818.9600003</v>
      </c>
      <c r="G200" s="13">
        <f t="shared" si="37"/>
        <v>1140337818.9600003</v>
      </c>
      <c r="H200" s="18">
        <f t="shared" si="41"/>
        <v>-38919956.659999847</v>
      </c>
    </row>
    <row r="201" spans="2:8" s="2" customFormat="1">
      <c r="B201" s="7" t="s">
        <v>61</v>
      </c>
      <c r="C201" s="13">
        <v>300452609</v>
      </c>
      <c r="D201" s="18">
        <f t="shared" si="33"/>
        <v>104972565.36999995</v>
      </c>
      <c r="E201" s="13">
        <v>405425174.36999995</v>
      </c>
      <c r="F201" s="13">
        <v>403222113.5399999</v>
      </c>
      <c r="G201" s="13">
        <f t="shared" si="37"/>
        <v>403222113.5399999</v>
      </c>
      <c r="H201" s="18">
        <f t="shared" si="41"/>
        <v>-2203060.8300000429</v>
      </c>
    </row>
    <row r="202" spans="2:8" s="2" customFormat="1">
      <c r="B202" s="7" t="s">
        <v>62</v>
      </c>
      <c r="C202" s="13">
        <v>1429450490</v>
      </c>
      <c r="D202" s="18">
        <f t="shared" si="33"/>
        <v>329018444.71000028</v>
      </c>
      <c r="E202" s="13">
        <v>1758468934.7100003</v>
      </c>
      <c r="F202" s="13">
        <v>1727777613.5799999</v>
      </c>
      <c r="G202" s="13">
        <f t="shared" si="37"/>
        <v>1727777613.5799999</v>
      </c>
      <c r="H202" s="18">
        <f t="shared" si="41"/>
        <v>-30691321.130000353</v>
      </c>
    </row>
    <row r="203" spans="2:8" s="2" customFormat="1">
      <c r="B203" s="7" t="s">
        <v>63</v>
      </c>
      <c r="C203" s="13">
        <v>219135343</v>
      </c>
      <c r="D203" s="18">
        <f t="shared" si="33"/>
        <v>135247389.46000004</v>
      </c>
      <c r="E203" s="13">
        <v>354382732.46000004</v>
      </c>
      <c r="F203" s="13">
        <v>300558150.19000012</v>
      </c>
      <c r="G203" s="13">
        <f t="shared" si="37"/>
        <v>300558150.19000012</v>
      </c>
      <c r="H203" s="18">
        <f t="shared" si="41"/>
        <v>-53824582.269999921</v>
      </c>
    </row>
    <row r="204" spans="2:8" s="2" customFormat="1">
      <c r="B204" s="7" t="s">
        <v>64</v>
      </c>
      <c r="C204" s="13">
        <v>305645216</v>
      </c>
      <c r="D204" s="18">
        <f t="shared" si="33"/>
        <v>66149379.810000002</v>
      </c>
      <c r="E204" s="13">
        <v>371794595.81</v>
      </c>
      <c r="F204" s="13">
        <v>338535756.64999998</v>
      </c>
      <c r="G204" s="13">
        <f t="shared" si="37"/>
        <v>338535756.64999998</v>
      </c>
      <c r="H204" s="18">
        <f t="shared" si="41"/>
        <v>-33258839.160000026</v>
      </c>
    </row>
    <row r="205" spans="2:8" s="2" customFormat="1">
      <c r="B205" s="7" t="s">
        <v>65</v>
      </c>
      <c r="C205" s="13">
        <v>162758814</v>
      </c>
      <c r="D205" s="18">
        <f t="shared" si="33"/>
        <v>114665074.44</v>
      </c>
      <c r="E205" s="13">
        <v>277423888.44</v>
      </c>
      <c r="F205" s="13">
        <v>275605532.14999992</v>
      </c>
      <c r="G205" s="13">
        <f t="shared" si="37"/>
        <v>275605532.14999992</v>
      </c>
      <c r="H205" s="18">
        <f t="shared" si="41"/>
        <v>-1818356.2900000811</v>
      </c>
    </row>
    <row r="206" spans="2:8" s="2" customFormat="1">
      <c r="B206" s="7" t="s">
        <v>66</v>
      </c>
      <c r="C206" s="13">
        <v>288633557</v>
      </c>
      <c r="D206" s="18">
        <f t="shared" si="33"/>
        <v>175843305.57000011</v>
      </c>
      <c r="E206" s="13">
        <v>464476862.57000011</v>
      </c>
      <c r="F206" s="13">
        <v>346254268.87999994</v>
      </c>
      <c r="G206" s="13">
        <f t="shared" si="37"/>
        <v>346254268.87999994</v>
      </c>
      <c r="H206" s="18">
        <f t="shared" si="41"/>
        <v>-118222593.69000018</v>
      </c>
    </row>
    <row r="207" spans="2:8" s="2" customFormat="1">
      <c r="B207" s="7" t="s">
        <v>67</v>
      </c>
      <c r="C207" s="13">
        <v>579679157</v>
      </c>
      <c r="D207" s="18">
        <f t="shared" si="33"/>
        <v>137547615.57000041</v>
      </c>
      <c r="E207" s="13">
        <v>717226772.57000041</v>
      </c>
      <c r="F207" s="13">
        <v>573833661.88000023</v>
      </c>
      <c r="G207" s="13">
        <f t="shared" si="37"/>
        <v>573833661.88000023</v>
      </c>
      <c r="H207" s="18">
        <f t="shared" si="41"/>
        <v>-143393110.69000018</v>
      </c>
    </row>
    <row r="208" spans="2:8" s="2" customFormat="1">
      <c r="B208" s="7" t="s">
        <v>68</v>
      </c>
      <c r="C208" s="13">
        <v>312182944</v>
      </c>
      <c r="D208" s="18">
        <f t="shared" si="33"/>
        <v>194285446.14000005</v>
      </c>
      <c r="E208" s="13">
        <v>506468390.14000005</v>
      </c>
      <c r="F208" s="13">
        <v>446439737.46000004</v>
      </c>
      <c r="G208" s="13">
        <f t="shared" si="37"/>
        <v>446439737.46000004</v>
      </c>
      <c r="H208" s="18">
        <f t="shared" si="41"/>
        <v>-60028652.680000007</v>
      </c>
    </row>
    <row r="209" spans="2:8" s="2" customFormat="1">
      <c r="B209" s="7" t="s">
        <v>69</v>
      </c>
      <c r="C209" s="13">
        <v>380524579</v>
      </c>
      <c r="D209" s="18">
        <f t="shared" si="33"/>
        <v>164802735.19999981</v>
      </c>
      <c r="E209" s="13">
        <v>545327314.19999981</v>
      </c>
      <c r="F209" s="13">
        <v>406536381.07999969</v>
      </c>
      <c r="G209" s="13">
        <f t="shared" si="37"/>
        <v>406536381.07999969</v>
      </c>
      <c r="H209" s="18">
        <f t="shared" si="41"/>
        <v>-138790933.12000012</v>
      </c>
    </row>
    <row r="210" spans="2:8" s="2" customFormat="1">
      <c r="B210" s="7"/>
      <c r="C210" s="13"/>
      <c r="D210" s="18"/>
      <c r="E210" s="13"/>
      <c r="F210" s="13"/>
      <c r="G210" s="13">
        <f t="shared" si="37"/>
        <v>0</v>
      </c>
      <c r="H210" s="18"/>
    </row>
    <row r="211" spans="2:8" s="2" customFormat="1">
      <c r="B211" s="6" t="s">
        <v>70</v>
      </c>
      <c r="C211" s="12">
        <f>SUM(C212:C213)</f>
        <v>0</v>
      </c>
      <c r="D211" s="19">
        <f t="shared" si="33"/>
        <v>582978494.60000002</v>
      </c>
      <c r="E211" s="12">
        <f t="shared" ref="E211:F211" si="42">SUM(E212:E213)</f>
        <v>582978494.60000002</v>
      </c>
      <c r="F211" s="12">
        <f t="shared" si="42"/>
        <v>582978494.60000002</v>
      </c>
      <c r="G211" s="12">
        <f t="shared" si="37"/>
        <v>582978494.60000002</v>
      </c>
      <c r="H211" s="19">
        <f t="shared" ref="H211:H213" si="43">F211-E211</f>
        <v>0</v>
      </c>
    </row>
    <row r="212" spans="2:8" s="2" customFormat="1">
      <c r="B212" s="7" t="s">
        <v>71</v>
      </c>
      <c r="C212" s="13">
        <v>0</v>
      </c>
      <c r="D212" s="18">
        <f t="shared" si="33"/>
        <v>0</v>
      </c>
      <c r="E212" s="13">
        <v>0</v>
      </c>
      <c r="F212" s="13">
        <v>0</v>
      </c>
      <c r="G212" s="13">
        <f t="shared" si="37"/>
        <v>0</v>
      </c>
      <c r="H212" s="18">
        <f t="shared" si="43"/>
        <v>0</v>
      </c>
    </row>
    <row r="213" spans="2:8" s="2" customFormat="1">
      <c r="B213" s="7" t="s">
        <v>72</v>
      </c>
      <c r="C213" s="13">
        <v>0</v>
      </c>
      <c r="D213" s="18">
        <f t="shared" si="33"/>
        <v>582978494.60000002</v>
      </c>
      <c r="E213" s="13">
        <v>582978494.60000002</v>
      </c>
      <c r="F213" s="13">
        <v>582978494.60000002</v>
      </c>
      <c r="G213" s="13">
        <f t="shared" si="37"/>
        <v>582978494.60000002</v>
      </c>
      <c r="H213" s="18">
        <f t="shared" si="43"/>
        <v>0</v>
      </c>
    </row>
    <row r="214" spans="2:8" s="2" customFormat="1">
      <c r="B214" s="7"/>
      <c r="C214" s="13"/>
      <c r="D214" s="18"/>
      <c r="E214" s="13"/>
      <c r="F214" s="13"/>
      <c r="G214" s="13">
        <f t="shared" si="37"/>
        <v>0</v>
      </c>
      <c r="H214" s="18"/>
    </row>
    <row r="215" spans="2:8" s="2" customFormat="1">
      <c r="B215" s="6" t="s">
        <v>73</v>
      </c>
      <c r="C215" s="12">
        <f>SUM(C216:C217)</f>
        <v>0</v>
      </c>
      <c r="D215" s="19">
        <f t="shared" si="33"/>
        <v>3758527.78</v>
      </c>
      <c r="E215" s="12">
        <f t="shared" ref="E215:F215" si="44">SUM(E216:E217)</f>
        <v>3758527.78</v>
      </c>
      <c r="F215" s="12">
        <f t="shared" si="44"/>
        <v>3758527.78</v>
      </c>
      <c r="G215" s="12">
        <f t="shared" si="37"/>
        <v>3758527.78</v>
      </c>
      <c r="H215" s="19">
        <f t="shared" ref="H215:H217" si="45">F215-E215</f>
        <v>0</v>
      </c>
    </row>
    <row r="216" spans="2:8" s="2" customFormat="1">
      <c r="B216" s="7" t="s">
        <v>74</v>
      </c>
      <c r="C216" s="13">
        <v>0</v>
      </c>
      <c r="D216" s="18">
        <f t="shared" ref="D216:D217" si="46">E216-C216</f>
        <v>0</v>
      </c>
      <c r="E216" s="13">
        <v>0</v>
      </c>
      <c r="F216" s="13">
        <v>0</v>
      </c>
      <c r="G216" s="13">
        <f t="shared" si="37"/>
        <v>0</v>
      </c>
      <c r="H216" s="18">
        <f t="shared" si="45"/>
        <v>0</v>
      </c>
    </row>
    <row r="217" spans="2:8" s="2" customFormat="1">
      <c r="B217" s="7" t="s">
        <v>75</v>
      </c>
      <c r="C217" s="13">
        <v>0</v>
      </c>
      <c r="D217" s="18">
        <f t="shared" si="46"/>
        <v>3758527.78</v>
      </c>
      <c r="E217" s="13">
        <v>3758527.78</v>
      </c>
      <c r="F217" s="13">
        <v>3758527.78</v>
      </c>
      <c r="G217" s="13">
        <f t="shared" si="37"/>
        <v>3758527.78</v>
      </c>
      <c r="H217" s="18">
        <f t="shared" si="45"/>
        <v>0</v>
      </c>
    </row>
    <row r="218" spans="2:8" s="2" customFormat="1">
      <c r="B218" s="7"/>
      <c r="C218" s="13"/>
      <c r="D218" s="18"/>
      <c r="E218" s="13"/>
      <c r="F218" s="13"/>
      <c r="G218" s="13">
        <f t="shared" ref="G218:G281" si="47">F218</f>
        <v>0</v>
      </c>
      <c r="H218" s="18"/>
    </row>
    <row r="219" spans="2:8" s="2" customFormat="1">
      <c r="B219" s="6" t="s">
        <v>76</v>
      </c>
      <c r="C219" s="12">
        <f>SUM(C220:C221)</f>
        <v>10000000</v>
      </c>
      <c r="D219" s="19">
        <f t="shared" ref="D219:D221" si="48">E219-C219</f>
        <v>911057237.30999982</v>
      </c>
      <c r="E219" s="12">
        <f t="shared" ref="E219:F219" si="49">SUM(E220:E221)</f>
        <v>921057237.30999982</v>
      </c>
      <c r="F219" s="12">
        <f t="shared" si="49"/>
        <v>921057237.30999982</v>
      </c>
      <c r="G219" s="12">
        <f t="shared" si="47"/>
        <v>921057237.30999982</v>
      </c>
      <c r="H219" s="19">
        <f t="shared" ref="H219:H221" si="50">F219-E219</f>
        <v>0</v>
      </c>
    </row>
    <row r="220" spans="2:8" s="2" customFormat="1">
      <c r="B220" s="7" t="s">
        <v>77</v>
      </c>
      <c r="C220" s="13">
        <v>10000000</v>
      </c>
      <c r="D220" s="18">
        <f t="shared" si="48"/>
        <v>911057237.30999982</v>
      </c>
      <c r="E220" s="13">
        <v>921057237.30999982</v>
      </c>
      <c r="F220" s="13">
        <v>921057237.30999982</v>
      </c>
      <c r="G220" s="13">
        <f t="shared" si="47"/>
        <v>921057237.30999982</v>
      </c>
      <c r="H220" s="18">
        <f t="shared" si="50"/>
        <v>0</v>
      </c>
    </row>
    <row r="221" spans="2:8" s="2" customFormat="1">
      <c r="B221" s="7" t="s">
        <v>78</v>
      </c>
      <c r="C221" s="13">
        <v>0</v>
      </c>
      <c r="D221" s="18">
        <f t="shared" si="48"/>
        <v>0</v>
      </c>
      <c r="E221" s="13">
        <v>0</v>
      </c>
      <c r="F221" s="13">
        <v>0</v>
      </c>
      <c r="G221" s="13">
        <f t="shared" si="47"/>
        <v>0</v>
      </c>
      <c r="H221" s="18">
        <f t="shared" si="50"/>
        <v>0</v>
      </c>
    </row>
    <row r="222" spans="2:8" s="2" customFormat="1">
      <c r="B222" s="7"/>
      <c r="C222" s="13"/>
      <c r="D222" s="18"/>
      <c r="E222" s="13"/>
      <c r="F222" s="13"/>
      <c r="G222" s="13">
        <f t="shared" si="47"/>
        <v>0</v>
      </c>
      <c r="H222" s="18"/>
    </row>
    <row r="223" spans="2:8" s="2" customFormat="1">
      <c r="B223" s="6" t="s">
        <v>79</v>
      </c>
      <c r="C223" s="12">
        <f>SUM(C224:C230)</f>
        <v>150000000</v>
      </c>
      <c r="D223" s="19">
        <f t="shared" ref="D223:D230" si="51">E223-C223</f>
        <v>292213.65999999642</v>
      </c>
      <c r="E223" s="12">
        <f t="shared" ref="E223:F223" si="52">SUM(E224:E230)</f>
        <v>150292213.66</v>
      </c>
      <c r="F223" s="12">
        <f t="shared" si="52"/>
        <v>150292213.66</v>
      </c>
      <c r="G223" s="12">
        <f t="shared" si="47"/>
        <v>150292213.66</v>
      </c>
      <c r="H223" s="19">
        <f t="shared" ref="H223:H230" si="53">F223-E223</f>
        <v>0</v>
      </c>
    </row>
    <row r="224" spans="2:8" s="2" customFormat="1" ht="24">
      <c r="B224" s="7" t="s">
        <v>80</v>
      </c>
      <c r="C224" s="13">
        <v>0</v>
      </c>
      <c r="D224" s="18">
        <f t="shared" si="51"/>
        <v>0</v>
      </c>
      <c r="E224" s="13">
        <v>0</v>
      </c>
      <c r="F224" s="13">
        <v>0</v>
      </c>
      <c r="G224" s="13">
        <f t="shared" si="47"/>
        <v>0</v>
      </c>
      <c r="H224" s="18">
        <f t="shared" si="53"/>
        <v>0</v>
      </c>
    </row>
    <row r="225" spans="2:8" s="2" customFormat="1">
      <c r="B225" s="7" t="s">
        <v>81</v>
      </c>
      <c r="C225" s="13">
        <v>0</v>
      </c>
      <c r="D225" s="18">
        <f t="shared" si="51"/>
        <v>0</v>
      </c>
      <c r="E225" s="13">
        <v>0</v>
      </c>
      <c r="F225" s="13">
        <v>0</v>
      </c>
      <c r="G225" s="13">
        <f t="shared" si="47"/>
        <v>0</v>
      </c>
      <c r="H225" s="18">
        <f t="shared" si="53"/>
        <v>0</v>
      </c>
    </row>
    <row r="226" spans="2:8" s="2" customFormat="1">
      <c r="B226" s="11" t="s">
        <v>82</v>
      </c>
      <c r="C226" s="17">
        <v>0</v>
      </c>
      <c r="D226" s="20">
        <f t="shared" si="51"/>
        <v>0</v>
      </c>
      <c r="E226" s="17">
        <v>0</v>
      </c>
      <c r="F226" s="17">
        <v>0</v>
      </c>
      <c r="G226" s="17">
        <f t="shared" si="47"/>
        <v>0</v>
      </c>
      <c r="H226" s="20">
        <f t="shared" si="53"/>
        <v>0</v>
      </c>
    </row>
    <row r="227" spans="2:8" s="2" customFormat="1">
      <c r="B227" s="7" t="s">
        <v>83</v>
      </c>
      <c r="C227" s="13">
        <v>0</v>
      </c>
      <c r="D227" s="18">
        <f t="shared" si="51"/>
        <v>0</v>
      </c>
      <c r="E227" s="13">
        <v>0</v>
      </c>
      <c r="F227" s="13">
        <v>0</v>
      </c>
      <c r="G227" s="13">
        <f t="shared" si="47"/>
        <v>0</v>
      </c>
      <c r="H227" s="18">
        <f t="shared" si="53"/>
        <v>0</v>
      </c>
    </row>
    <row r="228" spans="2:8" s="2" customFormat="1">
      <c r="B228" s="7" t="s">
        <v>84</v>
      </c>
      <c r="C228" s="13">
        <v>0</v>
      </c>
      <c r="D228" s="18">
        <f t="shared" si="51"/>
        <v>0</v>
      </c>
      <c r="E228" s="13">
        <v>0</v>
      </c>
      <c r="F228" s="13">
        <v>0</v>
      </c>
      <c r="G228" s="13">
        <f t="shared" si="47"/>
        <v>0</v>
      </c>
      <c r="H228" s="18">
        <f t="shared" si="53"/>
        <v>0</v>
      </c>
    </row>
    <row r="229" spans="2:8" s="2" customFormat="1">
      <c r="B229" s="7" t="s">
        <v>85</v>
      </c>
      <c r="C229" s="13">
        <v>150000000</v>
      </c>
      <c r="D229" s="18">
        <f t="shared" si="51"/>
        <v>292213.65999999642</v>
      </c>
      <c r="E229" s="13">
        <v>150292213.66</v>
      </c>
      <c r="F229" s="13">
        <v>150292213.66</v>
      </c>
      <c r="G229" s="13">
        <f t="shared" si="47"/>
        <v>150292213.66</v>
      </c>
      <c r="H229" s="18">
        <f t="shared" si="53"/>
        <v>0</v>
      </c>
    </row>
    <row r="230" spans="2:8" s="2" customFormat="1" ht="24">
      <c r="B230" s="7" t="s">
        <v>86</v>
      </c>
      <c r="C230" s="13">
        <v>0</v>
      </c>
      <c r="D230" s="18">
        <f t="shared" si="51"/>
        <v>0</v>
      </c>
      <c r="E230" s="13">
        <v>0</v>
      </c>
      <c r="F230" s="13">
        <v>0</v>
      </c>
      <c r="G230" s="13">
        <f t="shared" si="47"/>
        <v>0</v>
      </c>
      <c r="H230" s="18">
        <f t="shared" si="53"/>
        <v>0</v>
      </c>
    </row>
    <row r="231" spans="2:8" s="2" customFormat="1">
      <c r="B231" s="7"/>
      <c r="C231" s="13"/>
      <c r="D231" s="18"/>
      <c r="E231" s="13"/>
      <c r="F231" s="13"/>
      <c r="G231" s="13">
        <f t="shared" si="47"/>
        <v>0</v>
      </c>
      <c r="H231" s="18"/>
    </row>
    <row r="232" spans="2:8" s="2" customFormat="1" ht="24">
      <c r="B232" s="6" t="s">
        <v>87</v>
      </c>
      <c r="C232" s="12">
        <f>SUM(C233:C271)</f>
        <v>6563387054</v>
      </c>
      <c r="D232" s="19">
        <f t="shared" ref="D232:D271" si="54">E232-C232</f>
        <v>1395436025.1699991</v>
      </c>
      <c r="E232" s="12">
        <f t="shared" ref="E232:F232" si="55">SUM(E233:E271)</f>
        <v>7958823079.1699991</v>
      </c>
      <c r="F232" s="12">
        <f t="shared" si="55"/>
        <v>7315148421.2500019</v>
      </c>
      <c r="G232" s="12">
        <f t="shared" si="47"/>
        <v>7315148421.2500019</v>
      </c>
      <c r="H232" s="19">
        <f t="shared" ref="H232:H271" si="56">F232-E232</f>
        <v>-643674657.91999722</v>
      </c>
    </row>
    <row r="233" spans="2:8" s="2" customFormat="1" ht="24">
      <c r="B233" s="7" t="s">
        <v>88</v>
      </c>
      <c r="C233" s="13">
        <v>522620483</v>
      </c>
      <c r="D233" s="18">
        <f t="shared" si="54"/>
        <v>500045174.48000002</v>
      </c>
      <c r="E233" s="13">
        <v>1022665657.48</v>
      </c>
      <c r="F233" s="13">
        <v>1021165654.58</v>
      </c>
      <c r="G233" s="13">
        <f t="shared" si="47"/>
        <v>1021165654.58</v>
      </c>
      <c r="H233" s="18">
        <f t="shared" si="56"/>
        <v>-1500002.8999999762</v>
      </c>
    </row>
    <row r="234" spans="2:8" s="2" customFormat="1" ht="36">
      <c r="B234" s="7" t="s">
        <v>89</v>
      </c>
      <c r="C234" s="13">
        <v>0</v>
      </c>
      <c r="D234" s="18">
        <f t="shared" si="54"/>
        <v>0</v>
      </c>
      <c r="E234" s="13">
        <v>0</v>
      </c>
      <c r="F234" s="13">
        <v>0</v>
      </c>
      <c r="G234" s="13">
        <f t="shared" si="47"/>
        <v>0</v>
      </c>
      <c r="H234" s="18">
        <f t="shared" si="56"/>
        <v>0</v>
      </c>
    </row>
    <row r="235" spans="2:8" s="2" customFormat="1">
      <c r="B235" s="7" t="s">
        <v>90</v>
      </c>
      <c r="C235" s="13">
        <v>0</v>
      </c>
      <c r="D235" s="18">
        <f t="shared" si="54"/>
        <v>0</v>
      </c>
      <c r="E235" s="13">
        <v>0</v>
      </c>
      <c r="F235" s="13">
        <v>0</v>
      </c>
      <c r="G235" s="13">
        <f t="shared" si="47"/>
        <v>0</v>
      </c>
      <c r="H235" s="18">
        <f t="shared" si="56"/>
        <v>0</v>
      </c>
    </row>
    <row r="236" spans="2:8" s="2" customFormat="1" ht="24">
      <c r="B236" s="7" t="s">
        <v>91</v>
      </c>
      <c r="C236" s="13">
        <v>0</v>
      </c>
      <c r="D236" s="18">
        <f t="shared" si="54"/>
        <v>0</v>
      </c>
      <c r="E236" s="13">
        <v>0</v>
      </c>
      <c r="F236" s="13">
        <v>0</v>
      </c>
      <c r="G236" s="13">
        <f t="shared" si="47"/>
        <v>0</v>
      </c>
      <c r="H236" s="18">
        <f t="shared" si="56"/>
        <v>0</v>
      </c>
    </row>
    <row r="237" spans="2:8" s="2" customFormat="1" ht="24">
      <c r="B237" s="7" t="s">
        <v>92</v>
      </c>
      <c r="C237" s="13">
        <v>0</v>
      </c>
      <c r="D237" s="18">
        <f t="shared" si="54"/>
        <v>0</v>
      </c>
      <c r="E237" s="13">
        <v>0</v>
      </c>
      <c r="F237" s="13">
        <v>0</v>
      </c>
      <c r="G237" s="13">
        <f t="shared" si="47"/>
        <v>0</v>
      </c>
      <c r="H237" s="18">
        <f t="shared" si="56"/>
        <v>0</v>
      </c>
    </row>
    <row r="238" spans="2:8" s="2" customFormat="1">
      <c r="B238" s="7" t="s">
        <v>93</v>
      </c>
      <c r="C238" s="13">
        <v>0</v>
      </c>
      <c r="D238" s="18">
        <f t="shared" si="54"/>
        <v>0</v>
      </c>
      <c r="E238" s="13">
        <v>0</v>
      </c>
      <c r="F238" s="13">
        <v>0</v>
      </c>
      <c r="G238" s="13">
        <f t="shared" si="47"/>
        <v>0</v>
      </c>
      <c r="H238" s="18">
        <f t="shared" si="56"/>
        <v>0</v>
      </c>
    </row>
    <row r="239" spans="2:8" s="2" customFormat="1">
      <c r="B239" s="7" t="s">
        <v>94</v>
      </c>
      <c r="C239" s="13">
        <v>0</v>
      </c>
      <c r="D239" s="18">
        <f t="shared" si="54"/>
        <v>619576</v>
      </c>
      <c r="E239" s="13">
        <v>619576</v>
      </c>
      <c r="F239" s="13">
        <v>619576</v>
      </c>
      <c r="G239" s="13">
        <f t="shared" si="47"/>
        <v>619576</v>
      </c>
      <c r="H239" s="18">
        <f t="shared" si="56"/>
        <v>0</v>
      </c>
    </row>
    <row r="240" spans="2:8" s="2" customFormat="1" ht="24">
      <c r="B240" s="7" t="s">
        <v>95</v>
      </c>
      <c r="C240" s="13">
        <v>0</v>
      </c>
      <c r="D240" s="18">
        <f t="shared" si="54"/>
        <v>0</v>
      </c>
      <c r="E240" s="13">
        <v>0</v>
      </c>
      <c r="F240" s="13">
        <v>0</v>
      </c>
      <c r="G240" s="13">
        <f t="shared" si="47"/>
        <v>0</v>
      </c>
      <c r="H240" s="18">
        <f t="shared" si="56"/>
        <v>0</v>
      </c>
    </row>
    <row r="241" spans="2:8" s="2" customFormat="1" ht="24">
      <c r="B241" s="7" t="s">
        <v>96</v>
      </c>
      <c r="C241" s="13">
        <v>0</v>
      </c>
      <c r="D241" s="18">
        <f t="shared" si="54"/>
        <v>153092912.03</v>
      </c>
      <c r="E241" s="13">
        <v>153092912.03</v>
      </c>
      <c r="F241" s="13">
        <v>45026801.879999995</v>
      </c>
      <c r="G241" s="13">
        <f t="shared" si="47"/>
        <v>45026801.879999995</v>
      </c>
      <c r="H241" s="18">
        <f t="shared" si="56"/>
        <v>-108066110.15000001</v>
      </c>
    </row>
    <row r="242" spans="2:8" s="2" customFormat="1">
      <c r="B242" s="7" t="s">
        <v>97</v>
      </c>
      <c r="C242" s="13">
        <v>0</v>
      </c>
      <c r="D242" s="18">
        <f t="shared" si="54"/>
        <v>0</v>
      </c>
      <c r="E242" s="13">
        <v>0</v>
      </c>
      <c r="F242" s="13">
        <v>0</v>
      </c>
      <c r="G242" s="13">
        <f t="shared" si="47"/>
        <v>0</v>
      </c>
      <c r="H242" s="18">
        <f t="shared" si="56"/>
        <v>0</v>
      </c>
    </row>
    <row r="243" spans="2:8" s="2" customFormat="1" ht="24">
      <c r="B243" s="7" t="s">
        <v>98</v>
      </c>
      <c r="C243" s="13">
        <v>0</v>
      </c>
      <c r="D243" s="18">
        <f t="shared" si="54"/>
        <v>0</v>
      </c>
      <c r="E243" s="13">
        <v>0</v>
      </c>
      <c r="F243" s="13">
        <v>0</v>
      </c>
      <c r="G243" s="13">
        <f t="shared" si="47"/>
        <v>0</v>
      </c>
      <c r="H243" s="18">
        <f t="shared" si="56"/>
        <v>0</v>
      </c>
    </row>
    <row r="244" spans="2:8" s="2" customFormat="1" ht="24">
      <c r="B244" s="7" t="s">
        <v>99</v>
      </c>
      <c r="C244" s="13">
        <v>0</v>
      </c>
      <c r="D244" s="18">
        <f t="shared" si="54"/>
        <v>0</v>
      </c>
      <c r="E244" s="13">
        <v>0</v>
      </c>
      <c r="F244" s="13">
        <v>0</v>
      </c>
      <c r="G244" s="13">
        <f t="shared" si="47"/>
        <v>0</v>
      </c>
      <c r="H244" s="18">
        <f t="shared" si="56"/>
        <v>0</v>
      </c>
    </row>
    <row r="245" spans="2:8" s="2" customFormat="1">
      <c r="B245" s="7" t="s">
        <v>100</v>
      </c>
      <c r="C245" s="13">
        <v>0</v>
      </c>
      <c r="D245" s="18">
        <f t="shared" si="54"/>
        <v>0</v>
      </c>
      <c r="E245" s="13">
        <v>0</v>
      </c>
      <c r="F245" s="13">
        <v>0</v>
      </c>
      <c r="G245" s="13">
        <f t="shared" si="47"/>
        <v>0</v>
      </c>
      <c r="H245" s="18">
        <f t="shared" si="56"/>
        <v>0</v>
      </c>
    </row>
    <row r="246" spans="2:8" s="2" customFormat="1">
      <c r="B246" s="7" t="s">
        <v>101</v>
      </c>
      <c r="C246" s="13">
        <v>0</v>
      </c>
      <c r="D246" s="18">
        <f t="shared" si="54"/>
        <v>17961614</v>
      </c>
      <c r="E246" s="13">
        <v>17961614</v>
      </c>
      <c r="F246" s="13">
        <v>16800760.370000001</v>
      </c>
      <c r="G246" s="13">
        <f t="shared" si="47"/>
        <v>16800760.370000001</v>
      </c>
      <c r="H246" s="18">
        <f t="shared" si="56"/>
        <v>-1160853.629999999</v>
      </c>
    </row>
    <row r="247" spans="2:8" s="2" customFormat="1">
      <c r="B247" s="7" t="s">
        <v>102</v>
      </c>
      <c r="C247" s="13">
        <v>0</v>
      </c>
      <c r="D247" s="18">
        <f t="shared" si="54"/>
        <v>0</v>
      </c>
      <c r="E247" s="13">
        <v>0</v>
      </c>
      <c r="F247" s="13">
        <v>0</v>
      </c>
      <c r="G247" s="13">
        <f t="shared" si="47"/>
        <v>0</v>
      </c>
      <c r="H247" s="18">
        <f t="shared" si="56"/>
        <v>0</v>
      </c>
    </row>
    <row r="248" spans="2:8" s="2" customFormat="1" ht="24">
      <c r="B248" s="7" t="s">
        <v>103</v>
      </c>
      <c r="C248" s="13">
        <v>0</v>
      </c>
      <c r="D248" s="18">
        <f t="shared" si="54"/>
        <v>0</v>
      </c>
      <c r="E248" s="13">
        <v>0</v>
      </c>
      <c r="F248" s="13">
        <v>0</v>
      </c>
      <c r="G248" s="13">
        <f t="shared" si="47"/>
        <v>0</v>
      </c>
      <c r="H248" s="18">
        <f t="shared" si="56"/>
        <v>0</v>
      </c>
    </row>
    <row r="249" spans="2:8" s="2" customFormat="1" ht="24">
      <c r="B249" s="7" t="s">
        <v>104</v>
      </c>
      <c r="C249" s="13">
        <v>0</v>
      </c>
      <c r="D249" s="18">
        <f t="shared" si="54"/>
        <v>0</v>
      </c>
      <c r="E249" s="13">
        <v>0</v>
      </c>
      <c r="F249" s="13">
        <v>0</v>
      </c>
      <c r="G249" s="13">
        <f t="shared" si="47"/>
        <v>0</v>
      </c>
      <c r="H249" s="18">
        <f t="shared" si="56"/>
        <v>0</v>
      </c>
    </row>
    <row r="250" spans="2:8" s="2" customFormat="1" ht="24">
      <c r="B250" s="7" t="s">
        <v>105</v>
      </c>
      <c r="C250" s="13">
        <v>0</v>
      </c>
      <c r="D250" s="18">
        <f t="shared" si="54"/>
        <v>0</v>
      </c>
      <c r="E250" s="13">
        <v>0</v>
      </c>
      <c r="F250" s="13">
        <v>0</v>
      </c>
      <c r="G250" s="13">
        <f t="shared" si="47"/>
        <v>0</v>
      </c>
      <c r="H250" s="18">
        <f t="shared" si="56"/>
        <v>0</v>
      </c>
    </row>
    <row r="251" spans="2:8" s="2" customFormat="1">
      <c r="B251" s="7" t="s">
        <v>106</v>
      </c>
      <c r="C251" s="13">
        <v>1240000000</v>
      </c>
      <c r="D251" s="18">
        <f t="shared" si="54"/>
        <v>-1240000000</v>
      </c>
      <c r="E251" s="13">
        <v>0</v>
      </c>
      <c r="F251" s="13">
        <v>0</v>
      </c>
      <c r="G251" s="13">
        <f t="shared" si="47"/>
        <v>0</v>
      </c>
      <c r="H251" s="18">
        <f t="shared" si="56"/>
        <v>0</v>
      </c>
    </row>
    <row r="252" spans="2:8" s="2" customFormat="1">
      <c r="B252" s="7" t="s">
        <v>107</v>
      </c>
      <c r="C252" s="13">
        <v>275000000</v>
      </c>
      <c r="D252" s="18">
        <f t="shared" si="54"/>
        <v>143881554.18000001</v>
      </c>
      <c r="E252" s="13">
        <v>418881554.18000001</v>
      </c>
      <c r="F252" s="13">
        <v>361034125.21999997</v>
      </c>
      <c r="G252" s="13">
        <f t="shared" si="47"/>
        <v>361034125.21999997</v>
      </c>
      <c r="H252" s="18">
        <f t="shared" si="56"/>
        <v>-57847428.960000038</v>
      </c>
    </row>
    <row r="253" spans="2:8" s="2" customFormat="1">
      <c r="B253" s="7" t="s">
        <v>108</v>
      </c>
      <c r="C253" s="13">
        <v>500000000</v>
      </c>
      <c r="D253" s="18">
        <f t="shared" si="54"/>
        <v>-1000000</v>
      </c>
      <c r="E253" s="13">
        <v>499000000</v>
      </c>
      <c r="F253" s="13">
        <v>199175804.80000001</v>
      </c>
      <c r="G253" s="13">
        <f t="shared" si="47"/>
        <v>199175804.80000001</v>
      </c>
      <c r="H253" s="18">
        <f t="shared" si="56"/>
        <v>-299824195.19999999</v>
      </c>
    </row>
    <row r="254" spans="2:8" s="2" customFormat="1">
      <c r="B254" s="7" t="s">
        <v>109</v>
      </c>
      <c r="C254" s="13">
        <v>0</v>
      </c>
      <c r="D254" s="18">
        <f t="shared" si="54"/>
        <v>0</v>
      </c>
      <c r="E254" s="13">
        <v>0</v>
      </c>
      <c r="F254" s="13">
        <v>0</v>
      </c>
      <c r="G254" s="13">
        <f t="shared" si="47"/>
        <v>0</v>
      </c>
      <c r="H254" s="18">
        <f t="shared" si="56"/>
        <v>0</v>
      </c>
    </row>
    <row r="255" spans="2:8" s="2" customFormat="1">
      <c r="B255" s="7" t="s">
        <v>110</v>
      </c>
      <c r="C255" s="13">
        <v>0</v>
      </c>
      <c r="D255" s="18">
        <f t="shared" si="54"/>
        <v>0</v>
      </c>
      <c r="E255" s="13">
        <v>0</v>
      </c>
      <c r="F255" s="13">
        <v>0</v>
      </c>
      <c r="G255" s="13">
        <f t="shared" si="47"/>
        <v>0</v>
      </c>
      <c r="H255" s="18">
        <f t="shared" si="56"/>
        <v>0</v>
      </c>
    </row>
    <row r="256" spans="2:8" s="2" customFormat="1">
      <c r="B256" s="7" t="s">
        <v>111</v>
      </c>
      <c r="C256" s="13">
        <v>0</v>
      </c>
      <c r="D256" s="18">
        <f t="shared" si="54"/>
        <v>0</v>
      </c>
      <c r="E256" s="13">
        <v>0</v>
      </c>
      <c r="F256" s="13">
        <v>0</v>
      </c>
      <c r="G256" s="13">
        <f t="shared" si="47"/>
        <v>0</v>
      </c>
      <c r="H256" s="18">
        <f t="shared" si="56"/>
        <v>0</v>
      </c>
    </row>
    <row r="257" spans="2:8" s="2" customFormat="1" ht="24">
      <c r="B257" s="7" t="s">
        <v>112</v>
      </c>
      <c r="C257" s="13">
        <v>0</v>
      </c>
      <c r="D257" s="18">
        <f t="shared" si="54"/>
        <v>0</v>
      </c>
      <c r="E257" s="13">
        <v>0</v>
      </c>
      <c r="F257" s="13">
        <v>0</v>
      </c>
      <c r="G257" s="13">
        <f t="shared" si="47"/>
        <v>0</v>
      </c>
      <c r="H257" s="18">
        <f t="shared" si="56"/>
        <v>0</v>
      </c>
    </row>
    <row r="258" spans="2:8" s="2" customFormat="1" ht="24">
      <c r="B258" s="7" t="s">
        <v>113</v>
      </c>
      <c r="C258" s="13">
        <v>0</v>
      </c>
      <c r="D258" s="18">
        <f t="shared" si="54"/>
        <v>0</v>
      </c>
      <c r="E258" s="13">
        <v>0</v>
      </c>
      <c r="F258" s="13">
        <v>0</v>
      </c>
      <c r="G258" s="13">
        <f t="shared" si="47"/>
        <v>0</v>
      </c>
      <c r="H258" s="18">
        <f t="shared" si="56"/>
        <v>0</v>
      </c>
    </row>
    <row r="259" spans="2:8" s="2" customFormat="1" ht="24">
      <c r="B259" s="7" t="s">
        <v>114</v>
      </c>
      <c r="C259" s="13">
        <v>0</v>
      </c>
      <c r="D259" s="18">
        <f t="shared" si="54"/>
        <v>0</v>
      </c>
      <c r="E259" s="13">
        <v>0</v>
      </c>
      <c r="F259" s="13">
        <v>0</v>
      </c>
      <c r="G259" s="13">
        <f t="shared" si="47"/>
        <v>0</v>
      </c>
      <c r="H259" s="18">
        <f t="shared" si="56"/>
        <v>0</v>
      </c>
    </row>
    <row r="260" spans="2:8" s="2" customFormat="1">
      <c r="B260" s="7" t="s">
        <v>115</v>
      </c>
      <c r="C260" s="13">
        <v>0</v>
      </c>
      <c r="D260" s="18">
        <f t="shared" si="54"/>
        <v>25487294.870000001</v>
      </c>
      <c r="E260" s="13">
        <v>25487294.870000001</v>
      </c>
      <c r="F260" s="13">
        <v>25487294.870000001</v>
      </c>
      <c r="G260" s="13">
        <f t="shared" si="47"/>
        <v>25487294.870000001</v>
      </c>
      <c r="H260" s="18">
        <f t="shared" si="56"/>
        <v>0</v>
      </c>
    </row>
    <row r="261" spans="2:8" s="2" customFormat="1">
      <c r="B261" s="7" t="s">
        <v>116</v>
      </c>
      <c r="C261" s="13">
        <v>4025766571</v>
      </c>
      <c r="D261" s="18">
        <f t="shared" si="54"/>
        <v>1180579756.8400002</v>
      </c>
      <c r="E261" s="13">
        <v>5206346327.8400002</v>
      </c>
      <c r="F261" s="13">
        <v>5176712973.2700014</v>
      </c>
      <c r="G261" s="13">
        <f t="shared" si="47"/>
        <v>5176712973.2700014</v>
      </c>
      <c r="H261" s="18">
        <f t="shared" si="56"/>
        <v>-29633354.569998741</v>
      </c>
    </row>
    <row r="262" spans="2:8" s="2" customFormat="1" ht="24">
      <c r="B262" s="7" t="s">
        <v>117</v>
      </c>
      <c r="C262" s="13">
        <v>0</v>
      </c>
      <c r="D262" s="18">
        <f t="shared" si="54"/>
        <v>0</v>
      </c>
      <c r="E262" s="13">
        <v>0</v>
      </c>
      <c r="F262" s="13">
        <v>0</v>
      </c>
      <c r="G262" s="13">
        <f t="shared" si="47"/>
        <v>0</v>
      </c>
      <c r="H262" s="18">
        <f t="shared" si="56"/>
        <v>0</v>
      </c>
    </row>
    <row r="263" spans="2:8" s="2" customFormat="1">
      <c r="B263" s="7" t="s">
        <v>118</v>
      </c>
      <c r="C263" s="13">
        <v>0</v>
      </c>
      <c r="D263" s="18">
        <f t="shared" si="54"/>
        <v>0</v>
      </c>
      <c r="E263" s="13">
        <v>0</v>
      </c>
      <c r="F263" s="13">
        <v>0</v>
      </c>
      <c r="G263" s="13">
        <f t="shared" si="47"/>
        <v>0</v>
      </c>
      <c r="H263" s="18">
        <f t="shared" si="56"/>
        <v>0</v>
      </c>
    </row>
    <row r="264" spans="2:8" s="2" customFormat="1">
      <c r="B264" s="7" t="s">
        <v>119</v>
      </c>
      <c r="C264" s="13">
        <v>0</v>
      </c>
      <c r="D264" s="18">
        <f t="shared" si="54"/>
        <v>0</v>
      </c>
      <c r="E264" s="13">
        <v>0</v>
      </c>
      <c r="F264" s="13">
        <v>0</v>
      </c>
      <c r="G264" s="13">
        <f t="shared" si="47"/>
        <v>0</v>
      </c>
      <c r="H264" s="18">
        <f t="shared" si="56"/>
        <v>0</v>
      </c>
    </row>
    <row r="265" spans="2:8" s="2" customFormat="1" ht="24">
      <c r="B265" s="7" t="s">
        <v>120</v>
      </c>
      <c r="C265" s="13">
        <v>0</v>
      </c>
      <c r="D265" s="18">
        <f t="shared" si="54"/>
        <v>0</v>
      </c>
      <c r="E265" s="13">
        <v>0</v>
      </c>
      <c r="F265" s="13">
        <v>0</v>
      </c>
      <c r="G265" s="13">
        <f t="shared" si="47"/>
        <v>0</v>
      </c>
      <c r="H265" s="18">
        <f t="shared" si="56"/>
        <v>0</v>
      </c>
    </row>
    <row r="266" spans="2:8" s="2" customFormat="1" ht="24">
      <c r="B266" s="7" t="s">
        <v>121</v>
      </c>
      <c r="C266" s="13">
        <v>0</v>
      </c>
      <c r="D266" s="18">
        <f t="shared" si="54"/>
        <v>9240970.5700000003</v>
      </c>
      <c r="E266" s="13">
        <v>9240970.5700000003</v>
      </c>
      <c r="F266" s="13">
        <v>7351373.71</v>
      </c>
      <c r="G266" s="13">
        <f t="shared" si="47"/>
        <v>7351373.71</v>
      </c>
      <c r="H266" s="18">
        <f t="shared" si="56"/>
        <v>-1889596.8600000003</v>
      </c>
    </row>
    <row r="267" spans="2:8" s="2" customFormat="1">
      <c r="B267" s="7" t="s">
        <v>122</v>
      </c>
      <c r="C267" s="13">
        <v>0</v>
      </c>
      <c r="D267" s="18">
        <f t="shared" si="54"/>
        <v>0</v>
      </c>
      <c r="E267" s="13">
        <v>0</v>
      </c>
      <c r="F267" s="13">
        <v>0</v>
      </c>
      <c r="G267" s="13">
        <f t="shared" si="47"/>
        <v>0</v>
      </c>
      <c r="H267" s="18">
        <f t="shared" si="56"/>
        <v>0</v>
      </c>
    </row>
    <row r="268" spans="2:8" s="2" customFormat="1">
      <c r="B268" s="7" t="s">
        <v>123</v>
      </c>
      <c r="C268" s="13">
        <v>0</v>
      </c>
      <c r="D268" s="18">
        <f t="shared" si="54"/>
        <v>149408571.87</v>
      </c>
      <c r="E268" s="13">
        <v>149408571.87</v>
      </c>
      <c r="F268" s="13">
        <v>148534076.32000002</v>
      </c>
      <c r="G268" s="13">
        <f t="shared" si="47"/>
        <v>148534076.32000002</v>
      </c>
      <c r="H268" s="18">
        <f t="shared" si="56"/>
        <v>-874495.54999998212</v>
      </c>
    </row>
    <row r="269" spans="2:8" s="2" customFormat="1">
      <c r="B269" s="7" t="s">
        <v>124</v>
      </c>
      <c r="C269" s="13">
        <v>0</v>
      </c>
      <c r="D269" s="18">
        <f t="shared" si="54"/>
        <v>0</v>
      </c>
      <c r="E269" s="13">
        <v>0</v>
      </c>
      <c r="F269" s="13">
        <v>0</v>
      </c>
      <c r="G269" s="13">
        <f t="shared" si="47"/>
        <v>0</v>
      </c>
      <c r="H269" s="18">
        <f t="shared" si="56"/>
        <v>0</v>
      </c>
    </row>
    <row r="270" spans="2:8" s="2" customFormat="1" ht="24">
      <c r="B270" s="7" t="s">
        <v>125</v>
      </c>
      <c r="C270" s="13">
        <v>0</v>
      </c>
      <c r="D270" s="18">
        <f t="shared" si="54"/>
        <v>456118600.32999998</v>
      </c>
      <c r="E270" s="13">
        <v>456118600.32999998</v>
      </c>
      <c r="F270" s="13">
        <v>313239980.23000002</v>
      </c>
      <c r="G270" s="13">
        <f t="shared" si="47"/>
        <v>313239980.23000002</v>
      </c>
      <c r="H270" s="18">
        <f t="shared" si="56"/>
        <v>-142878620.09999996</v>
      </c>
    </row>
    <row r="271" spans="2:8" s="2" customFormat="1">
      <c r="B271" s="7" t="s">
        <v>126</v>
      </c>
      <c r="C271" s="13">
        <v>0</v>
      </c>
      <c r="D271" s="18">
        <f t="shared" si="54"/>
        <v>0</v>
      </c>
      <c r="E271" s="13">
        <v>0</v>
      </c>
      <c r="F271" s="13">
        <v>0</v>
      </c>
      <c r="G271" s="13">
        <f t="shared" si="47"/>
        <v>0</v>
      </c>
      <c r="H271" s="18">
        <f t="shared" si="56"/>
        <v>0</v>
      </c>
    </row>
    <row r="272" spans="2:8" s="2" customFormat="1">
      <c r="B272" s="7"/>
      <c r="C272" s="13"/>
      <c r="D272" s="18"/>
      <c r="E272" s="13"/>
      <c r="F272" s="13"/>
      <c r="G272" s="13">
        <f t="shared" si="47"/>
        <v>0</v>
      </c>
      <c r="H272" s="18"/>
    </row>
    <row r="273" spans="2:8" s="2" customFormat="1">
      <c r="B273" s="6" t="s">
        <v>127</v>
      </c>
      <c r="C273" s="12">
        <f>SUM(C274:C276)</f>
        <v>0</v>
      </c>
      <c r="D273" s="18">
        <f t="shared" ref="D273:D276" si="57">E273-C273</f>
        <v>0</v>
      </c>
      <c r="E273" s="12">
        <f t="shared" ref="E273:F273" si="58">SUM(E274:E276)</f>
        <v>0</v>
      </c>
      <c r="F273" s="12">
        <f t="shared" si="58"/>
        <v>0</v>
      </c>
      <c r="G273" s="12">
        <f t="shared" si="47"/>
        <v>0</v>
      </c>
      <c r="H273" s="18">
        <f t="shared" ref="H273:H276" si="59">F273-E273</f>
        <v>0</v>
      </c>
    </row>
    <row r="274" spans="2:8" s="2" customFormat="1">
      <c r="B274" s="21" t="s">
        <v>128</v>
      </c>
      <c r="C274" s="17">
        <v>0</v>
      </c>
      <c r="D274" s="20">
        <f t="shared" si="57"/>
        <v>0</v>
      </c>
      <c r="E274" s="17">
        <v>0</v>
      </c>
      <c r="F274" s="17">
        <v>0</v>
      </c>
      <c r="G274" s="17">
        <f t="shared" si="47"/>
        <v>0</v>
      </c>
      <c r="H274" s="20">
        <f t="shared" si="59"/>
        <v>0</v>
      </c>
    </row>
    <row r="275" spans="2:8" s="2" customFormat="1" ht="24">
      <c r="B275" s="9" t="s">
        <v>129</v>
      </c>
      <c r="C275" s="13">
        <v>0</v>
      </c>
      <c r="D275" s="18">
        <f t="shared" si="57"/>
        <v>0</v>
      </c>
      <c r="E275" s="13">
        <v>0</v>
      </c>
      <c r="F275" s="13">
        <v>0</v>
      </c>
      <c r="G275" s="13">
        <f t="shared" si="47"/>
        <v>0</v>
      </c>
      <c r="H275" s="18">
        <f t="shared" si="59"/>
        <v>0</v>
      </c>
    </row>
    <row r="276" spans="2:8" s="2" customFormat="1">
      <c r="B276" s="9" t="s">
        <v>130</v>
      </c>
      <c r="C276" s="13">
        <v>0</v>
      </c>
      <c r="D276" s="18">
        <f t="shared" si="57"/>
        <v>0</v>
      </c>
      <c r="E276" s="13">
        <v>0</v>
      </c>
      <c r="F276" s="13">
        <v>0</v>
      </c>
      <c r="G276" s="13">
        <f t="shared" si="47"/>
        <v>0</v>
      </c>
      <c r="H276" s="18">
        <f t="shared" si="59"/>
        <v>0</v>
      </c>
    </row>
    <row r="277" spans="2:8" s="2" customFormat="1">
      <c r="B277" s="9"/>
      <c r="C277" s="13"/>
      <c r="D277" s="18"/>
      <c r="E277" s="13"/>
      <c r="F277" s="13"/>
      <c r="G277" s="13">
        <f t="shared" si="47"/>
        <v>0</v>
      </c>
      <c r="H277" s="18"/>
    </row>
    <row r="278" spans="2:8" s="2" customFormat="1" ht="36">
      <c r="B278" s="6" t="s">
        <v>131</v>
      </c>
      <c r="C278" s="12">
        <f>SUM(C279:C281)</f>
        <v>0</v>
      </c>
      <c r="D278" s="18">
        <f t="shared" ref="D278:D281" si="60">E278-C278</f>
        <v>0</v>
      </c>
      <c r="E278" s="12">
        <f t="shared" ref="E278:F278" si="61">SUM(E279:E281)</f>
        <v>0</v>
      </c>
      <c r="F278" s="12">
        <f t="shared" si="61"/>
        <v>0</v>
      </c>
      <c r="G278" s="12">
        <f t="shared" si="47"/>
        <v>0</v>
      </c>
      <c r="H278" s="18">
        <f t="shared" ref="H278:H281" si="62">F278-E278</f>
        <v>0</v>
      </c>
    </row>
    <row r="279" spans="2:8" s="2" customFormat="1">
      <c r="B279" s="9" t="s">
        <v>132</v>
      </c>
      <c r="C279" s="13">
        <v>0</v>
      </c>
      <c r="D279" s="18">
        <f t="shared" si="60"/>
        <v>0</v>
      </c>
      <c r="E279" s="13">
        <v>0</v>
      </c>
      <c r="F279" s="13">
        <v>0</v>
      </c>
      <c r="G279" s="13">
        <f t="shared" si="47"/>
        <v>0</v>
      </c>
      <c r="H279" s="18">
        <f t="shared" si="62"/>
        <v>0</v>
      </c>
    </row>
    <row r="280" spans="2:8" s="2" customFormat="1" ht="24">
      <c r="B280" s="9" t="s">
        <v>133</v>
      </c>
      <c r="C280" s="13">
        <v>0</v>
      </c>
      <c r="D280" s="18">
        <f t="shared" si="60"/>
        <v>0</v>
      </c>
      <c r="E280" s="13">
        <v>0</v>
      </c>
      <c r="F280" s="13">
        <v>0</v>
      </c>
      <c r="G280" s="13">
        <f t="shared" si="47"/>
        <v>0</v>
      </c>
      <c r="H280" s="18">
        <f t="shared" si="62"/>
        <v>0</v>
      </c>
    </row>
    <row r="281" spans="2:8" s="2" customFormat="1">
      <c r="B281" s="9" t="s">
        <v>134</v>
      </c>
      <c r="C281" s="13">
        <v>0</v>
      </c>
      <c r="D281" s="18">
        <f t="shared" si="60"/>
        <v>0</v>
      </c>
      <c r="E281" s="13">
        <v>0</v>
      </c>
      <c r="F281" s="13">
        <v>0</v>
      </c>
      <c r="G281" s="13">
        <f t="shared" si="47"/>
        <v>0</v>
      </c>
      <c r="H281" s="18">
        <f t="shared" si="62"/>
        <v>0</v>
      </c>
    </row>
    <row r="282" spans="2:8" ht="4.9000000000000004" customHeight="1">
      <c r="B282" s="7"/>
      <c r="C282" s="13"/>
      <c r="D282" s="18"/>
      <c r="E282" s="13"/>
      <c r="F282" s="13"/>
      <c r="G282" s="13">
        <f t="shared" ref="G282:G283" si="63">F282</f>
        <v>0</v>
      </c>
      <c r="H282" s="18"/>
    </row>
    <row r="283" spans="2:8" ht="15" customHeight="1">
      <c r="B283" s="5" t="s">
        <v>0</v>
      </c>
      <c r="C283" s="12">
        <f>SUM(C11,C146)</f>
        <v>168233844094</v>
      </c>
      <c r="D283" s="19">
        <f t="shared" ref="D283" si="64">E283-C283</f>
        <v>41232465725.079987</v>
      </c>
      <c r="E283" s="12">
        <f t="shared" ref="E283:F283" si="65">SUM(E11,E146)</f>
        <v>209466309819.07999</v>
      </c>
      <c r="F283" s="12">
        <f t="shared" si="65"/>
        <v>202558021660.88</v>
      </c>
      <c r="G283" s="12">
        <f t="shared" si="63"/>
        <v>202558021660.88</v>
      </c>
      <c r="H283" s="19">
        <f>F283-E283</f>
        <v>-6908288158.1999817</v>
      </c>
    </row>
    <row r="284" spans="2:8" ht="4.9000000000000004" customHeight="1">
      <c r="B284" s="11"/>
      <c r="C284" s="14"/>
      <c r="D284" s="14"/>
      <c r="E284" s="14"/>
      <c r="F284" s="14"/>
      <c r="G284" s="14"/>
      <c r="H284" s="15"/>
    </row>
    <row r="285" spans="2:8">
      <c r="B285" s="22" t="s">
        <v>136</v>
      </c>
      <c r="C285" s="23"/>
      <c r="D285" s="23"/>
      <c r="E285" s="23"/>
      <c r="F285" s="24"/>
      <c r="G285" s="24"/>
      <c r="H285" s="1"/>
    </row>
    <row r="286" spans="2:8" ht="14.45" customHeight="1">
      <c r="B286" s="25" t="s">
        <v>146</v>
      </c>
      <c r="C286" s="26"/>
      <c r="D286" s="26"/>
      <c r="E286" s="26"/>
      <c r="F286" s="26"/>
      <c r="G286" s="26"/>
    </row>
    <row r="287" spans="2:8">
      <c r="B287" s="23" t="s">
        <v>137</v>
      </c>
      <c r="C287" s="23"/>
      <c r="D287" s="23"/>
      <c r="E287" s="23"/>
      <c r="F287" s="24"/>
      <c r="G287" s="24"/>
    </row>
    <row r="288" spans="2:8" ht="14.45" customHeight="1">
      <c r="B288" s="24" t="s">
        <v>147</v>
      </c>
      <c r="C288" s="24"/>
      <c r="D288" s="24"/>
      <c r="E288" s="24"/>
      <c r="F288" s="24"/>
      <c r="G288" s="24"/>
    </row>
  </sheetData>
  <mergeCells count="12">
    <mergeCell ref="H8:H9"/>
    <mergeCell ref="B3:H3"/>
    <mergeCell ref="B4:H4"/>
    <mergeCell ref="B5:H5"/>
    <mergeCell ref="B6:H6"/>
    <mergeCell ref="B7:H7"/>
    <mergeCell ref="B285:G285"/>
    <mergeCell ref="B286:G286"/>
    <mergeCell ref="B287:G287"/>
    <mergeCell ref="B288:G288"/>
    <mergeCell ref="B8:B9"/>
    <mergeCell ref="C8:G8"/>
  </mergeCells>
  <printOptions horizontalCentered="1"/>
  <pageMargins left="0.31496062992125984" right="0.31496062992125984" top="0.39370078740157483" bottom="0.74803149606299213" header="0.31496062992125984" footer="0.31496062992125984"/>
  <pageSetup scale="6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6b</vt:lpstr>
      <vt:lpstr>'Formato 6b'!Área_de_impresión</vt:lpstr>
      <vt:lpstr>'Formato 6b'!Títulos_a_imprimir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Finanzas-CDMX</dc:creator>
  <cp:lastModifiedBy>Finanzas</cp:lastModifiedBy>
  <cp:lastPrinted>2017-05-04T17:07:13Z</cp:lastPrinted>
  <dcterms:created xsi:type="dcterms:W3CDTF">2017-01-26T16:14:35Z</dcterms:created>
  <dcterms:modified xsi:type="dcterms:W3CDTF">2017-05-04T17:37:52Z</dcterms:modified>
</cp:coreProperties>
</file>