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SAFCDMX\EJERCICIO 2021\1 Enero - Marzo\3 LDF\Clasificaciones\"/>
    </mc:Choice>
  </mc:AlternateContent>
  <xr:revisionPtr revIDLastSave="0" documentId="13_ncr:1_{6FCDE56C-914A-4017-9E89-6C3AC838377C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Formato 6a" sheetId="1" r:id="rId1"/>
  </sheets>
  <definedNames>
    <definedName name="_xlnm.Print_Area" localSheetId="0">'Formato 6a'!$A$1:$H$131</definedName>
    <definedName name="_xlnm.Print_Titles" localSheetId="0">'Formato 6a'!$1:$7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C65" i="1"/>
  <c r="H68" i="1"/>
  <c r="G68" i="1"/>
  <c r="D68" i="1"/>
  <c r="G44" i="1"/>
  <c r="H44" i="1"/>
  <c r="G45" i="1"/>
  <c r="H45" i="1"/>
  <c r="G46" i="1"/>
  <c r="H46" i="1"/>
  <c r="D44" i="1"/>
  <c r="D45" i="1"/>
  <c r="D46" i="1"/>
  <c r="C49" i="1"/>
  <c r="H62" i="1"/>
  <c r="G62" i="1"/>
  <c r="D62" i="1"/>
  <c r="F120" i="1" l="1"/>
  <c r="E120" i="1"/>
  <c r="C120" i="1"/>
  <c r="H122" i="1"/>
  <c r="G122" i="1"/>
  <c r="D122" i="1"/>
  <c r="H121" i="1"/>
  <c r="G121" i="1"/>
  <c r="D121" i="1"/>
  <c r="H116" i="1"/>
  <c r="G116" i="1"/>
  <c r="D116" i="1"/>
  <c r="H108" i="1"/>
  <c r="G108" i="1"/>
  <c r="D108" i="1"/>
  <c r="H66" i="1"/>
  <c r="G66" i="1"/>
  <c r="D66" i="1"/>
  <c r="D123" i="1" l="1"/>
  <c r="G123" i="1"/>
  <c r="G120" i="1" s="1"/>
  <c r="H123" i="1"/>
  <c r="G124" i="1"/>
  <c r="H124" i="1"/>
  <c r="C70" i="1" l="1"/>
  <c r="F70" i="1"/>
  <c r="E70" i="1"/>
  <c r="G71" i="1"/>
  <c r="H71" i="1"/>
  <c r="D71" i="1"/>
  <c r="C60" i="1" l="1"/>
  <c r="F10" i="1"/>
  <c r="E10" i="1"/>
  <c r="C10" i="1"/>
  <c r="F95" i="1"/>
  <c r="E95" i="1"/>
  <c r="D43" i="1"/>
  <c r="G43" i="1"/>
  <c r="H43" i="1"/>
  <c r="G70" i="1"/>
  <c r="D74" i="1"/>
  <c r="G74" i="1"/>
  <c r="H74" i="1"/>
  <c r="D76" i="1"/>
  <c r="G76" i="1"/>
  <c r="H76" i="1"/>
  <c r="D80" i="1"/>
  <c r="G80" i="1"/>
  <c r="H80" i="1"/>
  <c r="D92" i="1"/>
  <c r="G92" i="1"/>
  <c r="H92" i="1"/>
  <c r="D102" i="1"/>
  <c r="G102" i="1"/>
  <c r="H102" i="1"/>
  <c r="D109" i="1"/>
  <c r="G109" i="1"/>
  <c r="H109" i="1"/>
  <c r="E106" i="1"/>
  <c r="F106" i="1"/>
  <c r="D11" i="1"/>
  <c r="D12" i="1"/>
  <c r="D13" i="1"/>
  <c r="D14" i="1"/>
  <c r="D15" i="1"/>
  <c r="D16" i="1"/>
  <c r="D17" i="1"/>
  <c r="D70" i="1" l="1"/>
  <c r="H70" i="1"/>
  <c r="D82" i="1"/>
  <c r="H11" i="1" l="1"/>
  <c r="H12" i="1"/>
  <c r="H13" i="1"/>
  <c r="H14" i="1"/>
  <c r="H15" i="1"/>
  <c r="H16" i="1"/>
  <c r="H17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36" i="1"/>
  <c r="H37" i="1"/>
  <c r="H38" i="1"/>
  <c r="H39" i="1"/>
  <c r="H42" i="1"/>
  <c r="H47" i="1"/>
  <c r="H50" i="1"/>
  <c r="H51" i="1"/>
  <c r="H52" i="1"/>
  <c r="H53" i="1"/>
  <c r="H54" i="1"/>
  <c r="H55" i="1"/>
  <c r="H56" i="1"/>
  <c r="H57" i="1"/>
  <c r="H58" i="1"/>
  <c r="H61" i="1"/>
  <c r="H63" i="1"/>
  <c r="H67" i="1"/>
  <c r="H75" i="1"/>
  <c r="H77" i="1"/>
  <c r="H81" i="1"/>
  <c r="H82" i="1"/>
  <c r="H85" i="1"/>
  <c r="H86" i="1"/>
  <c r="H87" i="1"/>
  <c r="H88" i="1"/>
  <c r="H89" i="1"/>
  <c r="H90" i="1"/>
  <c r="H91" i="1"/>
  <c r="H93" i="1"/>
  <c r="H96" i="1"/>
  <c r="H97" i="1"/>
  <c r="H98" i="1"/>
  <c r="H99" i="1"/>
  <c r="H100" i="1"/>
  <c r="H101" i="1"/>
  <c r="H103" i="1"/>
  <c r="H104" i="1"/>
  <c r="H107" i="1"/>
  <c r="H112" i="1"/>
  <c r="H113" i="1"/>
  <c r="H114" i="1"/>
  <c r="H115" i="1"/>
  <c r="H117" i="1"/>
  <c r="H118" i="1"/>
  <c r="D113" i="1" l="1"/>
  <c r="D114" i="1"/>
  <c r="D115" i="1"/>
  <c r="D117" i="1"/>
  <c r="D118" i="1"/>
  <c r="D97" i="1"/>
  <c r="D98" i="1"/>
  <c r="D100" i="1"/>
  <c r="D101" i="1"/>
  <c r="D103" i="1"/>
  <c r="D104" i="1"/>
  <c r="D86" i="1"/>
  <c r="D87" i="1"/>
  <c r="D88" i="1"/>
  <c r="D89" i="1"/>
  <c r="D90" i="1"/>
  <c r="D91" i="1"/>
  <c r="D93" i="1"/>
  <c r="D81" i="1"/>
  <c r="D75" i="1"/>
  <c r="D67" i="1"/>
  <c r="D65" i="1" s="1"/>
  <c r="D63" i="1"/>
  <c r="D51" i="1"/>
  <c r="D52" i="1"/>
  <c r="D53" i="1"/>
  <c r="D54" i="1"/>
  <c r="D55" i="1"/>
  <c r="D56" i="1"/>
  <c r="D57" i="1"/>
  <c r="D58" i="1"/>
  <c r="D47" i="1"/>
  <c r="D32" i="1"/>
  <c r="D33" i="1"/>
  <c r="D34" i="1"/>
  <c r="D35" i="1"/>
  <c r="D36" i="1"/>
  <c r="D37" i="1"/>
  <c r="D38" i="1"/>
  <c r="D39" i="1"/>
  <c r="D21" i="1"/>
  <c r="D22" i="1"/>
  <c r="D23" i="1"/>
  <c r="D24" i="1"/>
  <c r="D25" i="1"/>
  <c r="D26" i="1"/>
  <c r="D27" i="1"/>
  <c r="D28" i="1"/>
  <c r="F111" i="1" l="1"/>
  <c r="E111" i="1"/>
  <c r="F84" i="1"/>
  <c r="E84" i="1"/>
  <c r="F79" i="1"/>
  <c r="E79" i="1"/>
  <c r="F73" i="1"/>
  <c r="E73" i="1"/>
  <c r="F60" i="1"/>
  <c r="E60" i="1"/>
  <c r="F49" i="1"/>
  <c r="E49" i="1"/>
  <c r="F41" i="1"/>
  <c r="E41" i="1"/>
  <c r="F30" i="1"/>
  <c r="E30" i="1"/>
  <c r="F19" i="1"/>
  <c r="E19" i="1"/>
  <c r="G11" i="1"/>
  <c r="G12" i="1"/>
  <c r="G13" i="1"/>
  <c r="G14" i="1"/>
  <c r="G15" i="1"/>
  <c r="G16" i="1"/>
  <c r="G17" i="1"/>
  <c r="G20" i="1"/>
  <c r="G21" i="1"/>
  <c r="G22" i="1"/>
  <c r="G23" i="1"/>
  <c r="G24" i="1"/>
  <c r="G25" i="1"/>
  <c r="G26" i="1"/>
  <c r="G27" i="1"/>
  <c r="G28" i="1"/>
  <c r="G31" i="1"/>
  <c r="G32" i="1"/>
  <c r="G33" i="1"/>
  <c r="G34" i="1"/>
  <c r="G35" i="1"/>
  <c r="G36" i="1"/>
  <c r="G37" i="1"/>
  <c r="G38" i="1"/>
  <c r="G39" i="1"/>
  <c r="G42" i="1"/>
  <c r="G47" i="1"/>
  <c r="G50" i="1"/>
  <c r="G51" i="1"/>
  <c r="G52" i="1"/>
  <c r="G53" i="1"/>
  <c r="G54" i="1"/>
  <c r="G55" i="1"/>
  <c r="G56" i="1"/>
  <c r="G57" i="1"/>
  <c r="G58" i="1"/>
  <c r="G61" i="1"/>
  <c r="G63" i="1"/>
  <c r="G67" i="1"/>
  <c r="G65" i="1" s="1"/>
  <c r="G75" i="1"/>
  <c r="G77" i="1"/>
  <c r="G81" i="1"/>
  <c r="G82" i="1"/>
  <c r="G85" i="1"/>
  <c r="G86" i="1"/>
  <c r="G87" i="1"/>
  <c r="G88" i="1"/>
  <c r="G89" i="1"/>
  <c r="G90" i="1"/>
  <c r="G91" i="1"/>
  <c r="G93" i="1"/>
  <c r="G96" i="1"/>
  <c r="G97" i="1"/>
  <c r="G98" i="1"/>
  <c r="G99" i="1"/>
  <c r="G100" i="1"/>
  <c r="G101" i="1"/>
  <c r="G103" i="1"/>
  <c r="G104" i="1"/>
  <c r="G107" i="1"/>
  <c r="G112" i="1"/>
  <c r="G113" i="1"/>
  <c r="G114" i="1"/>
  <c r="G115" i="1"/>
  <c r="G117" i="1"/>
  <c r="G118" i="1"/>
  <c r="H106" i="1" l="1"/>
  <c r="H73" i="1"/>
  <c r="H19" i="1"/>
  <c r="H10" i="1"/>
  <c r="H84" i="1"/>
  <c r="H30" i="1"/>
  <c r="H79" i="1"/>
  <c r="H49" i="1"/>
  <c r="H41" i="1"/>
  <c r="H60" i="1"/>
  <c r="H65" i="1"/>
  <c r="H111" i="1"/>
  <c r="H95" i="1"/>
  <c r="G60" i="1"/>
  <c r="G95" i="1"/>
  <c r="G10" i="1"/>
  <c r="G49" i="1"/>
  <c r="G84" i="1"/>
  <c r="G19" i="1"/>
  <c r="G41" i="1"/>
  <c r="G73" i="1"/>
  <c r="G79" i="1"/>
  <c r="G111" i="1"/>
  <c r="G30" i="1"/>
  <c r="G106" i="1"/>
  <c r="F78" i="1" l="1"/>
  <c r="E78" i="1"/>
  <c r="C111" i="1"/>
  <c r="C106" i="1"/>
  <c r="C95" i="1"/>
  <c r="C84" i="1"/>
  <c r="C79" i="1"/>
  <c r="C73" i="1"/>
  <c r="C41" i="1"/>
  <c r="C30" i="1"/>
  <c r="C19" i="1"/>
  <c r="C78" i="1" l="1"/>
  <c r="H120" i="1"/>
  <c r="D10" i="1"/>
  <c r="F9" i="1"/>
  <c r="E9" i="1"/>
  <c r="G78" i="1"/>
  <c r="C9" i="1"/>
  <c r="D20" i="1"/>
  <c r="D31" i="1"/>
  <c r="D42" i="1"/>
  <c r="D50" i="1"/>
  <c r="D61" i="1"/>
  <c r="D79" i="1"/>
  <c r="D84" i="1"/>
  <c r="D85" i="1"/>
  <c r="D95" i="1"/>
  <c r="D96" i="1"/>
  <c r="D106" i="1"/>
  <c r="D107" i="1"/>
  <c r="D111" i="1"/>
  <c r="D112" i="1"/>
  <c r="D120" i="1"/>
  <c r="H78" i="1" l="1"/>
  <c r="H9" i="1"/>
  <c r="G9" i="1"/>
  <c r="D78" i="1"/>
  <c r="C125" i="1"/>
  <c r="D73" i="1"/>
  <c r="D60" i="1"/>
  <c r="E125" i="1"/>
  <c r="F125" i="1"/>
  <c r="D9" i="1"/>
  <c r="D49" i="1"/>
  <c r="D30" i="1"/>
  <c r="D19" i="1"/>
  <c r="D41" i="1"/>
  <c r="H125" i="1" l="1"/>
  <c r="G125" i="1"/>
  <c r="D125" i="1"/>
</calcChain>
</file>

<file path=xl/sharedStrings.xml><?xml version="1.0" encoding="utf-8"?>
<sst xmlns="http://schemas.openxmlformats.org/spreadsheetml/2006/main" count="120" uniqueCount="82">
  <si>
    <t>III. Total de Egresos (III = I + II)</t>
  </si>
  <si>
    <t>Devengado</t>
  </si>
  <si>
    <t xml:space="preserve">Modificado </t>
  </si>
  <si>
    <t xml:space="preserve">Ampliaciones/
(Reducciones) </t>
  </si>
  <si>
    <t>Egresos</t>
  </si>
  <si>
    <t>(PESOS)</t>
  </si>
  <si>
    <t xml:space="preserve">Clasificación por Objeto del Gasto (Capítulo y Concepto) </t>
  </si>
  <si>
    <t>Estado Analítico del Ejercicio del Presupuesto de Egresos Detallado - LDF</t>
  </si>
  <si>
    <t>PODER EJECUTIVO DEL GOBIERNO DE LA CIUDAD DE MÉXICO</t>
  </si>
  <si>
    <t>Concepto</t>
  </si>
  <si>
    <t>Aprobado</t>
  </si>
  <si>
    <t>Subejercicio</t>
  </si>
  <si>
    <t>I. Gasto No Etiquetado</t>
  </si>
  <si>
    <t xml:space="preserve">A. 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</si>
  <si>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</si>
  <si>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</si>
  <si>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</si>
  <si>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</si>
  <si>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</si>
  <si>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</si>
  <si>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</si>
  <si>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B.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</si>
  <si>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</si>
  <si>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</si>
  <si>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</si>
  <si>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</si>
  <si>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</si>
  <si>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</si>
  <si>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</si>
  <si>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</si>
  <si>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</si>
  <si>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</si>
  <si>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</si>
  <si>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</si>
  <si>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</si>
  <si>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mantenimiento, y conservación</t>
  </si>
  <si>
    <t>Servicios de comunicación social y publicidad</t>
  </si>
  <si>
    <t>Servicios de traslado y viáticos</t>
  </si>
  <si>
    <t>Servicios oficiales</t>
  </si>
  <si>
    <t>Otros servicios generales</t>
  </si>
  <si>
    <t>C. Servicios Generales</t>
  </si>
  <si>
    <t>D. Transferencias, Asignaciones, Subsidios y Otras Ayudas</t>
  </si>
  <si>
    <t>Transferencias internas y asignaciones al sector público</t>
  </si>
  <si>
    <t>Subsidios y subvenciones</t>
  </si>
  <si>
    <t>Ayudas sociales</t>
  </si>
  <si>
    <t>E.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</si>
  <si>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</si>
  <si>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</si>
  <si>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</si>
  <si>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</si>
  <si>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</si>
  <si>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</si>
  <si>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</si>
  <si>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</si>
  <si>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</si>
  <si>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</si>
  <si>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Proyectos productivos y acciones de fomento</t>
  </si>
  <si>
    <t>F. Inversión Pública</t>
  </si>
  <si>
    <t>G. Inversiones Financieras y Otras Provisiones</t>
  </si>
  <si>
    <t>Otras inversiones financieras</t>
  </si>
  <si>
    <t>Otros Convenios</t>
  </si>
  <si>
    <t>H. Participaciones y Aportaciones</t>
  </si>
  <si>
    <t>I. Deuda Pública</t>
  </si>
  <si>
    <t>Amortización de la deuda pública</t>
  </si>
  <si>
    <t>Intereses de la deuda pública</t>
  </si>
  <si>
    <t>Adeudos de ejercicios fiscales anteriores (ADEFAS)</t>
  </si>
  <si>
    <t>II. Gasto Etiquetado</t>
  </si>
  <si>
    <t>A. Servicios Personales</t>
  </si>
  <si>
    <t xml:space="preserve">B. Materiales y Suministros </t>
  </si>
  <si>
    <t>Pagado</t>
  </si>
  <si>
    <t>Donativos</t>
  </si>
  <si>
    <t>Inversiones en fideicomisos, mandatos y otros análogos</t>
  </si>
  <si>
    <t>Transferencias al exterior</t>
  </si>
  <si>
    <t>Obra pública en bienes propios</t>
  </si>
  <si>
    <r>
      <rPr>
        <b/>
        <sz val="8"/>
        <rFont val="Source Sans Pro"/>
        <family val="2"/>
      </rPr>
      <t>Las cifras</t>
    </r>
    <r>
      <rPr>
        <sz val="8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</si>
  <si>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</si>
  <si>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rPr>
        <b/>
        <sz val="8"/>
        <color theme="1"/>
        <rFont val="Source Sans Pro"/>
        <family val="2"/>
      </rPr>
      <t>Fuente:</t>
    </r>
    <r>
      <rPr>
        <b/>
        <sz val="8"/>
        <color indexed="8"/>
        <rFont val="Source Sans Pro"/>
        <family val="2"/>
      </rPr>
      <t xml:space="preserve"> </t>
    </r>
    <r>
      <rPr>
        <sz val="8"/>
        <color indexed="8"/>
        <rFont val="Source Sans Pro"/>
        <family val="2"/>
      </rPr>
      <t>Secretaría de Adminsitración y Finanzas de la Ciudad de México.</t>
    </r>
  </si>
  <si>
    <r>
      <rPr>
        <b/>
        <sz val="8"/>
        <color theme="1"/>
        <rFont val="Source Sans Pro"/>
        <family val="2"/>
      </rPr>
      <t>* En este caso el monto presupuestal</t>
    </r>
    <r>
      <rPr>
        <sz val="8"/>
        <color theme="1"/>
        <rFont val="Source Sans Pro"/>
        <family val="2"/>
      </rPr>
      <t xml:space="preserve"> se refiere a las transferencias realizadas a los Órganos de Gobierno y Autónomos, así como al Sector Paraestatal No Financiero.</t>
    </r>
  </si>
  <si>
    <t>Transferencias a fideicomisos, mandatos y otros análogos</t>
  </si>
  <si>
    <t>Nota: Cifras Preliminares, las correspondientes al cierre del ejercicio se registrarán en el Informe de Cuenta Pública 2021.</t>
  </si>
  <si>
    <t>Enero - Marzo 2021</t>
  </si>
  <si>
    <t>Provisiones para contingencias y otras erogaciones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</si>
</sst>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urce Sans Pro"/>
      <family val="2"/>
    </font>
    <font>
      <b/>
      <sz val="10"/>
      <color theme="0"/>
      <name val="Source Sans Pro"/>
      <family val="2"/>
    </font>
    <font>
      <b/>
      <sz val="10"/>
      <color theme="1"/>
      <name val="Source Sans Pro"/>
      <family val="2"/>
    </font>
    <font>
      <b/>
      <sz val="8"/>
      <name val="Source Sans Pro"/>
      <family val="2"/>
    </font>
    <font>
      <sz val="8"/>
      <color theme="1"/>
      <name val="Source Sans Pro"/>
      <family val="2"/>
    </font>
    <font>
      <sz val="8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  <font>
      <b/>
      <sz val="8"/>
      <color theme="1"/>
      <name val="Source Sans Pro"/>
      <family val="2"/>
    </font>
    <font>
      <b/>
      <sz val="8"/>
      <color indexed="8"/>
      <name val="Source Sans Pro"/>
      <family val="2"/>
    </font>
    <font>
      <sz val="8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0" xfId="0" applyFont="1" applyFill="1"/>
    <xf numFmtId="0" fontId="2" fillId="0" borderId="3" xfId="0" applyFont="1" applyFill="1" applyBorder="1" applyAlignment="1">
      <alignment horizontal="left" vertical="center" indent="2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/>
    <xf numFmtId="165" fontId="4" fillId="0" borderId="3" xfId="1" applyNumberFormat="1" applyFont="1" applyFill="1" applyBorder="1" applyAlignment="1">
      <alignment horizontal="justify" vertical="center" wrapText="1"/>
    </xf>
    <xf numFmtId="165" fontId="2" fillId="0" borderId="3" xfId="1" applyNumberFormat="1" applyFont="1" applyFill="1" applyBorder="1" applyAlignment="1">
      <alignment horizontal="justify" vertical="center" wrapText="1"/>
    </xf>
    <xf numFmtId="165" fontId="2" fillId="0" borderId="3" xfId="1" applyNumberFormat="1" applyFont="1" applyFill="1" applyBorder="1" applyAlignment="1">
      <alignment horizontal="justify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E42"/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31"/>
  <sheetViews>
    <sheetView showGridLines="0" tabSelected="1" view="pageBreakPreview" zoomScaleNormal="100" zoomScaleSheetLayoutView="100" workbookViewId="0">
      <selection activeCell="G125" sqref="G125"/>
    </sheetView>
  </sheetViews>
  <sheetFormatPr baseColWidth="10" defaultColWidth="11.42578125" defaultRowHeight="13.5" x14ac:dyDescent="0.25"/>
  <cols>
    <col min="1" max="1" width="1.42578125" style="1" customWidth="1"/>
    <col min="2" max="2" width="63.42578125" style="1" customWidth="1"/>
    <col min="3" max="8" width="19.7109375" style="11" customWidth="1"/>
    <col min="9" max="16384" width="11.42578125" style="1"/>
  </cols>
  <sheetData>
    <row r="1" spans="2:8" ht="14.45" customHeight="1" x14ac:dyDescent="0.25">
      <c r="B1" s="27" t="s">
        <v>8</v>
      </c>
      <c r="C1" s="27"/>
      <c r="D1" s="27"/>
      <c r="E1" s="27"/>
      <c r="F1" s="27"/>
      <c r="G1" s="27"/>
      <c r="H1" s="27"/>
    </row>
    <row r="2" spans="2:8" x14ac:dyDescent="0.25">
      <c r="B2" s="28" t="s">
        <v>7</v>
      </c>
      <c r="C2" s="28"/>
      <c r="D2" s="28"/>
      <c r="E2" s="28"/>
      <c r="F2" s="28"/>
      <c r="G2" s="28"/>
      <c r="H2" s="28"/>
    </row>
    <row r="3" spans="2:8" x14ac:dyDescent="0.25">
      <c r="B3" s="28" t="s">
        <v>6</v>
      </c>
      <c r="C3" s="28"/>
      <c r="D3" s="28"/>
      <c r="E3" s="28"/>
      <c r="F3" s="28"/>
      <c r="G3" s="28"/>
      <c r="H3" s="28"/>
    </row>
    <row r="4" spans="2:8" x14ac:dyDescent="0.25">
      <c r="B4" s="28" t="s">
        <v>80</v>
      </c>
      <c r="C4" s="28"/>
      <c r="D4" s="28"/>
      <c r="E4" s="28"/>
      <c r="F4" s="28"/>
      <c r="G4" s="28"/>
      <c r="H4" s="28"/>
    </row>
    <row r="5" spans="2:8" ht="15" customHeight="1" x14ac:dyDescent="0.25">
      <c r="B5" s="28" t="s">
        <v>5</v>
      </c>
      <c r="C5" s="28"/>
      <c r="D5" s="28"/>
      <c r="E5" s="28"/>
      <c r="F5" s="28"/>
      <c r="G5" s="28"/>
      <c r="H5" s="28"/>
    </row>
    <row r="6" spans="2:8" ht="15" customHeight="1" x14ac:dyDescent="0.25">
      <c r="B6" s="29" t="s">
        <v>9</v>
      </c>
      <c r="C6" s="25" t="s">
        <v>4</v>
      </c>
      <c r="D6" s="25"/>
      <c r="E6" s="25"/>
      <c r="F6" s="25"/>
      <c r="G6" s="25"/>
      <c r="H6" s="25" t="s">
        <v>11</v>
      </c>
    </row>
    <row r="7" spans="2:8" ht="33.6" customHeight="1" x14ac:dyDescent="0.25">
      <c r="B7" s="27"/>
      <c r="C7" s="15" t="s">
        <v>10</v>
      </c>
      <c r="D7" s="16" t="s">
        <v>3</v>
      </c>
      <c r="E7" s="16" t="s">
        <v>2</v>
      </c>
      <c r="F7" s="15" t="s">
        <v>1</v>
      </c>
      <c r="G7" s="15" t="s">
        <v>69</v>
      </c>
      <c r="H7" s="26"/>
    </row>
    <row r="8" spans="2:8" s="2" customFormat="1" ht="6" customHeight="1" x14ac:dyDescent="0.25">
      <c r="B8" s="17"/>
      <c r="C8" s="18"/>
      <c r="D8" s="19"/>
      <c r="E8" s="19"/>
      <c r="F8" s="18"/>
      <c r="G8" s="18"/>
      <c r="H8" s="18"/>
    </row>
    <row r="9" spans="2:8" x14ac:dyDescent="0.25">
      <c r="B9" s="3" t="s">
        <v>12</v>
      </c>
      <c r="C9" s="12">
        <f>SUM(C10,C19,C30,C41,C49,C60,C65,C70,C73)</f>
        <v>189745121310</v>
      </c>
      <c r="D9" s="12">
        <f t="shared" ref="D9:D10" si="0">E9-C9</f>
        <v>102955340.8999939</v>
      </c>
      <c r="E9" s="12">
        <f>SUM(E10,E19,E30,E41,E49,E60,E65,E70,E73)</f>
        <v>189848076650.89999</v>
      </c>
      <c r="F9" s="12">
        <f>SUM(F10,F19,F30,F41,F49,F60,F65,F70,F73)</f>
        <v>40565161410.05999</v>
      </c>
      <c r="G9" s="12">
        <f>SUM(G10,G19,G30,G41,G49,G60,G65,G70,G73)</f>
        <v>40565161410.05999</v>
      </c>
      <c r="H9" s="12">
        <f>E9-F9</f>
        <v>149282915240.84</v>
      </c>
    </row>
    <row r="10" spans="2:8" s="4" customFormat="1" x14ac:dyDescent="0.25">
      <c r="B10" s="3" t="s">
        <v>13</v>
      </c>
      <c r="C10" s="12">
        <f>SUM(C11:C17)</f>
        <v>72232743923</v>
      </c>
      <c r="D10" s="12">
        <f t="shared" si="0"/>
        <v>-16102258.289993286</v>
      </c>
      <c r="E10" s="12">
        <f>SUM(E11:E17)</f>
        <v>72216641664.710007</v>
      </c>
      <c r="F10" s="12">
        <f>SUM(F11:F17)</f>
        <v>18710052166.269997</v>
      </c>
      <c r="G10" s="12">
        <f t="shared" ref="G10" si="1">SUM(G11:G17)</f>
        <v>18710052166.269997</v>
      </c>
      <c r="H10" s="12">
        <f t="shared" ref="H10:H70" si="2">E10-F10</f>
        <v>53506589498.44001</v>
      </c>
    </row>
    <row r="11" spans="2:8" x14ac:dyDescent="0.25">
      <c r="B11" s="5" t="s">
        <v>14</v>
      </c>
      <c r="C11" s="13">
        <v>21354631040</v>
      </c>
      <c r="D11" s="13">
        <f>E11-C11</f>
        <v>-25390579.709999084</v>
      </c>
      <c r="E11" s="13">
        <v>21329240460.290001</v>
      </c>
      <c r="F11" s="13">
        <v>5270873386.5</v>
      </c>
      <c r="G11" s="13">
        <f t="shared" ref="G11:G70" si="3">F11</f>
        <v>5270873386.5</v>
      </c>
      <c r="H11" s="13">
        <f t="shared" si="2"/>
        <v>16058367073.790001</v>
      </c>
    </row>
    <row r="12" spans="2:8" x14ac:dyDescent="0.25">
      <c r="B12" s="5" t="s">
        <v>15</v>
      </c>
      <c r="C12" s="13">
        <v>8284425850</v>
      </c>
      <c r="D12" s="13">
        <f t="shared" ref="D12:D17" si="4">E12-C12</f>
        <v>19606732.369999886</v>
      </c>
      <c r="E12" s="13">
        <v>8304032582.3699999</v>
      </c>
      <c r="F12" s="13">
        <v>2522666942.9299994</v>
      </c>
      <c r="G12" s="13">
        <f t="shared" si="3"/>
        <v>2522666942.9299994</v>
      </c>
      <c r="H12" s="13">
        <f t="shared" si="2"/>
        <v>5781365639.4400005</v>
      </c>
    </row>
    <row r="13" spans="2:8" x14ac:dyDescent="0.25">
      <c r="B13" s="5" t="s">
        <v>16</v>
      </c>
      <c r="C13" s="13">
        <v>14824690538</v>
      </c>
      <c r="D13" s="13">
        <f t="shared" si="4"/>
        <v>-5049686.4500026703</v>
      </c>
      <c r="E13" s="13">
        <v>14819640851.549997</v>
      </c>
      <c r="F13" s="13">
        <v>4727037979.5699997</v>
      </c>
      <c r="G13" s="13">
        <f t="shared" si="3"/>
        <v>4727037979.5699997</v>
      </c>
      <c r="H13" s="13">
        <f t="shared" si="2"/>
        <v>10092602871.979998</v>
      </c>
    </row>
    <row r="14" spans="2:8" x14ac:dyDescent="0.25">
      <c r="B14" s="5" t="s">
        <v>17</v>
      </c>
      <c r="C14" s="13">
        <v>7916750708</v>
      </c>
      <c r="D14" s="13">
        <f t="shared" si="4"/>
        <v>2181565.3400001526</v>
      </c>
      <c r="E14" s="13">
        <v>7918932273.3400002</v>
      </c>
      <c r="F14" s="13">
        <v>1610785238.0900002</v>
      </c>
      <c r="G14" s="13">
        <f t="shared" si="3"/>
        <v>1610785238.0900002</v>
      </c>
      <c r="H14" s="13">
        <f t="shared" si="2"/>
        <v>6308147035.25</v>
      </c>
    </row>
    <row r="15" spans="2:8" x14ac:dyDescent="0.25">
      <c r="B15" s="5" t="s">
        <v>18</v>
      </c>
      <c r="C15" s="13">
        <v>15690825800</v>
      </c>
      <c r="D15" s="13">
        <f t="shared" si="4"/>
        <v>6995340.6200008392</v>
      </c>
      <c r="E15" s="13">
        <v>15697821140.620001</v>
      </c>
      <c r="F15" s="13">
        <v>4377855858.1899958</v>
      </c>
      <c r="G15" s="13">
        <f t="shared" si="3"/>
        <v>4377855858.1899958</v>
      </c>
      <c r="H15" s="13">
        <f t="shared" si="2"/>
        <v>11319965282.430004</v>
      </c>
    </row>
    <row r="16" spans="2:8" x14ac:dyDescent="0.25">
      <c r="B16" s="5" t="s">
        <v>19</v>
      </c>
      <c r="C16" s="13">
        <v>3089859281</v>
      </c>
      <c r="D16" s="13">
        <f t="shared" si="4"/>
        <v>0</v>
      </c>
      <c r="E16" s="13">
        <v>3089859281</v>
      </c>
      <c r="F16" s="13">
        <v>0</v>
      </c>
      <c r="G16" s="13">
        <f t="shared" si="3"/>
        <v>0</v>
      </c>
      <c r="H16" s="13">
        <f t="shared" si="2"/>
        <v>3089859281</v>
      </c>
    </row>
    <row r="17" spans="2:8" x14ac:dyDescent="0.25">
      <c r="B17" s="5" t="s">
        <v>20</v>
      </c>
      <c r="C17" s="13">
        <v>1071560706</v>
      </c>
      <c r="D17" s="13">
        <f t="shared" si="4"/>
        <v>-14445630.460000038</v>
      </c>
      <c r="E17" s="13">
        <v>1057115075.54</v>
      </c>
      <c r="F17" s="13">
        <v>200832760.99000004</v>
      </c>
      <c r="G17" s="13">
        <f t="shared" si="3"/>
        <v>200832760.99000004</v>
      </c>
      <c r="H17" s="13">
        <f t="shared" si="2"/>
        <v>856282314.54999995</v>
      </c>
    </row>
    <row r="18" spans="2:8" x14ac:dyDescent="0.25">
      <c r="B18" s="5"/>
      <c r="C18" s="13"/>
      <c r="D18" s="13"/>
      <c r="E18" s="13"/>
      <c r="F18" s="13"/>
      <c r="G18" s="13"/>
      <c r="H18" s="13"/>
    </row>
    <row r="19" spans="2:8" s="4" customFormat="1" x14ac:dyDescent="0.25">
      <c r="B19" s="3" t="s">
        <v>21</v>
      </c>
      <c r="C19" s="12">
        <f>SUM(C20:C28)</f>
        <v>6913756505</v>
      </c>
      <c r="D19" s="12">
        <f t="shared" ref="D19:G19" si="5">SUM(D20:D28)</f>
        <v>-118446420.18999994</v>
      </c>
      <c r="E19" s="12">
        <f t="shared" si="5"/>
        <v>6795310084.8099995</v>
      </c>
      <c r="F19" s="12">
        <f t="shared" si="5"/>
        <v>560574617.70000005</v>
      </c>
      <c r="G19" s="12">
        <f t="shared" si="5"/>
        <v>560574617.70000005</v>
      </c>
      <c r="H19" s="12">
        <f t="shared" si="2"/>
        <v>6234735467.1099997</v>
      </c>
    </row>
    <row r="20" spans="2:8" x14ac:dyDescent="0.25">
      <c r="B20" s="5" t="s">
        <v>22</v>
      </c>
      <c r="C20" s="13">
        <v>377096106</v>
      </c>
      <c r="D20" s="13">
        <f t="shared" ref="D20:D71" si="6">E20-C20</f>
        <v>-10379614.910000086</v>
      </c>
      <c r="E20" s="13">
        <v>366716491.08999991</v>
      </c>
      <c r="F20" s="13">
        <v>6912146.2700000033</v>
      </c>
      <c r="G20" s="13">
        <f t="shared" si="3"/>
        <v>6912146.2700000033</v>
      </c>
      <c r="H20" s="13">
        <f t="shared" si="2"/>
        <v>359804344.81999993</v>
      </c>
    </row>
    <row r="21" spans="2:8" x14ac:dyDescent="0.25">
      <c r="B21" s="5" t="s">
        <v>23</v>
      </c>
      <c r="C21" s="13">
        <v>1137921498</v>
      </c>
      <c r="D21" s="13">
        <f t="shared" si="6"/>
        <v>3435751.25</v>
      </c>
      <c r="E21" s="13">
        <v>1141357249.25</v>
      </c>
      <c r="F21" s="13">
        <v>91916779.359999999</v>
      </c>
      <c r="G21" s="13">
        <f t="shared" si="3"/>
        <v>91916779.359999999</v>
      </c>
      <c r="H21" s="13">
        <f t="shared" si="2"/>
        <v>1049440469.89</v>
      </c>
    </row>
    <row r="22" spans="2:8" x14ac:dyDescent="0.25">
      <c r="B22" s="5" t="s">
        <v>24</v>
      </c>
      <c r="C22" s="13">
        <v>1103684289</v>
      </c>
      <c r="D22" s="13">
        <f t="shared" si="6"/>
        <v>5101270.3499999046</v>
      </c>
      <c r="E22" s="13">
        <v>1108785559.3499999</v>
      </c>
      <c r="F22" s="13">
        <v>249452239</v>
      </c>
      <c r="G22" s="13">
        <f t="shared" si="3"/>
        <v>249452239</v>
      </c>
      <c r="H22" s="13">
        <f t="shared" si="2"/>
        <v>859333320.3499999</v>
      </c>
    </row>
    <row r="23" spans="2:8" x14ac:dyDescent="0.25">
      <c r="B23" s="5" t="s">
        <v>25</v>
      </c>
      <c r="C23" s="13">
        <v>843998137</v>
      </c>
      <c r="D23" s="13">
        <f t="shared" si="6"/>
        <v>60531550.539999962</v>
      </c>
      <c r="E23" s="13">
        <v>904529687.53999996</v>
      </c>
      <c r="F23" s="13">
        <v>7596604.8100000015</v>
      </c>
      <c r="G23" s="13">
        <f t="shared" si="3"/>
        <v>7596604.8100000015</v>
      </c>
      <c r="H23" s="13">
        <f t="shared" si="2"/>
        <v>896933082.73000002</v>
      </c>
    </row>
    <row r="24" spans="2:8" x14ac:dyDescent="0.25">
      <c r="B24" s="5" t="s">
        <v>26</v>
      </c>
      <c r="C24" s="13">
        <v>1303802688</v>
      </c>
      <c r="D24" s="13">
        <f t="shared" si="6"/>
        <v>-178620608.31999969</v>
      </c>
      <c r="E24" s="13">
        <v>1125182079.6800003</v>
      </c>
      <c r="F24" s="13">
        <v>21674159.750000004</v>
      </c>
      <c r="G24" s="13">
        <f t="shared" si="3"/>
        <v>21674159.750000004</v>
      </c>
      <c r="H24" s="13">
        <f t="shared" si="2"/>
        <v>1103507919.9300003</v>
      </c>
    </row>
    <row r="25" spans="2:8" x14ac:dyDescent="0.25">
      <c r="B25" s="5" t="s">
        <v>27</v>
      </c>
      <c r="C25" s="13">
        <v>1435718962</v>
      </c>
      <c r="D25" s="13">
        <f t="shared" si="6"/>
        <v>5964867.5699999332</v>
      </c>
      <c r="E25" s="13">
        <v>1441683829.5699999</v>
      </c>
      <c r="F25" s="13">
        <v>180104872.49000004</v>
      </c>
      <c r="G25" s="13">
        <f t="shared" si="3"/>
        <v>180104872.49000004</v>
      </c>
      <c r="H25" s="13">
        <f t="shared" si="2"/>
        <v>1261578957.0799999</v>
      </c>
    </row>
    <row r="26" spans="2:8" x14ac:dyDescent="0.25">
      <c r="B26" s="5" t="s">
        <v>28</v>
      </c>
      <c r="C26" s="13">
        <v>419269127</v>
      </c>
      <c r="D26" s="13">
        <f t="shared" si="6"/>
        <v>-4992121.3199999928</v>
      </c>
      <c r="E26" s="13">
        <v>414277005.68000001</v>
      </c>
      <c r="F26" s="13">
        <v>1031782.1799999999</v>
      </c>
      <c r="G26" s="13">
        <f t="shared" si="3"/>
        <v>1031782.1799999999</v>
      </c>
      <c r="H26" s="13">
        <f t="shared" si="2"/>
        <v>413245223.5</v>
      </c>
    </row>
    <row r="27" spans="2:8" x14ac:dyDescent="0.25">
      <c r="B27" s="5" t="s">
        <v>29</v>
      </c>
      <c r="C27" s="13">
        <v>4168950</v>
      </c>
      <c r="D27" s="13">
        <f t="shared" si="6"/>
        <v>0</v>
      </c>
      <c r="E27" s="13">
        <v>4168950</v>
      </c>
      <c r="F27" s="13">
        <v>0</v>
      </c>
      <c r="G27" s="13">
        <f t="shared" si="3"/>
        <v>0</v>
      </c>
      <c r="H27" s="13">
        <f t="shared" si="2"/>
        <v>4168950</v>
      </c>
    </row>
    <row r="28" spans="2:8" x14ac:dyDescent="0.25">
      <c r="B28" s="5" t="s">
        <v>30</v>
      </c>
      <c r="C28" s="13">
        <v>288096748</v>
      </c>
      <c r="D28" s="13">
        <f t="shared" si="6"/>
        <v>512484.65000003576</v>
      </c>
      <c r="E28" s="13">
        <v>288609232.65000004</v>
      </c>
      <c r="F28" s="13">
        <v>1886033.84</v>
      </c>
      <c r="G28" s="13">
        <f t="shared" si="3"/>
        <v>1886033.84</v>
      </c>
      <c r="H28" s="13">
        <f t="shared" si="2"/>
        <v>286723198.81000006</v>
      </c>
    </row>
    <row r="29" spans="2:8" x14ac:dyDescent="0.25">
      <c r="B29" s="5"/>
      <c r="C29" s="13"/>
      <c r="D29" s="13"/>
      <c r="E29" s="13"/>
      <c r="F29" s="13"/>
      <c r="G29" s="13"/>
      <c r="H29" s="13"/>
    </row>
    <row r="30" spans="2:8" s="4" customFormat="1" x14ac:dyDescent="0.25">
      <c r="B30" s="3" t="s">
        <v>40</v>
      </c>
      <c r="C30" s="12">
        <f>SUM(C31:C39)</f>
        <v>21381448053</v>
      </c>
      <c r="D30" s="12">
        <f t="shared" ref="D30:G30" si="7">SUM(D31:D39)</f>
        <v>202465572.57999909</v>
      </c>
      <c r="E30" s="12">
        <f t="shared" si="7"/>
        <v>21583913625.580002</v>
      </c>
      <c r="F30" s="12">
        <f t="shared" si="7"/>
        <v>3260604031.170001</v>
      </c>
      <c r="G30" s="12">
        <f t="shared" si="7"/>
        <v>3260604031.170001</v>
      </c>
      <c r="H30" s="12">
        <f t="shared" si="2"/>
        <v>18323309594.41</v>
      </c>
    </row>
    <row r="31" spans="2:8" x14ac:dyDescent="0.25">
      <c r="B31" s="5" t="s">
        <v>31</v>
      </c>
      <c r="C31" s="13">
        <v>4705524858</v>
      </c>
      <c r="D31" s="13">
        <f t="shared" si="6"/>
        <v>1607282.4699993134</v>
      </c>
      <c r="E31" s="13">
        <v>4707132140.4699993</v>
      </c>
      <c r="F31" s="13">
        <v>1479498327.4400003</v>
      </c>
      <c r="G31" s="13">
        <f t="shared" si="3"/>
        <v>1479498327.4400003</v>
      </c>
      <c r="H31" s="13">
        <f t="shared" si="2"/>
        <v>3227633813.0299988</v>
      </c>
    </row>
    <row r="32" spans="2:8" x14ac:dyDescent="0.25">
      <c r="B32" s="5" t="s">
        <v>32</v>
      </c>
      <c r="C32" s="13">
        <v>2204628812</v>
      </c>
      <c r="D32" s="13">
        <f t="shared" si="6"/>
        <v>2746399.3700003624</v>
      </c>
      <c r="E32" s="13">
        <v>2207375211.3700004</v>
      </c>
      <c r="F32" s="13">
        <v>181241722.21999997</v>
      </c>
      <c r="G32" s="13">
        <f t="shared" si="3"/>
        <v>181241722.21999997</v>
      </c>
      <c r="H32" s="13">
        <f t="shared" si="2"/>
        <v>2026133489.1500003</v>
      </c>
    </row>
    <row r="33" spans="2:8" x14ac:dyDescent="0.25">
      <c r="B33" s="5" t="s">
        <v>33</v>
      </c>
      <c r="C33" s="13">
        <v>2329628743</v>
      </c>
      <c r="D33" s="13">
        <f t="shared" si="6"/>
        <v>30193383.190000057</v>
      </c>
      <c r="E33" s="13">
        <v>2359822126.1900001</v>
      </c>
      <c r="F33" s="13">
        <v>232984725.12000012</v>
      </c>
      <c r="G33" s="13">
        <f t="shared" si="3"/>
        <v>232984725.12000012</v>
      </c>
      <c r="H33" s="13">
        <f t="shared" si="2"/>
        <v>2126837401.0699999</v>
      </c>
    </row>
    <row r="34" spans="2:8" x14ac:dyDescent="0.25">
      <c r="B34" s="5" t="s">
        <v>34</v>
      </c>
      <c r="C34" s="13">
        <v>866465355</v>
      </c>
      <c r="D34" s="13">
        <f t="shared" si="6"/>
        <v>2434579.8399999142</v>
      </c>
      <c r="E34" s="13">
        <v>868899934.83999991</v>
      </c>
      <c r="F34" s="13">
        <v>114009554.42</v>
      </c>
      <c r="G34" s="13">
        <f t="shared" si="3"/>
        <v>114009554.42</v>
      </c>
      <c r="H34" s="13">
        <f t="shared" si="2"/>
        <v>754890380.41999996</v>
      </c>
    </row>
    <row r="35" spans="2:8" x14ac:dyDescent="0.25">
      <c r="B35" s="5" t="s">
        <v>35</v>
      </c>
      <c r="C35" s="13">
        <v>2606352616</v>
      </c>
      <c r="D35" s="13">
        <f t="shared" si="6"/>
        <v>357695232.94999981</v>
      </c>
      <c r="E35" s="13">
        <v>2964047848.9499998</v>
      </c>
      <c r="F35" s="13">
        <v>54390262.730000004</v>
      </c>
      <c r="G35" s="13">
        <f t="shared" si="3"/>
        <v>54390262.730000004</v>
      </c>
      <c r="H35" s="13">
        <f t="shared" si="2"/>
        <v>2909657586.2199998</v>
      </c>
    </row>
    <row r="36" spans="2:8" x14ac:dyDescent="0.25">
      <c r="B36" s="5" t="s">
        <v>36</v>
      </c>
      <c r="C36" s="13">
        <v>511576985</v>
      </c>
      <c r="D36" s="13">
        <f t="shared" si="6"/>
        <v>6126721</v>
      </c>
      <c r="E36" s="13">
        <v>517703706</v>
      </c>
      <c r="F36" s="13">
        <v>0</v>
      </c>
      <c r="G36" s="13">
        <f t="shared" si="3"/>
        <v>0</v>
      </c>
      <c r="H36" s="13">
        <f t="shared" si="2"/>
        <v>517703706</v>
      </c>
    </row>
    <row r="37" spans="2:8" x14ac:dyDescent="0.25">
      <c r="B37" s="5" t="s">
        <v>37</v>
      </c>
      <c r="C37" s="13">
        <v>60671594</v>
      </c>
      <c r="D37" s="13">
        <f t="shared" si="6"/>
        <v>6104408</v>
      </c>
      <c r="E37" s="13">
        <v>66776002</v>
      </c>
      <c r="F37" s="13">
        <v>5479286</v>
      </c>
      <c r="G37" s="13">
        <f t="shared" si="3"/>
        <v>5479286</v>
      </c>
      <c r="H37" s="13">
        <f t="shared" si="2"/>
        <v>61296716</v>
      </c>
    </row>
    <row r="38" spans="2:8" x14ac:dyDescent="0.25">
      <c r="B38" s="5" t="s">
        <v>38</v>
      </c>
      <c r="C38" s="13">
        <v>189407358</v>
      </c>
      <c r="D38" s="13">
        <f t="shared" si="6"/>
        <v>-21434869.139999986</v>
      </c>
      <c r="E38" s="13">
        <v>167972488.86000001</v>
      </c>
      <c r="F38" s="13">
        <v>7031043.5700000003</v>
      </c>
      <c r="G38" s="13">
        <f t="shared" si="3"/>
        <v>7031043.5700000003</v>
      </c>
      <c r="H38" s="13">
        <f t="shared" si="2"/>
        <v>160941445.29000002</v>
      </c>
    </row>
    <row r="39" spans="2:8" x14ac:dyDescent="0.25">
      <c r="B39" s="5" t="s">
        <v>39</v>
      </c>
      <c r="C39" s="13">
        <v>7907191732</v>
      </c>
      <c r="D39" s="13">
        <f t="shared" si="6"/>
        <v>-183007565.10000038</v>
      </c>
      <c r="E39" s="13">
        <v>7724184166.8999996</v>
      </c>
      <c r="F39" s="13">
        <v>1185969109.6700008</v>
      </c>
      <c r="G39" s="13">
        <f t="shared" si="3"/>
        <v>1185969109.6700008</v>
      </c>
      <c r="H39" s="13">
        <f t="shared" si="2"/>
        <v>6538215057.2299986</v>
      </c>
    </row>
    <row r="40" spans="2:8" x14ac:dyDescent="0.25">
      <c r="B40" s="5"/>
      <c r="C40" s="13"/>
      <c r="D40" s="13"/>
      <c r="E40" s="13"/>
      <c r="F40" s="13"/>
      <c r="G40" s="13"/>
      <c r="H40" s="13"/>
    </row>
    <row r="41" spans="2:8" s="4" customFormat="1" x14ac:dyDescent="0.25">
      <c r="B41" s="6" t="s">
        <v>41</v>
      </c>
      <c r="C41" s="12">
        <f>SUM(C42:C47)</f>
        <v>61610043880</v>
      </c>
      <c r="D41" s="12">
        <f>SUM(D42:D47)</f>
        <v>62926949.439996719</v>
      </c>
      <c r="E41" s="12">
        <f>SUM(E42:E47)</f>
        <v>61672970829.439995</v>
      </c>
      <c r="F41" s="12">
        <f>SUM(F42:F47)</f>
        <v>15051747396.559996</v>
      </c>
      <c r="G41" s="12">
        <f>SUM(G42:G47)</f>
        <v>15051747396.559996</v>
      </c>
      <c r="H41" s="12">
        <f t="shared" si="2"/>
        <v>46621223432.879997</v>
      </c>
    </row>
    <row r="42" spans="2:8" x14ac:dyDescent="0.25">
      <c r="B42" s="5" t="s">
        <v>42</v>
      </c>
      <c r="C42" s="13">
        <v>50337979835</v>
      </c>
      <c r="D42" s="13">
        <f t="shared" si="6"/>
        <v>88041483.699996948</v>
      </c>
      <c r="E42" s="13">
        <v>50426021318.699997</v>
      </c>
      <c r="F42" s="13">
        <v>12783617338.349997</v>
      </c>
      <c r="G42" s="13">
        <f t="shared" si="3"/>
        <v>12783617338.349997</v>
      </c>
      <c r="H42" s="13">
        <f t="shared" si="2"/>
        <v>37642403980.349998</v>
      </c>
    </row>
    <row r="43" spans="2:8" x14ac:dyDescent="0.25">
      <c r="B43" s="5" t="s">
        <v>43</v>
      </c>
      <c r="C43" s="13">
        <v>3995500000</v>
      </c>
      <c r="D43" s="13">
        <f t="shared" si="6"/>
        <v>0</v>
      </c>
      <c r="E43" s="13">
        <v>3995500000</v>
      </c>
      <c r="F43" s="13">
        <v>1392519286.6599998</v>
      </c>
      <c r="G43" s="13">
        <f t="shared" si="3"/>
        <v>1392519286.6599998</v>
      </c>
      <c r="H43" s="13">
        <f t="shared" si="2"/>
        <v>2602980713.3400002</v>
      </c>
    </row>
    <row r="44" spans="2:8" x14ac:dyDescent="0.25">
      <c r="B44" s="5" t="s">
        <v>44</v>
      </c>
      <c r="C44" s="13">
        <v>5926564045</v>
      </c>
      <c r="D44" s="13">
        <f t="shared" si="6"/>
        <v>-25114534.260000229</v>
      </c>
      <c r="E44" s="13">
        <v>5901449510.7399998</v>
      </c>
      <c r="F44" s="13">
        <v>875610771.54999995</v>
      </c>
      <c r="G44" s="13">
        <f t="shared" ref="G44:G46" si="8">F44</f>
        <v>875610771.54999995</v>
      </c>
      <c r="H44" s="13">
        <f t="shared" ref="H44:H46" si="9">E44-F44</f>
        <v>5025838739.1899996</v>
      </c>
    </row>
    <row r="45" spans="2:8" x14ac:dyDescent="0.25">
      <c r="B45" s="5" t="s">
        <v>78</v>
      </c>
      <c r="C45" s="13">
        <v>1350000000</v>
      </c>
      <c r="D45" s="13">
        <f t="shared" si="6"/>
        <v>0</v>
      </c>
      <c r="E45" s="13">
        <v>1350000000</v>
      </c>
      <c r="F45" s="13">
        <v>0</v>
      </c>
      <c r="G45" s="13">
        <f t="shared" si="8"/>
        <v>0</v>
      </c>
      <c r="H45" s="13">
        <f t="shared" si="9"/>
        <v>1350000000</v>
      </c>
    </row>
    <row r="46" spans="2:8" x14ac:dyDescent="0.25">
      <c r="B46" s="5" t="s">
        <v>70</v>
      </c>
      <c r="C46" s="13">
        <v>0</v>
      </c>
      <c r="D46" s="13">
        <f t="shared" si="6"/>
        <v>0</v>
      </c>
      <c r="E46" s="13">
        <v>0</v>
      </c>
      <c r="F46" s="13">
        <v>0</v>
      </c>
      <c r="G46" s="13">
        <f t="shared" si="8"/>
        <v>0</v>
      </c>
      <c r="H46" s="13">
        <f t="shared" si="9"/>
        <v>0</v>
      </c>
    </row>
    <row r="47" spans="2:8" x14ac:dyDescent="0.25">
      <c r="B47" s="5" t="s">
        <v>72</v>
      </c>
      <c r="C47" s="13">
        <v>0</v>
      </c>
      <c r="D47" s="13">
        <f t="shared" si="6"/>
        <v>0</v>
      </c>
      <c r="E47" s="13">
        <v>0</v>
      </c>
      <c r="F47" s="13">
        <v>0</v>
      </c>
      <c r="G47" s="13">
        <f t="shared" si="3"/>
        <v>0</v>
      </c>
      <c r="H47" s="13">
        <f t="shared" si="2"/>
        <v>0</v>
      </c>
    </row>
    <row r="48" spans="2:8" x14ac:dyDescent="0.25">
      <c r="B48" s="5"/>
      <c r="C48" s="13"/>
      <c r="D48" s="13"/>
      <c r="E48" s="13"/>
      <c r="F48" s="13"/>
      <c r="G48" s="13"/>
      <c r="H48" s="13"/>
    </row>
    <row r="49" spans="2:8" s="4" customFormat="1" x14ac:dyDescent="0.25">
      <c r="B49" s="3" t="s">
        <v>45</v>
      </c>
      <c r="C49" s="12">
        <f>SUM(C50:C58)</f>
        <v>804350231</v>
      </c>
      <c r="D49" s="12">
        <f t="shared" ref="D49:G49" si="10">SUM(D50:D58)</f>
        <v>37347729.460000008</v>
      </c>
      <c r="E49" s="12">
        <f t="shared" si="10"/>
        <v>841697960.45999992</v>
      </c>
      <c r="F49" s="12">
        <f t="shared" si="10"/>
        <v>14804852.84</v>
      </c>
      <c r="G49" s="12">
        <f t="shared" si="10"/>
        <v>14804852.84</v>
      </c>
      <c r="H49" s="12">
        <f t="shared" si="2"/>
        <v>826893107.61999989</v>
      </c>
    </row>
    <row r="50" spans="2:8" x14ac:dyDescent="0.25">
      <c r="B50" s="5" t="s">
        <v>46</v>
      </c>
      <c r="C50" s="13">
        <v>127086490</v>
      </c>
      <c r="D50" s="13">
        <f t="shared" si="6"/>
        <v>6894759.7699999958</v>
      </c>
      <c r="E50" s="13">
        <v>133981249.77</v>
      </c>
      <c r="F50" s="13">
        <v>11872332.039999999</v>
      </c>
      <c r="G50" s="13">
        <f t="shared" si="3"/>
        <v>11872332.039999999</v>
      </c>
      <c r="H50" s="13">
        <f t="shared" si="2"/>
        <v>122108917.72999999</v>
      </c>
    </row>
    <row r="51" spans="2:8" x14ac:dyDescent="0.25">
      <c r="B51" s="5" t="s">
        <v>47</v>
      </c>
      <c r="C51" s="13">
        <v>34329313</v>
      </c>
      <c r="D51" s="13">
        <f t="shared" si="6"/>
        <v>17008963.859999999</v>
      </c>
      <c r="E51" s="13">
        <v>51338276.859999999</v>
      </c>
      <c r="F51" s="13">
        <v>800000</v>
      </c>
      <c r="G51" s="13">
        <f t="shared" si="3"/>
        <v>800000</v>
      </c>
      <c r="H51" s="13">
        <f t="shared" si="2"/>
        <v>50538276.859999999</v>
      </c>
    </row>
    <row r="52" spans="2:8" x14ac:dyDescent="0.25">
      <c r="B52" s="5" t="s">
        <v>48</v>
      </c>
      <c r="C52" s="13">
        <v>7928109</v>
      </c>
      <c r="D52" s="13">
        <f t="shared" si="6"/>
        <v>5504283.0700000003</v>
      </c>
      <c r="E52" s="13">
        <v>13432392.07</v>
      </c>
      <c r="F52" s="13">
        <v>2116710</v>
      </c>
      <c r="G52" s="13">
        <f t="shared" si="3"/>
        <v>2116710</v>
      </c>
      <c r="H52" s="13">
        <f t="shared" si="2"/>
        <v>11315682.07</v>
      </c>
    </row>
    <row r="53" spans="2:8" x14ac:dyDescent="0.25">
      <c r="B53" s="5" t="s">
        <v>49</v>
      </c>
      <c r="C53" s="13">
        <v>90501116</v>
      </c>
      <c r="D53" s="13">
        <f t="shared" si="6"/>
        <v>6805976</v>
      </c>
      <c r="E53" s="13">
        <v>97307092</v>
      </c>
      <c r="F53" s="13">
        <v>0</v>
      </c>
      <c r="G53" s="13">
        <f t="shared" si="3"/>
        <v>0</v>
      </c>
      <c r="H53" s="13">
        <f t="shared" si="2"/>
        <v>97307092</v>
      </c>
    </row>
    <row r="54" spans="2:8" x14ac:dyDescent="0.25">
      <c r="B54" s="5" t="s">
        <v>50</v>
      </c>
      <c r="C54" s="13">
        <v>77730</v>
      </c>
      <c r="D54" s="13">
        <f t="shared" si="6"/>
        <v>0</v>
      </c>
      <c r="E54" s="13">
        <v>77730</v>
      </c>
      <c r="F54" s="13">
        <v>0</v>
      </c>
      <c r="G54" s="13">
        <f t="shared" si="3"/>
        <v>0</v>
      </c>
      <c r="H54" s="13">
        <f t="shared" si="2"/>
        <v>77730</v>
      </c>
    </row>
    <row r="55" spans="2:8" x14ac:dyDescent="0.25">
      <c r="B55" s="5" t="s">
        <v>51</v>
      </c>
      <c r="C55" s="13">
        <v>484400612</v>
      </c>
      <c r="D55" s="13">
        <f t="shared" si="6"/>
        <v>-1543742.6399999857</v>
      </c>
      <c r="E55" s="13">
        <v>482856869.36000001</v>
      </c>
      <c r="F55" s="13">
        <v>15810.8</v>
      </c>
      <c r="G55" s="13">
        <f t="shared" si="3"/>
        <v>15810.8</v>
      </c>
      <c r="H55" s="13">
        <f t="shared" si="2"/>
        <v>482841058.56</v>
      </c>
    </row>
    <row r="56" spans="2:8" x14ac:dyDescent="0.25">
      <c r="B56" s="5" t="s">
        <v>52</v>
      </c>
      <c r="C56" s="13">
        <v>1000000</v>
      </c>
      <c r="D56" s="13">
        <f t="shared" si="6"/>
        <v>-1000000</v>
      </c>
      <c r="E56" s="13">
        <v>0</v>
      </c>
      <c r="F56" s="13">
        <v>0</v>
      </c>
      <c r="G56" s="13">
        <f t="shared" si="3"/>
        <v>0</v>
      </c>
      <c r="H56" s="13">
        <f t="shared" si="2"/>
        <v>0</v>
      </c>
    </row>
    <row r="57" spans="2:8" x14ac:dyDescent="0.25">
      <c r="B57" s="5" t="s">
        <v>53</v>
      </c>
      <c r="C57" s="13">
        <v>29502993</v>
      </c>
      <c r="D57" s="13">
        <f t="shared" si="6"/>
        <v>0</v>
      </c>
      <c r="E57" s="13">
        <v>29502993</v>
      </c>
      <c r="F57" s="13">
        <v>0</v>
      </c>
      <c r="G57" s="13">
        <f t="shared" si="3"/>
        <v>0</v>
      </c>
      <c r="H57" s="13">
        <f t="shared" si="2"/>
        <v>29502993</v>
      </c>
    </row>
    <row r="58" spans="2:8" x14ac:dyDescent="0.25">
      <c r="B58" s="5" t="s">
        <v>54</v>
      </c>
      <c r="C58" s="13">
        <v>29523868</v>
      </c>
      <c r="D58" s="13">
        <f t="shared" si="6"/>
        <v>3677489.3999999985</v>
      </c>
      <c r="E58" s="13">
        <v>33201357.399999999</v>
      </c>
      <c r="F58" s="13">
        <v>0</v>
      </c>
      <c r="G58" s="13">
        <f t="shared" si="3"/>
        <v>0</v>
      </c>
      <c r="H58" s="13">
        <f t="shared" si="2"/>
        <v>33201357.399999999</v>
      </c>
    </row>
    <row r="59" spans="2:8" x14ac:dyDescent="0.25">
      <c r="B59" s="5"/>
      <c r="C59" s="13"/>
      <c r="D59" s="13"/>
      <c r="E59" s="13"/>
      <c r="F59" s="13"/>
      <c r="G59" s="13"/>
      <c r="H59" s="13"/>
    </row>
    <row r="60" spans="2:8" s="4" customFormat="1" x14ac:dyDescent="0.25">
      <c r="B60" s="3" t="s">
        <v>57</v>
      </c>
      <c r="C60" s="12">
        <f>SUM(C61:C63)</f>
        <v>14424336200</v>
      </c>
      <c r="D60" s="12">
        <f>SUM(D61:D63)</f>
        <v>69791847.059999466</v>
      </c>
      <c r="E60" s="12">
        <f>SUM(E61:E63)</f>
        <v>14494128047.059999</v>
      </c>
      <c r="F60" s="12">
        <f>SUM(F61:F63)</f>
        <v>69380571.559999973</v>
      </c>
      <c r="G60" s="12">
        <f>SUM(G61:G63)</f>
        <v>69380571.559999973</v>
      </c>
      <c r="H60" s="12">
        <f t="shared" si="2"/>
        <v>14424747475.5</v>
      </c>
    </row>
    <row r="61" spans="2:8" x14ac:dyDescent="0.25">
      <c r="B61" s="5" t="s">
        <v>55</v>
      </c>
      <c r="C61" s="14">
        <v>13121076476</v>
      </c>
      <c r="D61" s="13">
        <f t="shared" si="6"/>
        <v>69791847.059999466</v>
      </c>
      <c r="E61" s="14">
        <v>13190868323.059999</v>
      </c>
      <c r="F61" s="14">
        <v>69380571.559999973</v>
      </c>
      <c r="G61" s="14">
        <f t="shared" si="3"/>
        <v>69380571.559999973</v>
      </c>
      <c r="H61" s="14">
        <f t="shared" si="2"/>
        <v>13121487751.5</v>
      </c>
    </row>
    <row r="62" spans="2:8" x14ac:dyDescent="0.25">
      <c r="B62" s="5" t="s">
        <v>73</v>
      </c>
      <c r="C62" s="14">
        <v>0</v>
      </c>
      <c r="D62" s="13">
        <f t="shared" ref="D62" si="11">E62-C62</f>
        <v>0</v>
      </c>
      <c r="E62" s="14">
        <v>0</v>
      </c>
      <c r="F62" s="14">
        <v>0</v>
      </c>
      <c r="G62" s="14">
        <f t="shared" ref="G62" si="12">F62</f>
        <v>0</v>
      </c>
      <c r="H62" s="14">
        <f t="shared" ref="H62" si="13">E62-F62</f>
        <v>0</v>
      </c>
    </row>
    <row r="63" spans="2:8" x14ac:dyDescent="0.25">
      <c r="B63" s="5" t="s">
        <v>56</v>
      </c>
      <c r="C63" s="14">
        <v>1303259724</v>
      </c>
      <c r="D63" s="13">
        <f t="shared" si="6"/>
        <v>0</v>
      </c>
      <c r="E63" s="14">
        <v>1303259724</v>
      </c>
      <c r="F63" s="14">
        <v>0</v>
      </c>
      <c r="G63" s="14">
        <f t="shared" si="3"/>
        <v>0</v>
      </c>
      <c r="H63" s="14">
        <f t="shared" si="2"/>
        <v>1303259724</v>
      </c>
    </row>
    <row r="64" spans="2:8" x14ac:dyDescent="0.25">
      <c r="B64" s="5"/>
      <c r="C64" s="14"/>
      <c r="D64" s="13"/>
      <c r="E64" s="14"/>
      <c r="F64" s="14"/>
      <c r="G64" s="14"/>
      <c r="H64" s="14"/>
    </row>
    <row r="65" spans="2:8" s="4" customFormat="1" x14ac:dyDescent="0.25">
      <c r="B65" s="3" t="s">
        <v>58</v>
      </c>
      <c r="C65" s="12">
        <f>SUM(C66:C68)</f>
        <v>452174129</v>
      </c>
      <c r="D65" s="12">
        <f>SUM(D66:D68)</f>
        <v>-135028079.16000003</v>
      </c>
      <c r="E65" s="12">
        <f t="shared" ref="E65:G65" si="14">SUM(E66:E68)</f>
        <v>317146049.83999997</v>
      </c>
      <c r="F65" s="12">
        <f t="shared" si="14"/>
        <v>0</v>
      </c>
      <c r="G65" s="12">
        <f t="shared" si="14"/>
        <v>0</v>
      </c>
      <c r="H65" s="12">
        <f t="shared" si="2"/>
        <v>317146049.83999997</v>
      </c>
    </row>
    <row r="66" spans="2:8" x14ac:dyDescent="0.25">
      <c r="B66" s="5" t="s">
        <v>71</v>
      </c>
      <c r="C66" s="14">
        <v>0</v>
      </c>
      <c r="D66" s="13">
        <f t="shared" ref="D66" si="15">E66-C66</f>
        <v>0</v>
      </c>
      <c r="E66" s="14">
        <v>0</v>
      </c>
      <c r="F66" s="14">
        <v>0</v>
      </c>
      <c r="G66" s="13">
        <f t="shared" ref="G66" si="16">F66</f>
        <v>0</v>
      </c>
      <c r="H66" s="13">
        <f t="shared" ref="H66" si="17">E66-F66</f>
        <v>0</v>
      </c>
    </row>
    <row r="67" spans="2:8" x14ac:dyDescent="0.25">
      <c r="B67" s="5" t="s">
        <v>59</v>
      </c>
      <c r="C67" s="14">
        <v>73000000</v>
      </c>
      <c r="D67" s="13">
        <f t="shared" si="6"/>
        <v>0</v>
      </c>
      <c r="E67" s="14">
        <v>73000000</v>
      </c>
      <c r="F67" s="14">
        <v>0</v>
      </c>
      <c r="G67" s="13">
        <f t="shared" si="3"/>
        <v>0</v>
      </c>
      <c r="H67" s="13">
        <f t="shared" si="2"/>
        <v>73000000</v>
      </c>
    </row>
    <row r="68" spans="2:8" x14ac:dyDescent="0.25">
      <c r="B68" s="5" t="s">
        <v>81</v>
      </c>
      <c r="C68" s="14">
        <v>379174129</v>
      </c>
      <c r="D68" s="13">
        <f t="shared" ref="D68" si="18">E68-C68</f>
        <v>-135028079.16000003</v>
      </c>
      <c r="E68" s="14">
        <v>244146049.83999997</v>
      </c>
      <c r="F68" s="14">
        <v>0</v>
      </c>
      <c r="G68" s="13">
        <f t="shared" ref="G68" si="19">F68</f>
        <v>0</v>
      </c>
      <c r="H68" s="13">
        <f t="shared" ref="H68" si="20">E68-F68</f>
        <v>244146049.83999997</v>
      </c>
    </row>
    <row r="69" spans="2:8" x14ac:dyDescent="0.25">
      <c r="B69" s="5"/>
      <c r="C69" s="13"/>
      <c r="D69" s="13"/>
      <c r="E69" s="13"/>
      <c r="F69" s="13"/>
      <c r="G69" s="13"/>
      <c r="H69" s="13"/>
    </row>
    <row r="70" spans="2:8" s="4" customFormat="1" x14ac:dyDescent="0.25">
      <c r="B70" s="3" t="s">
        <v>61</v>
      </c>
      <c r="C70" s="12">
        <f>SUM(C71:C71)</f>
        <v>0</v>
      </c>
      <c r="D70" s="12">
        <f t="shared" si="6"/>
        <v>0</v>
      </c>
      <c r="E70" s="12">
        <f>SUM(E71:E71)</f>
        <v>0</v>
      </c>
      <c r="F70" s="12">
        <f>SUM(F71:F71)</f>
        <v>0</v>
      </c>
      <c r="G70" s="12">
        <f t="shared" si="3"/>
        <v>0</v>
      </c>
      <c r="H70" s="12">
        <f t="shared" si="2"/>
        <v>0</v>
      </c>
    </row>
    <row r="71" spans="2:8" x14ac:dyDescent="0.25">
      <c r="B71" s="5" t="s">
        <v>60</v>
      </c>
      <c r="C71" s="14">
        <v>0</v>
      </c>
      <c r="D71" s="13">
        <f t="shared" si="6"/>
        <v>0</v>
      </c>
      <c r="E71" s="14">
        <v>0</v>
      </c>
      <c r="F71" s="14">
        <v>0</v>
      </c>
      <c r="G71" s="13">
        <f t="shared" ref="G71" si="21">F71</f>
        <v>0</v>
      </c>
      <c r="H71" s="13">
        <f t="shared" ref="H71" si="22">E71-F71</f>
        <v>0</v>
      </c>
    </row>
    <row r="72" spans="2:8" x14ac:dyDescent="0.25">
      <c r="B72" s="5"/>
      <c r="C72" s="13"/>
      <c r="D72" s="13"/>
      <c r="E72" s="13"/>
      <c r="F72" s="13"/>
      <c r="G72" s="13"/>
      <c r="H72" s="13"/>
    </row>
    <row r="73" spans="2:8" s="4" customFormat="1" x14ac:dyDescent="0.25">
      <c r="B73" s="3" t="s">
        <v>62</v>
      </c>
      <c r="C73" s="12">
        <f>SUM(C74:C76)</f>
        <v>11926268389</v>
      </c>
      <c r="D73" s="12">
        <f>SUM(D74:D76)</f>
        <v>0</v>
      </c>
      <c r="E73" s="12">
        <f>SUM(E74:E76)</f>
        <v>11926268389</v>
      </c>
      <c r="F73" s="12">
        <f>SUM(F74:F76)</f>
        <v>2897997773.9600005</v>
      </c>
      <c r="G73" s="12">
        <f>SUM(G74:G76)</f>
        <v>2897997773.9600005</v>
      </c>
      <c r="H73" s="12">
        <f t="shared" ref="H73:H123" si="23">E73-F73</f>
        <v>9028270615.039999</v>
      </c>
    </row>
    <row r="74" spans="2:8" x14ac:dyDescent="0.25">
      <c r="B74" s="5" t="s">
        <v>63</v>
      </c>
      <c r="C74" s="14">
        <v>5900195803</v>
      </c>
      <c r="D74" s="13">
        <f t="shared" ref="D74:D123" si="24">E74-C74</f>
        <v>0</v>
      </c>
      <c r="E74" s="13">
        <v>5900195803</v>
      </c>
      <c r="F74" s="13">
        <v>1563218882.97</v>
      </c>
      <c r="G74" s="13">
        <f t="shared" ref="G74:G123" si="25">F74</f>
        <v>1563218882.97</v>
      </c>
      <c r="H74" s="13">
        <f t="shared" si="23"/>
        <v>4336976920.0299997</v>
      </c>
    </row>
    <row r="75" spans="2:8" x14ac:dyDescent="0.25">
      <c r="B75" s="5" t="s">
        <v>64</v>
      </c>
      <c r="C75" s="14">
        <v>5826072586</v>
      </c>
      <c r="D75" s="13">
        <f t="shared" si="24"/>
        <v>0</v>
      </c>
      <c r="E75" s="13">
        <v>5826072586</v>
      </c>
      <c r="F75" s="13">
        <v>1322289133.1700001</v>
      </c>
      <c r="G75" s="13">
        <f t="shared" si="25"/>
        <v>1322289133.1700001</v>
      </c>
      <c r="H75" s="13">
        <f t="shared" si="23"/>
        <v>4503783452.8299999</v>
      </c>
    </row>
    <row r="76" spans="2:8" x14ac:dyDescent="0.25">
      <c r="B76" s="5" t="s">
        <v>65</v>
      </c>
      <c r="C76" s="14">
        <v>200000000</v>
      </c>
      <c r="D76" s="13">
        <f t="shared" si="24"/>
        <v>0</v>
      </c>
      <c r="E76" s="13">
        <v>200000000</v>
      </c>
      <c r="F76" s="13">
        <v>12489757.82</v>
      </c>
      <c r="G76" s="13">
        <f t="shared" si="25"/>
        <v>12489757.82</v>
      </c>
      <c r="H76" s="13">
        <f t="shared" si="23"/>
        <v>187510242.18000001</v>
      </c>
    </row>
    <row r="77" spans="2:8" x14ac:dyDescent="0.25">
      <c r="B77" s="7"/>
      <c r="C77" s="13"/>
      <c r="D77" s="13"/>
      <c r="E77" s="13"/>
      <c r="F77" s="13"/>
      <c r="G77" s="13">
        <f t="shared" si="25"/>
        <v>0</v>
      </c>
      <c r="H77" s="13">
        <f t="shared" si="23"/>
        <v>0</v>
      </c>
    </row>
    <row r="78" spans="2:8" x14ac:dyDescent="0.25">
      <c r="B78" s="8" t="s">
        <v>66</v>
      </c>
      <c r="C78" s="12">
        <f>SUM(C79,C84,C95,C106,C111,C120)</f>
        <v>19020393023</v>
      </c>
      <c r="D78" s="12">
        <f t="shared" si="24"/>
        <v>31735419.439998627</v>
      </c>
      <c r="E78" s="12">
        <f>SUM(E79,E84,E95,E106,E111,E120)</f>
        <v>19052128442.439999</v>
      </c>
      <c r="F78" s="12">
        <f>SUM(F79,F84,F95,F106,F111,F120)</f>
        <v>2434854544.6700006</v>
      </c>
      <c r="G78" s="12">
        <f>SUM(G79,G84,G95,G106,G111,G120)</f>
        <v>2434854544.6700006</v>
      </c>
      <c r="H78" s="12">
        <f t="shared" si="23"/>
        <v>16617273897.769999</v>
      </c>
    </row>
    <row r="79" spans="2:8" s="4" customFormat="1" x14ac:dyDescent="0.25">
      <c r="B79" s="3" t="s">
        <v>67</v>
      </c>
      <c r="C79" s="12">
        <f>SUM(C80:C82)</f>
        <v>477436113</v>
      </c>
      <c r="D79" s="12">
        <f t="shared" si="24"/>
        <v>0</v>
      </c>
      <c r="E79" s="12">
        <f>SUM(E80:E82)</f>
        <v>477436113</v>
      </c>
      <c r="F79" s="12">
        <f>SUM(F80:F82)</f>
        <v>0</v>
      </c>
      <c r="G79" s="12">
        <f>SUM(G80:G82)</f>
        <v>0</v>
      </c>
      <c r="H79" s="12">
        <f t="shared" si="23"/>
        <v>477436113</v>
      </c>
    </row>
    <row r="80" spans="2:8" x14ac:dyDescent="0.25">
      <c r="B80" s="5" t="s">
        <v>15</v>
      </c>
      <c r="C80" s="13">
        <v>431568923</v>
      </c>
      <c r="D80" s="13">
        <f t="shared" si="24"/>
        <v>0</v>
      </c>
      <c r="E80" s="13">
        <v>431568923</v>
      </c>
      <c r="F80" s="13">
        <v>0</v>
      </c>
      <c r="G80" s="14">
        <f t="shared" si="25"/>
        <v>0</v>
      </c>
      <c r="H80" s="14">
        <f t="shared" si="23"/>
        <v>431568923</v>
      </c>
    </row>
    <row r="81" spans="2:8" x14ac:dyDescent="0.25">
      <c r="B81" s="5" t="s">
        <v>16</v>
      </c>
      <c r="C81" s="13">
        <v>45867190</v>
      </c>
      <c r="D81" s="13">
        <f t="shared" si="24"/>
        <v>0</v>
      </c>
      <c r="E81" s="13">
        <v>45867190</v>
      </c>
      <c r="F81" s="13">
        <v>0</v>
      </c>
      <c r="G81" s="13">
        <f t="shared" si="25"/>
        <v>0</v>
      </c>
      <c r="H81" s="13">
        <f t="shared" si="23"/>
        <v>45867190</v>
      </c>
    </row>
    <row r="82" spans="2:8" x14ac:dyDescent="0.25">
      <c r="B82" s="5" t="s">
        <v>18</v>
      </c>
      <c r="C82" s="13">
        <v>0</v>
      </c>
      <c r="D82" s="13">
        <f t="shared" si="24"/>
        <v>0</v>
      </c>
      <c r="E82" s="13">
        <v>0</v>
      </c>
      <c r="F82" s="13">
        <v>0</v>
      </c>
      <c r="G82" s="13">
        <f t="shared" si="25"/>
        <v>0</v>
      </c>
      <c r="H82" s="13">
        <f t="shared" si="23"/>
        <v>0</v>
      </c>
    </row>
    <row r="83" spans="2:8" x14ac:dyDescent="0.25">
      <c r="B83" s="5"/>
      <c r="C83" s="13"/>
      <c r="D83" s="13"/>
      <c r="E83" s="13"/>
      <c r="F83" s="13"/>
      <c r="G83" s="13"/>
      <c r="H83" s="13"/>
    </row>
    <row r="84" spans="2:8" s="4" customFormat="1" x14ac:dyDescent="0.25">
      <c r="B84" s="3" t="s">
        <v>68</v>
      </c>
      <c r="C84" s="12">
        <f>SUM(C85:C93)</f>
        <v>2861695558</v>
      </c>
      <c r="D84" s="12">
        <f t="shared" si="24"/>
        <v>212058391.55999994</v>
      </c>
      <c r="E84" s="12">
        <f>SUM(E85:E93)</f>
        <v>3073753949.5599999</v>
      </c>
      <c r="F84" s="12">
        <f>SUM(F85:F93)</f>
        <v>247289688.77000004</v>
      </c>
      <c r="G84" s="12">
        <f>SUM(G85:G93)</f>
        <v>247289688.77000004</v>
      </c>
      <c r="H84" s="12">
        <f t="shared" si="23"/>
        <v>2826464260.79</v>
      </c>
    </row>
    <row r="85" spans="2:8" x14ac:dyDescent="0.25">
      <c r="B85" s="5" t="s">
        <v>22</v>
      </c>
      <c r="C85" s="13">
        <v>10711329</v>
      </c>
      <c r="D85" s="13">
        <f t="shared" si="24"/>
        <v>850000</v>
      </c>
      <c r="E85" s="13">
        <v>11561329</v>
      </c>
      <c r="F85" s="13">
        <v>798364.2</v>
      </c>
      <c r="G85" s="13">
        <f t="shared" si="25"/>
        <v>798364.2</v>
      </c>
      <c r="H85" s="13">
        <f t="shared" si="23"/>
        <v>10762964.800000001</v>
      </c>
    </row>
    <row r="86" spans="2:8" x14ac:dyDescent="0.25">
      <c r="B86" s="5" t="s">
        <v>23</v>
      </c>
      <c r="C86" s="13">
        <v>3100000</v>
      </c>
      <c r="D86" s="13">
        <f t="shared" si="24"/>
        <v>0</v>
      </c>
      <c r="E86" s="13">
        <v>3100000</v>
      </c>
      <c r="F86" s="13">
        <v>0</v>
      </c>
      <c r="G86" s="13">
        <f t="shared" si="25"/>
        <v>0</v>
      </c>
      <c r="H86" s="13">
        <f t="shared" si="23"/>
        <v>3100000</v>
      </c>
    </row>
    <row r="87" spans="2:8" x14ac:dyDescent="0.25">
      <c r="B87" s="5" t="s">
        <v>24</v>
      </c>
      <c r="C87" s="13">
        <v>15421408</v>
      </c>
      <c r="D87" s="13">
        <f t="shared" si="24"/>
        <v>0</v>
      </c>
      <c r="E87" s="13">
        <v>15421408</v>
      </c>
      <c r="F87" s="13">
        <v>179995.8</v>
      </c>
      <c r="G87" s="13">
        <f t="shared" si="25"/>
        <v>179995.8</v>
      </c>
      <c r="H87" s="13">
        <f t="shared" si="23"/>
        <v>15241412.199999999</v>
      </c>
    </row>
    <row r="88" spans="2:8" x14ac:dyDescent="0.25">
      <c r="B88" s="5" t="s">
        <v>25</v>
      </c>
      <c r="C88" s="13">
        <v>528340243</v>
      </c>
      <c r="D88" s="13">
        <f t="shared" si="24"/>
        <v>-1100000</v>
      </c>
      <c r="E88" s="13">
        <v>527240243</v>
      </c>
      <c r="F88" s="13">
        <v>431694.98</v>
      </c>
      <c r="G88" s="13">
        <f t="shared" si="25"/>
        <v>431694.98</v>
      </c>
      <c r="H88" s="13">
        <f t="shared" si="23"/>
        <v>526808548.01999998</v>
      </c>
    </row>
    <row r="89" spans="2:8" x14ac:dyDescent="0.25">
      <c r="B89" s="5" t="s">
        <v>26</v>
      </c>
      <c r="C89" s="13">
        <v>1067164183</v>
      </c>
      <c r="D89" s="13">
        <f t="shared" si="24"/>
        <v>93367596.769999981</v>
      </c>
      <c r="E89" s="13">
        <v>1160531779.77</v>
      </c>
      <c r="F89" s="13">
        <v>95999602.75</v>
      </c>
      <c r="G89" s="13">
        <f t="shared" si="25"/>
        <v>95999602.75</v>
      </c>
      <c r="H89" s="13">
        <f t="shared" si="23"/>
        <v>1064532177.02</v>
      </c>
    </row>
    <row r="90" spans="2:8" x14ac:dyDescent="0.25">
      <c r="B90" s="5" t="s">
        <v>27</v>
      </c>
      <c r="C90" s="13">
        <v>1040415082</v>
      </c>
      <c r="D90" s="13">
        <f t="shared" si="24"/>
        <v>3896500</v>
      </c>
      <c r="E90" s="13">
        <v>1044311582</v>
      </c>
      <c r="F90" s="13">
        <v>149041795.61000001</v>
      </c>
      <c r="G90" s="13">
        <f t="shared" si="25"/>
        <v>149041795.61000001</v>
      </c>
      <c r="H90" s="13">
        <f t="shared" si="23"/>
        <v>895269786.38999999</v>
      </c>
    </row>
    <row r="91" spans="2:8" x14ac:dyDescent="0.25">
      <c r="B91" s="5" t="s">
        <v>28</v>
      </c>
      <c r="C91" s="13">
        <v>162427667</v>
      </c>
      <c r="D91" s="13">
        <f t="shared" si="24"/>
        <v>118223344.59000003</v>
      </c>
      <c r="E91" s="13">
        <v>280651011.59000003</v>
      </c>
      <c r="F91" s="13">
        <v>199995.6</v>
      </c>
      <c r="G91" s="13">
        <f t="shared" si="25"/>
        <v>199995.6</v>
      </c>
      <c r="H91" s="13">
        <f t="shared" si="23"/>
        <v>280451015.99000001</v>
      </c>
    </row>
    <row r="92" spans="2:8" x14ac:dyDescent="0.25">
      <c r="B92" s="5" t="s">
        <v>29</v>
      </c>
      <c r="C92" s="13">
        <v>0</v>
      </c>
      <c r="D92" s="13">
        <f t="shared" si="24"/>
        <v>0</v>
      </c>
      <c r="E92" s="13">
        <v>0</v>
      </c>
      <c r="F92" s="13">
        <v>0</v>
      </c>
      <c r="G92" s="13">
        <f t="shared" si="25"/>
        <v>0</v>
      </c>
      <c r="H92" s="13">
        <f t="shared" si="23"/>
        <v>0</v>
      </c>
    </row>
    <row r="93" spans="2:8" x14ac:dyDescent="0.25">
      <c r="B93" s="5" t="s">
        <v>30</v>
      </c>
      <c r="C93" s="13">
        <v>34115646</v>
      </c>
      <c r="D93" s="13">
        <f t="shared" si="24"/>
        <v>-3179049.8000000007</v>
      </c>
      <c r="E93" s="13">
        <v>30936596.199999999</v>
      </c>
      <c r="F93" s="13">
        <v>638239.82999999996</v>
      </c>
      <c r="G93" s="13">
        <f t="shared" si="25"/>
        <v>638239.82999999996</v>
      </c>
      <c r="H93" s="13">
        <f t="shared" si="23"/>
        <v>30298356.370000001</v>
      </c>
    </row>
    <row r="94" spans="2:8" x14ac:dyDescent="0.25">
      <c r="B94" s="5"/>
      <c r="C94" s="13"/>
      <c r="D94" s="13"/>
      <c r="E94" s="13"/>
      <c r="F94" s="13"/>
      <c r="G94" s="13"/>
      <c r="H94" s="13"/>
    </row>
    <row r="95" spans="2:8" s="4" customFormat="1" x14ac:dyDescent="0.25">
      <c r="B95" s="3" t="s">
        <v>40</v>
      </c>
      <c r="C95" s="12">
        <f>SUM(C96:C104)</f>
        <v>5719413627</v>
      </c>
      <c r="D95" s="12">
        <f t="shared" si="24"/>
        <v>-85877198.159998894</v>
      </c>
      <c r="E95" s="12">
        <f>SUM(E96:E104)</f>
        <v>5633536428.8400011</v>
      </c>
      <c r="F95" s="12">
        <f>SUM(F96:F104)</f>
        <v>607137317.19000018</v>
      </c>
      <c r="G95" s="12">
        <f t="shared" ref="G95" si="26">SUM(G96:G104)</f>
        <v>607137317.19000018</v>
      </c>
      <c r="H95" s="12">
        <f t="shared" si="23"/>
        <v>5026399111.6500006</v>
      </c>
    </row>
    <row r="96" spans="2:8" x14ac:dyDescent="0.25">
      <c r="B96" s="5" t="s">
        <v>31</v>
      </c>
      <c r="C96" s="13">
        <v>2775966969</v>
      </c>
      <c r="D96" s="13">
        <f t="shared" si="24"/>
        <v>95000</v>
      </c>
      <c r="E96" s="13">
        <v>2776061969</v>
      </c>
      <c r="F96" s="13">
        <v>532504590.0800001</v>
      </c>
      <c r="G96" s="13">
        <f t="shared" si="25"/>
        <v>532504590.0800001</v>
      </c>
      <c r="H96" s="13">
        <f t="shared" si="23"/>
        <v>2243557378.9200001</v>
      </c>
    </row>
    <row r="97" spans="2:8" x14ac:dyDescent="0.25">
      <c r="B97" s="5" t="s">
        <v>32</v>
      </c>
      <c r="C97" s="13">
        <v>136375461</v>
      </c>
      <c r="D97" s="13">
        <f t="shared" si="24"/>
        <v>4725000</v>
      </c>
      <c r="E97" s="13">
        <v>141100461</v>
      </c>
      <c r="F97" s="13">
        <v>7763449.4500000002</v>
      </c>
      <c r="G97" s="13">
        <f t="shared" si="25"/>
        <v>7763449.4500000002</v>
      </c>
      <c r="H97" s="13">
        <f t="shared" si="23"/>
        <v>133337011.55</v>
      </c>
    </row>
    <row r="98" spans="2:8" x14ac:dyDescent="0.25">
      <c r="B98" s="5" t="s">
        <v>33</v>
      </c>
      <c r="C98" s="13">
        <v>2105988272</v>
      </c>
      <c r="D98" s="13">
        <f t="shared" si="24"/>
        <v>32414762.799999952</v>
      </c>
      <c r="E98" s="13">
        <v>2138403034.8</v>
      </c>
      <c r="F98" s="13">
        <v>27784812.18</v>
      </c>
      <c r="G98" s="13">
        <f t="shared" si="25"/>
        <v>27784812.18</v>
      </c>
      <c r="H98" s="13">
        <f t="shared" si="23"/>
        <v>2110618222.6199999</v>
      </c>
    </row>
    <row r="99" spans="2:8" x14ac:dyDescent="0.25">
      <c r="B99" s="5" t="s">
        <v>34</v>
      </c>
      <c r="C99" s="13">
        <v>193172149</v>
      </c>
      <c r="D99" s="13"/>
      <c r="E99" s="13">
        <v>193172149</v>
      </c>
      <c r="F99" s="13">
        <v>19263605.939999998</v>
      </c>
      <c r="G99" s="13">
        <f t="shared" si="25"/>
        <v>19263605.939999998</v>
      </c>
      <c r="H99" s="13">
        <f t="shared" si="23"/>
        <v>173908543.06</v>
      </c>
    </row>
    <row r="100" spans="2:8" x14ac:dyDescent="0.25">
      <c r="B100" s="5" t="s">
        <v>35</v>
      </c>
      <c r="C100" s="13">
        <v>450975510</v>
      </c>
      <c r="D100" s="13">
        <f t="shared" si="24"/>
        <v>-115837232.01999992</v>
      </c>
      <c r="E100" s="13">
        <v>335138277.98000008</v>
      </c>
      <c r="F100" s="13">
        <v>17471517.5</v>
      </c>
      <c r="G100" s="13">
        <f t="shared" si="25"/>
        <v>17471517.5</v>
      </c>
      <c r="H100" s="13">
        <f t="shared" si="23"/>
        <v>317666760.48000008</v>
      </c>
    </row>
    <row r="101" spans="2:8" x14ac:dyDescent="0.25">
      <c r="B101" s="5" t="s">
        <v>36</v>
      </c>
      <c r="C101" s="13">
        <v>2500000</v>
      </c>
      <c r="D101" s="13">
        <f t="shared" si="24"/>
        <v>0</v>
      </c>
      <c r="E101" s="13">
        <v>2500000</v>
      </c>
      <c r="F101" s="13">
        <v>72727.360000000001</v>
      </c>
      <c r="G101" s="13">
        <f t="shared" si="25"/>
        <v>72727.360000000001</v>
      </c>
      <c r="H101" s="13">
        <f t="shared" si="23"/>
        <v>2427272.64</v>
      </c>
    </row>
    <row r="102" spans="2:8" x14ac:dyDescent="0.25">
      <c r="B102" s="5" t="s">
        <v>37</v>
      </c>
      <c r="C102" s="13">
        <v>11560000</v>
      </c>
      <c r="D102" s="13">
        <f t="shared" si="24"/>
        <v>-6636000</v>
      </c>
      <c r="E102" s="13">
        <v>4924000</v>
      </c>
      <c r="F102" s="13">
        <v>1008144</v>
      </c>
      <c r="G102" s="13">
        <f t="shared" si="25"/>
        <v>1008144</v>
      </c>
      <c r="H102" s="13">
        <f t="shared" si="23"/>
        <v>3915856</v>
      </c>
    </row>
    <row r="103" spans="2:8" x14ac:dyDescent="0.25">
      <c r="B103" s="5" t="s">
        <v>38</v>
      </c>
      <c r="C103" s="13">
        <v>4735202</v>
      </c>
      <c r="D103" s="13">
        <f t="shared" si="24"/>
        <v>-850000</v>
      </c>
      <c r="E103" s="13">
        <v>3885202</v>
      </c>
      <c r="F103" s="13">
        <v>69999.98</v>
      </c>
      <c r="G103" s="13">
        <f t="shared" si="25"/>
        <v>69999.98</v>
      </c>
      <c r="H103" s="13">
        <f t="shared" si="23"/>
        <v>3815202.02</v>
      </c>
    </row>
    <row r="104" spans="2:8" x14ac:dyDescent="0.25">
      <c r="B104" s="5" t="s">
        <v>39</v>
      </c>
      <c r="C104" s="13">
        <v>38140064</v>
      </c>
      <c r="D104" s="13">
        <f t="shared" si="24"/>
        <v>211271.06000000238</v>
      </c>
      <c r="E104" s="13">
        <v>38351335.060000002</v>
      </c>
      <c r="F104" s="13">
        <v>1198470.7</v>
      </c>
      <c r="G104" s="13">
        <f t="shared" si="25"/>
        <v>1198470.7</v>
      </c>
      <c r="H104" s="13">
        <f t="shared" si="23"/>
        <v>37152864.359999999</v>
      </c>
    </row>
    <row r="105" spans="2:8" x14ac:dyDescent="0.25">
      <c r="B105" s="5"/>
      <c r="C105" s="13"/>
      <c r="D105" s="13"/>
      <c r="E105" s="13"/>
      <c r="F105" s="13"/>
      <c r="G105" s="13"/>
      <c r="H105" s="13"/>
    </row>
    <row r="106" spans="2:8" s="4" customFormat="1" x14ac:dyDescent="0.25">
      <c r="B106" s="6" t="s">
        <v>41</v>
      </c>
      <c r="C106" s="12">
        <f>SUM(C107:C109)</f>
        <v>6735547914</v>
      </c>
      <c r="D106" s="12">
        <f t="shared" si="24"/>
        <v>-144999153.47000027</v>
      </c>
      <c r="E106" s="12">
        <f>SUM(E107:E109)</f>
        <v>6590548760.5299997</v>
      </c>
      <c r="F106" s="12">
        <f>SUM(F107:F109)</f>
        <v>1454612237.6100001</v>
      </c>
      <c r="G106" s="12">
        <f>SUM(G107:G109)</f>
        <v>1454612237.6100001</v>
      </c>
      <c r="H106" s="12">
        <f t="shared" si="23"/>
        <v>5135936522.9200001</v>
      </c>
    </row>
    <row r="107" spans="2:8" x14ac:dyDescent="0.25">
      <c r="B107" s="5" t="s">
        <v>42</v>
      </c>
      <c r="C107" s="13">
        <v>6585724954</v>
      </c>
      <c r="D107" s="13">
        <f t="shared" si="24"/>
        <v>-85168718.470000267</v>
      </c>
      <c r="E107" s="13">
        <v>6500556235.5299997</v>
      </c>
      <c r="F107" s="13">
        <v>1454612237.6100001</v>
      </c>
      <c r="G107" s="13">
        <f t="shared" si="25"/>
        <v>1454612237.6100001</v>
      </c>
      <c r="H107" s="13">
        <f t="shared" si="23"/>
        <v>5045943997.9200001</v>
      </c>
    </row>
    <row r="108" spans="2:8" x14ac:dyDescent="0.25">
      <c r="B108" s="5" t="s">
        <v>44</v>
      </c>
      <c r="C108" s="13">
        <v>149822960</v>
      </c>
      <c r="D108" s="13">
        <f t="shared" ref="D108" si="27">E108-C108</f>
        <v>-59830435</v>
      </c>
      <c r="E108" s="13">
        <v>89992525</v>
      </c>
      <c r="F108" s="13">
        <v>0</v>
      </c>
      <c r="G108" s="13">
        <f t="shared" ref="G108" si="28">F108</f>
        <v>0</v>
      </c>
      <c r="H108" s="13">
        <f t="shared" ref="H108" si="29">E108-F108</f>
        <v>89992525</v>
      </c>
    </row>
    <row r="109" spans="2:8" x14ac:dyDescent="0.25">
      <c r="B109" s="5" t="s">
        <v>72</v>
      </c>
      <c r="C109" s="13">
        <v>0</v>
      </c>
      <c r="D109" s="13">
        <f t="shared" si="24"/>
        <v>0</v>
      </c>
      <c r="E109" s="13">
        <v>0</v>
      </c>
      <c r="F109" s="13">
        <v>0</v>
      </c>
      <c r="G109" s="13">
        <f t="shared" si="25"/>
        <v>0</v>
      </c>
      <c r="H109" s="13">
        <f t="shared" si="23"/>
        <v>0</v>
      </c>
    </row>
    <row r="110" spans="2:8" x14ac:dyDescent="0.25">
      <c r="B110" s="5"/>
      <c r="C110" s="13"/>
      <c r="D110" s="13"/>
      <c r="E110" s="13"/>
      <c r="F110" s="13"/>
      <c r="G110" s="13"/>
      <c r="H110" s="13"/>
    </row>
    <row r="111" spans="2:8" s="4" customFormat="1" x14ac:dyDescent="0.25">
      <c r="B111" s="3" t="s">
        <v>45</v>
      </c>
      <c r="C111" s="12">
        <f>SUM(C112:C118)</f>
        <v>77650000</v>
      </c>
      <c r="D111" s="12">
        <f t="shared" si="24"/>
        <v>-15079141.43</v>
      </c>
      <c r="E111" s="12">
        <f>SUM(E112:E118)</f>
        <v>62570858.57</v>
      </c>
      <c r="F111" s="12">
        <f>SUM(F112:F118)</f>
        <v>0</v>
      </c>
      <c r="G111" s="12">
        <f>SUM(G112:G118)</f>
        <v>0</v>
      </c>
      <c r="H111" s="12">
        <f t="shared" si="23"/>
        <v>62570858.57</v>
      </c>
    </row>
    <row r="112" spans="2:8" x14ac:dyDescent="0.25">
      <c r="B112" s="5" t="s">
        <v>46</v>
      </c>
      <c r="C112" s="13">
        <v>61050000</v>
      </c>
      <c r="D112" s="13">
        <f t="shared" si="24"/>
        <v>-38079141.43</v>
      </c>
      <c r="E112" s="13">
        <v>22970858.57</v>
      </c>
      <c r="F112" s="13">
        <v>0</v>
      </c>
      <c r="G112" s="13">
        <f t="shared" si="25"/>
        <v>0</v>
      </c>
      <c r="H112" s="13">
        <f t="shared" si="23"/>
        <v>22970858.57</v>
      </c>
    </row>
    <row r="113" spans="2:11" x14ac:dyDescent="0.25">
      <c r="B113" s="5" t="s">
        <v>47</v>
      </c>
      <c r="C113" s="13">
        <v>6000000</v>
      </c>
      <c r="D113" s="13">
        <f t="shared" si="24"/>
        <v>0</v>
      </c>
      <c r="E113" s="13">
        <v>6000000</v>
      </c>
      <c r="F113" s="13">
        <v>0</v>
      </c>
      <c r="G113" s="13">
        <f t="shared" si="25"/>
        <v>0</v>
      </c>
      <c r="H113" s="13">
        <f t="shared" si="23"/>
        <v>6000000</v>
      </c>
    </row>
    <row r="114" spans="2:11" x14ac:dyDescent="0.25">
      <c r="B114" s="5" t="s">
        <v>48</v>
      </c>
      <c r="C114" s="13">
        <v>5000000</v>
      </c>
      <c r="D114" s="13">
        <f t="shared" si="24"/>
        <v>0</v>
      </c>
      <c r="E114" s="13">
        <v>5000000</v>
      </c>
      <c r="F114" s="13">
        <v>0</v>
      </c>
      <c r="G114" s="13">
        <f t="shared" si="25"/>
        <v>0</v>
      </c>
      <c r="H114" s="13">
        <f t="shared" si="23"/>
        <v>5000000</v>
      </c>
    </row>
    <row r="115" spans="2:11" x14ac:dyDescent="0.25">
      <c r="B115" s="5" t="s">
        <v>49</v>
      </c>
      <c r="C115" s="13">
        <v>0</v>
      </c>
      <c r="D115" s="13">
        <f t="shared" si="24"/>
        <v>0</v>
      </c>
      <c r="E115" s="13">
        <v>0</v>
      </c>
      <c r="F115" s="13">
        <v>0</v>
      </c>
      <c r="G115" s="13">
        <f t="shared" si="25"/>
        <v>0</v>
      </c>
      <c r="H115" s="13">
        <f t="shared" si="23"/>
        <v>0</v>
      </c>
    </row>
    <row r="116" spans="2:11" x14ac:dyDescent="0.25">
      <c r="B116" s="5" t="s">
        <v>50</v>
      </c>
      <c r="C116" s="13">
        <v>0</v>
      </c>
      <c r="D116" s="13">
        <f t="shared" ref="D116" si="30">E116-C116</f>
        <v>0</v>
      </c>
      <c r="E116" s="13">
        <v>0</v>
      </c>
      <c r="F116" s="13">
        <v>0</v>
      </c>
      <c r="G116" s="13">
        <f t="shared" ref="G116" si="31">F116</f>
        <v>0</v>
      </c>
      <c r="H116" s="13">
        <f t="shared" ref="H116" si="32">E116-F116</f>
        <v>0</v>
      </c>
    </row>
    <row r="117" spans="2:11" x14ac:dyDescent="0.25">
      <c r="B117" s="5" t="s">
        <v>51</v>
      </c>
      <c r="C117" s="13">
        <v>5600000</v>
      </c>
      <c r="D117" s="13">
        <f t="shared" si="24"/>
        <v>20000000</v>
      </c>
      <c r="E117" s="13">
        <v>25600000</v>
      </c>
      <c r="F117" s="13">
        <v>0</v>
      </c>
      <c r="G117" s="13">
        <f t="shared" si="25"/>
        <v>0</v>
      </c>
      <c r="H117" s="13">
        <f t="shared" si="23"/>
        <v>25600000</v>
      </c>
    </row>
    <row r="118" spans="2:11" x14ac:dyDescent="0.25">
      <c r="B118" s="5" t="s">
        <v>54</v>
      </c>
      <c r="C118" s="13">
        <v>0</v>
      </c>
      <c r="D118" s="13">
        <f t="shared" si="24"/>
        <v>3000000</v>
      </c>
      <c r="E118" s="13">
        <v>3000000</v>
      </c>
      <c r="F118" s="13">
        <v>0</v>
      </c>
      <c r="G118" s="13">
        <f t="shared" si="25"/>
        <v>0</v>
      </c>
      <c r="H118" s="13">
        <f t="shared" si="23"/>
        <v>3000000</v>
      </c>
    </row>
    <row r="119" spans="2:11" x14ac:dyDescent="0.25">
      <c r="B119" s="5"/>
      <c r="C119" s="13"/>
      <c r="D119" s="13"/>
      <c r="E119" s="13"/>
      <c r="F119" s="13"/>
      <c r="G119" s="13"/>
      <c r="H119" s="13"/>
    </row>
    <row r="120" spans="2:11" s="4" customFormat="1" x14ac:dyDescent="0.25">
      <c r="B120" s="3" t="s">
        <v>57</v>
      </c>
      <c r="C120" s="12">
        <f>SUM(C121:C123)</f>
        <v>3148649811</v>
      </c>
      <c r="D120" s="12">
        <f t="shared" si="24"/>
        <v>65632520.940000057</v>
      </c>
      <c r="E120" s="12">
        <f>SUM(E121:E123)</f>
        <v>3214282331.9400001</v>
      </c>
      <c r="F120" s="12">
        <f t="shared" ref="F120:G120" si="33">SUM(F121:F123)</f>
        <v>125815301.09999999</v>
      </c>
      <c r="G120" s="12">
        <f t="shared" si="33"/>
        <v>125815301.09999999</v>
      </c>
      <c r="H120" s="12">
        <f t="shared" si="23"/>
        <v>3088467030.8400002</v>
      </c>
    </row>
    <row r="121" spans="2:11" x14ac:dyDescent="0.25">
      <c r="B121" s="5" t="s">
        <v>55</v>
      </c>
      <c r="C121" s="13">
        <v>2269996649</v>
      </c>
      <c r="D121" s="13">
        <f t="shared" ref="D121:D122" si="34">E121-C121</f>
        <v>65632520.940000057</v>
      </c>
      <c r="E121" s="13">
        <v>2335629169.9400001</v>
      </c>
      <c r="F121" s="13">
        <v>0</v>
      </c>
      <c r="G121" s="14">
        <f t="shared" ref="G121:G122" si="35">F121</f>
        <v>0</v>
      </c>
      <c r="H121" s="14">
        <f t="shared" ref="H121:H122" si="36">E121-F121</f>
        <v>2335629169.9400001</v>
      </c>
    </row>
    <row r="122" spans="2:11" x14ac:dyDescent="0.25">
      <c r="B122" s="5" t="s">
        <v>73</v>
      </c>
      <c r="C122" s="13">
        <v>0</v>
      </c>
      <c r="D122" s="13">
        <f t="shared" si="34"/>
        <v>0</v>
      </c>
      <c r="E122" s="13">
        <v>0</v>
      </c>
      <c r="F122" s="13">
        <v>0</v>
      </c>
      <c r="G122" s="14">
        <f t="shared" si="35"/>
        <v>0</v>
      </c>
      <c r="H122" s="14">
        <f t="shared" si="36"/>
        <v>0</v>
      </c>
    </row>
    <row r="123" spans="2:11" x14ac:dyDescent="0.25">
      <c r="B123" s="5" t="s">
        <v>56</v>
      </c>
      <c r="C123" s="13">
        <v>878653162</v>
      </c>
      <c r="D123" s="13">
        <f t="shared" si="24"/>
        <v>0</v>
      </c>
      <c r="E123" s="13">
        <v>878653162</v>
      </c>
      <c r="F123" s="13">
        <v>125815301.09999999</v>
      </c>
      <c r="G123" s="14">
        <f t="shared" si="25"/>
        <v>125815301.09999999</v>
      </c>
      <c r="H123" s="14">
        <f t="shared" si="23"/>
        <v>752837860.89999998</v>
      </c>
    </row>
    <row r="124" spans="2:11" x14ac:dyDescent="0.25">
      <c r="B124" s="7"/>
      <c r="C124" s="13"/>
      <c r="D124" s="13"/>
      <c r="E124" s="13"/>
      <c r="F124" s="13"/>
      <c r="G124" s="13">
        <f t="shared" ref="G124:G125" si="37">F124</f>
        <v>0</v>
      </c>
      <c r="H124" s="13">
        <f t="shared" ref="H124:H125" si="38">E124-F124</f>
        <v>0</v>
      </c>
    </row>
    <row r="125" spans="2:11" x14ac:dyDescent="0.25">
      <c r="B125" s="3" t="s">
        <v>0</v>
      </c>
      <c r="C125" s="12">
        <f>SUM(C9,C78)</f>
        <v>208765514333</v>
      </c>
      <c r="D125" s="12">
        <f t="shared" ref="D125" si="39">E125-C125</f>
        <v>134690760.33999634</v>
      </c>
      <c r="E125" s="12">
        <f>SUM(E9,E78)</f>
        <v>208900205093.34</v>
      </c>
      <c r="F125" s="12">
        <f>SUM(F9,F78)</f>
        <v>43000015954.729988</v>
      </c>
      <c r="G125" s="12">
        <f t="shared" si="37"/>
        <v>43000015954.729988</v>
      </c>
      <c r="H125" s="12">
        <f t="shared" si="38"/>
        <v>165900189138.61002</v>
      </c>
    </row>
    <row r="126" spans="2:11" x14ac:dyDescent="0.25">
      <c r="B126" s="9"/>
      <c r="C126" s="10"/>
      <c r="D126" s="10"/>
      <c r="E126" s="10"/>
      <c r="F126" s="10"/>
      <c r="G126" s="10"/>
      <c r="H126" s="10"/>
    </row>
    <row r="127" spans="2:11" x14ac:dyDescent="0.25">
      <c r="B127" s="30" t="s">
        <v>79</v>
      </c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2:11" x14ac:dyDescent="0.25">
      <c r="B128" s="20" t="s">
        <v>74</v>
      </c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2:11" ht="13.5" customHeight="1" x14ac:dyDescent="0.25">
      <c r="B129" s="24" t="s">
        <v>75</v>
      </c>
      <c r="C129" s="24"/>
      <c r="D129" s="24"/>
      <c r="E129" s="24"/>
      <c r="F129" s="24"/>
      <c r="G129" s="24"/>
      <c r="H129" s="22"/>
      <c r="I129" s="22"/>
      <c r="J129" s="22"/>
      <c r="K129" s="22"/>
    </row>
    <row r="130" spans="2:11" x14ac:dyDescent="0.25">
      <c r="B130" s="23" t="s">
        <v>76</v>
      </c>
      <c r="C130" s="23"/>
      <c r="D130" s="23"/>
      <c r="E130" s="23"/>
      <c r="F130" s="23"/>
      <c r="G130" s="23"/>
      <c r="H130" s="22"/>
      <c r="I130" s="22"/>
      <c r="J130" s="22"/>
      <c r="K130" s="22"/>
    </row>
    <row r="131" spans="2:11" x14ac:dyDescent="0.25">
      <c r="B131" s="23" t="s">
        <v>77</v>
      </c>
      <c r="C131" s="23"/>
      <c r="D131" s="23"/>
      <c r="E131" s="23"/>
      <c r="F131" s="23"/>
      <c r="G131" s="23"/>
      <c r="H131" s="22"/>
      <c r="I131" s="22"/>
      <c r="J131" s="22"/>
      <c r="K131" s="22"/>
    </row>
  </sheetData>
  <mergeCells count="12">
    <mergeCell ref="B130:G130"/>
    <mergeCell ref="B131:G131"/>
    <mergeCell ref="B129:G129"/>
    <mergeCell ref="H6:H7"/>
    <mergeCell ref="B1:H1"/>
    <mergeCell ref="B2:H2"/>
    <mergeCell ref="B3:H3"/>
    <mergeCell ref="B4:H4"/>
    <mergeCell ref="B5:H5"/>
    <mergeCell ref="B6:B7"/>
    <mergeCell ref="C6:G6"/>
    <mergeCell ref="B127:K127"/>
  </mergeCells>
  <printOptions horizontalCentered="1"/>
  <pageMargins left="0.25" right="0.25" top="0.91" bottom="0.75" header="0.3" footer="0.3"/>
  <pageSetup scale="55" fitToHeight="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6a</vt:lpstr>
      <vt:lpstr>'Formato 6a'!Área_de_impresión</vt:lpstr>
      <vt:lpstr>'Formato 6a'!Títulos_a_imprimir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ANDRÉS JAVIER RAMÍREZ</cp:lastModifiedBy>
  <cp:lastPrinted>2021-01-28T02:47:55Z</cp:lastPrinted>
  <dcterms:created xsi:type="dcterms:W3CDTF">2017-01-26T16:14:09Z</dcterms:created>
  <dcterms:modified xsi:type="dcterms:W3CDTF">2021-04-21T15:42:45Z</dcterms:modified>
</cp:coreProperties>
</file>