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SAFCDMX\EJERCICIO 2021\1 Enero - Marzo\3 LDF\Clasificaciones\"/>
    </mc:Choice>
  </mc:AlternateContent>
  <xr:revisionPtr revIDLastSave="0" documentId="13_ncr:1_{013AACA6-59C2-442B-BBB5-D56912FD84E3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Formato 6b" sheetId="1" r:id="rId1"/>
  </sheets>
  <definedNames>
    <definedName name="_xlnm._FilterDatabase" localSheetId="0" hidden="1">'Formato 6b'!$A$103:$H$137</definedName>
    <definedName name="_xlnm.Print_Area" localSheetId="0">'Formato 6b'!$A$1:$H$214</definedName>
    <definedName name="_xlnm.Print_Titles" localSheetId="0">'Formato 6b'!$1:$7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3" i="1" l="1"/>
  <c r="D197" i="1"/>
  <c r="D199" i="1"/>
  <c r="D170" i="1"/>
  <c r="H197" i="1"/>
  <c r="G197" i="1"/>
  <c r="F197" i="1"/>
  <c r="E197" i="1"/>
  <c r="C197" i="1"/>
  <c r="G134" i="1"/>
  <c r="H134" i="1"/>
  <c r="G135" i="1"/>
  <c r="H135" i="1"/>
  <c r="G136" i="1"/>
  <c r="H136" i="1"/>
  <c r="G137" i="1"/>
  <c r="H137" i="1"/>
  <c r="D134" i="1"/>
  <c r="D135" i="1"/>
  <c r="D136" i="1"/>
  <c r="D137" i="1"/>
  <c r="D92" i="1"/>
  <c r="D93" i="1"/>
  <c r="D94" i="1"/>
  <c r="D95" i="1"/>
  <c r="D96" i="1"/>
  <c r="D97" i="1"/>
  <c r="D98" i="1"/>
  <c r="D99" i="1"/>
  <c r="H204" i="1"/>
  <c r="G204" i="1"/>
  <c r="D204" i="1"/>
  <c r="H203" i="1"/>
  <c r="G203" i="1"/>
  <c r="D203" i="1"/>
  <c r="H168" i="1"/>
  <c r="G168" i="1"/>
  <c r="D168" i="1"/>
  <c r="H162" i="1"/>
  <c r="G162" i="1"/>
  <c r="D162" i="1"/>
  <c r="H161" i="1"/>
  <c r="G161" i="1"/>
  <c r="D161" i="1"/>
  <c r="H160" i="1"/>
  <c r="G160" i="1"/>
  <c r="D160" i="1"/>
  <c r="H45" i="1"/>
  <c r="G45" i="1"/>
  <c r="D45" i="1"/>
  <c r="G106" i="1" l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57" i="1"/>
  <c r="H158" i="1"/>
  <c r="H159" i="1"/>
  <c r="H163" i="1"/>
  <c r="G157" i="1"/>
  <c r="G158" i="1"/>
  <c r="G159" i="1"/>
  <c r="G163" i="1"/>
  <c r="F144" i="1" l="1"/>
  <c r="E144" i="1"/>
  <c r="C144" i="1"/>
  <c r="F193" i="1"/>
  <c r="E193" i="1"/>
  <c r="C193" i="1"/>
  <c r="G96" i="1" l="1"/>
  <c r="H96" i="1"/>
  <c r="D43" i="1"/>
  <c r="G43" i="1"/>
  <c r="H43" i="1"/>
  <c r="H77" i="1" l="1"/>
  <c r="G77" i="1"/>
  <c r="D77" i="1"/>
  <c r="F38" i="1"/>
  <c r="E38" i="1"/>
  <c r="C38" i="1"/>
  <c r="G202" i="1" l="1"/>
  <c r="H202" i="1"/>
  <c r="D202" i="1"/>
  <c r="H195" i="1"/>
  <c r="G195" i="1"/>
  <c r="G193" i="1" s="1"/>
  <c r="D195" i="1"/>
  <c r="C199" i="1"/>
  <c r="E199" i="1"/>
  <c r="F199" i="1"/>
  <c r="D157" i="1"/>
  <c r="D158" i="1"/>
  <c r="D159" i="1"/>
  <c r="D163" i="1"/>
  <c r="D106" i="1"/>
  <c r="G48" i="1"/>
  <c r="H48" i="1"/>
  <c r="D48" i="1"/>
  <c r="G199" i="1" l="1"/>
  <c r="H193" i="1"/>
  <c r="H199" i="1"/>
  <c r="F165" i="1" l="1"/>
  <c r="E165" i="1"/>
  <c r="C165" i="1"/>
  <c r="D167" i="1"/>
  <c r="D27" i="1"/>
  <c r="G27" i="1"/>
  <c r="H27" i="1"/>
  <c r="D28" i="1"/>
  <c r="G28" i="1"/>
  <c r="H28" i="1"/>
  <c r="D29" i="1"/>
  <c r="G29" i="1"/>
  <c r="H29" i="1"/>
  <c r="D30" i="1"/>
  <c r="G30" i="1"/>
  <c r="H30" i="1"/>
  <c r="D31" i="1"/>
  <c r="G31" i="1"/>
  <c r="H31" i="1"/>
  <c r="D32" i="1"/>
  <c r="G32" i="1"/>
  <c r="H32" i="1"/>
  <c r="D33" i="1"/>
  <c r="G33" i="1"/>
  <c r="H33" i="1"/>
  <c r="D34" i="1"/>
  <c r="G34" i="1"/>
  <c r="H34" i="1"/>
  <c r="D35" i="1"/>
  <c r="G35" i="1"/>
  <c r="H35" i="1"/>
  <c r="D36" i="1"/>
  <c r="G36" i="1"/>
  <c r="H36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91" i="1"/>
  <c r="G201" i="1"/>
  <c r="G167" i="1"/>
  <c r="G78" i="1"/>
  <c r="G82" i="1"/>
  <c r="G83" i="1"/>
  <c r="G87" i="1"/>
  <c r="G88" i="1"/>
  <c r="G92" i="1"/>
  <c r="G93" i="1"/>
  <c r="G94" i="1"/>
  <c r="G95" i="1"/>
  <c r="G97" i="1"/>
  <c r="G98" i="1"/>
  <c r="G99" i="1"/>
  <c r="G105" i="1"/>
  <c r="G141" i="1"/>
  <c r="G142" i="1"/>
  <c r="G146" i="1"/>
  <c r="G147" i="1"/>
  <c r="G156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58" i="1"/>
  <c r="G40" i="1"/>
  <c r="G41" i="1"/>
  <c r="G42" i="1"/>
  <c r="G44" i="1"/>
  <c r="G46" i="1"/>
  <c r="G47" i="1"/>
  <c r="G49" i="1"/>
  <c r="G50" i="1"/>
  <c r="G51" i="1"/>
  <c r="G52" i="1"/>
  <c r="G53" i="1"/>
  <c r="G54" i="1"/>
  <c r="G17" i="1"/>
  <c r="G18" i="1"/>
  <c r="G19" i="1"/>
  <c r="G20" i="1"/>
  <c r="G21" i="1"/>
  <c r="G22" i="1"/>
  <c r="G23" i="1"/>
  <c r="G24" i="1"/>
  <c r="G25" i="1"/>
  <c r="G26" i="1"/>
  <c r="E189" i="1"/>
  <c r="F189" i="1"/>
  <c r="G189" i="1" s="1"/>
  <c r="D109" i="1" l="1"/>
  <c r="D58" i="1" l="1"/>
  <c r="F75" i="1" l="1"/>
  <c r="G75" i="1" s="1"/>
  <c r="E75" i="1" l="1"/>
  <c r="C75" i="1"/>
  <c r="H17" i="1" l="1"/>
  <c r="H18" i="1"/>
  <c r="H19" i="1"/>
  <c r="H20" i="1"/>
  <c r="H21" i="1"/>
  <c r="H22" i="1"/>
  <c r="H23" i="1"/>
  <c r="H24" i="1"/>
  <c r="H25" i="1"/>
  <c r="H26" i="1"/>
  <c r="H40" i="1"/>
  <c r="H41" i="1"/>
  <c r="H42" i="1"/>
  <c r="H44" i="1"/>
  <c r="H46" i="1"/>
  <c r="H47" i="1"/>
  <c r="H49" i="1"/>
  <c r="H50" i="1"/>
  <c r="H51" i="1"/>
  <c r="H52" i="1"/>
  <c r="H53" i="1"/>
  <c r="H54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8" i="1"/>
  <c r="H82" i="1"/>
  <c r="H83" i="1"/>
  <c r="H87" i="1"/>
  <c r="H88" i="1"/>
  <c r="H92" i="1"/>
  <c r="H93" i="1"/>
  <c r="H94" i="1"/>
  <c r="H95" i="1"/>
  <c r="H97" i="1"/>
  <c r="H98" i="1"/>
  <c r="H99" i="1"/>
  <c r="H105" i="1"/>
  <c r="H141" i="1"/>
  <c r="H142" i="1"/>
  <c r="H146" i="1"/>
  <c r="H156" i="1"/>
  <c r="H167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91" i="1"/>
  <c r="H201" i="1"/>
  <c r="D54" i="1" l="1"/>
  <c r="D50" i="1"/>
  <c r="D51" i="1"/>
  <c r="D132" i="1" l="1"/>
  <c r="D142" i="1"/>
  <c r="D107" i="1"/>
  <c r="D108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3" i="1"/>
  <c r="D41" i="1"/>
  <c r="D42" i="1"/>
  <c r="D44" i="1"/>
  <c r="D46" i="1"/>
  <c r="D47" i="1"/>
  <c r="D49" i="1"/>
  <c r="D52" i="1"/>
  <c r="D53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17" i="1"/>
  <c r="D20" i="1"/>
  <c r="D24" i="1"/>
  <c r="D19" i="1"/>
  <c r="D25" i="1"/>
  <c r="D18" i="1"/>
  <c r="D22" i="1"/>
  <c r="D26" i="1"/>
  <c r="D23" i="1"/>
  <c r="D21" i="1"/>
  <c r="D156" i="1" l="1"/>
  <c r="C189" i="1" l="1"/>
  <c r="D201" i="1"/>
  <c r="D191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G165" i="1"/>
  <c r="F170" i="1"/>
  <c r="G170" i="1" s="1"/>
  <c r="E170" i="1"/>
  <c r="C170" i="1"/>
  <c r="F154" i="1"/>
  <c r="E154" i="1"/>
  <c r="C154" i="1"/>
  <c r="F152" i="1" l="1"/>
  <c r="F150" i="1" s="1"/>
  <c r="F148" i="1" s="1"/>
  <c r="E152" i="1"/>
  <c r="E150" i="1" s="1"/>
  <c r="E148" i="1" s="1"/>
  <c r="C152" i="1"/>
  <c r="C150" i="1" s="1"/>
  <c r="C148" i="1" s="1"/>
  <c r="G154" i="1"/>
  <c r="H170" i="1"/>
  <c r="H189" i="1"/>
  <c r="H165" i="1"/>
  <c r="H154" i="1"/>
  <c r="D165" i="1"/>
  <c r="D189" i="1"/>
  <c r="D154" i="1"/>
  <c r="F15" i="1"/>
  <c r="E15" i="1"/>
  <c r="C15" i="1"/>
  <c r="G38" i="1"/>
  <c r="F56" i="1"/>
  <c r="G56" i="1" s="1"/>
  <c r="E56" i="1"/>
  <c r="C56" i="1"/>
  <c r="H75" i="1"/>
  <c r="F80" i="1"/>
  <c r="G80" i="1" s="1"/>
  <c r="E80" i="1"/>
  <c r="C80" i="1"/>
  <c r="F85" i="1"/>
  <c r="G85" i="1" s="1"/>
  <c r="E85" i="1"/>
  <c r="C85" i="1"/>
  <c r="F90" i="1"/>
  <c r="G90" i="1" s="1"/>
  <c r="E90" i="1"/>
  <c r="C90" i="1"/>
  <c r="F103" i="1"/>
  <c r="E103" i="1"/>
  <c r="C103" i="1"/>
  <c r="D146" i="1"/>
  <c r="D141" i="1"/>
  <c r="F139" i="1"/>
  <c r="G139" i="1" s="1"/>
  <c r="E139" i="1"/>
  <c r="C139" i="1"/>
  <c r="G144" i="1"/>
  <c r="D105" i="1"/>
  <c r="D88" i="1"/>
  <c r="D87" i="1"/>
  <c r="D83" i="1"/>
  <c r="D82" i="1"/>
  <c r="D78" i="1"/>
  <c r="D40" i="1"/>
  <c r="E101" i="1" l="1"/>
  <c r="G103" i="1"/>
  <c r="G101" i="1" s="1"/>
  <c r="F101" i="1"/>
  <c r="C101" i="1"/>
  <c r="C13" i="1"/>
  <c r="C11" i="1" s="1"/>
  <c r="E13" i="1"/>
  <c r="E11" i="1" s="1"/>
  <c r="G15" i="1"/>
  <c r="G13" i="1" s="1"/>
  <c r="G11" i="1" s="1"/>
  <c r="F13" i="1"/>
  <c r="F11" i="1" s="1"/>
  <c r="F9" i="1" s="1"/>
  <c r="D152" i="1"/>
  <c r="D150" i="1" s="1"/>
  <c r="D148" i="1" s="1"/>
  <c r="H152" i="1"/>
  <c r="H150" i="1" s="1"/>
  <c r="H148" i="1" s="1"/>
  <c r="G152" i="1"/>
  <c r="G150" i="1" s="1"/>
  <c r="G148" i="1" s="1"/>
  <c r="H144" i="1"/>
  <c r="H85" i="1"/>
  <c r="H80" i="1"/>
  <c r="H38" i="1"/>
  <c r="H15" i="1"/>
  <c r="H56" i="1"/>
  <c r="H90" i="1"/>
  <c r="H139" i="1"/>
  <c r="H103" i="1"/>
  <c r="D85" i="1"/>
  <c r="D38" i="1"/>
  <c r="D56" i="1"/>
  <c r="D139" i="1"/>
  <c r="D90" i="1"/>
  <c r="D15" i="1"/>
  <c r="D144" i="1"/>
  <c r="D103" i="1"/>
  <c r="D80" i="1"/>
  <c r="D75" i="1"/>
  <c r="G9" i="1" l="1"/>
  <c r="H101" i="1"/>
  <c r="C9" i="1"/>
  <c r="C207" i="1" s="1"/>
  <c r="E9" i="1"/>
  <c r="E207" i="1" s="1"/>
  <c r="D101" i="1"/>
  <c r="D13" i="1"/>
  <c r="D11" i="1" s="1"/>
  <c r="H13" i="1"/>
  <c r="H11" i="1" s="1"/>
  <c r="F207" i="1"/>
  <c r="G207" i="1" s="1"/>
  <c r="H9" i="1" l="1"/>
  <c r="D9" i="1"/>
  <c r="H207" i="1"/>
  <c r="D207" i="1"/>
</calcChain>
</file>

<file path=xl/sharedStrings.xml><?xml version="1.0" encoding="utf-8"?>
<sst xmlns="http://schemas.openxmlformats.org/spreadsheetml/2006/main" count="177" uniqueCount="136">
  <si>
    <t>III. Total de Egresos (III = I + II)</t>
  </si>
  <si>
    <t>II. Gasto Etiquetado</t>
  </si>
  <si>
    <t>I. Gasto No Etiquetado</t>
  </si>
  <si>
    <t>Devengado</t>
  </si>
  <si>
    <t>Modificado</t>
  </si>
  <si>
    <t>Ampliaciones/
 (Reducciones)</t>
  </si>
  <si>
    <t>Egresos</t>
  </si>
  <si>
    <t>(PESOS)</t>
  </si>
  <si>
    <t>Estado Analítico del Ejercicio del Presupuesto de Egresos Detallado - LDF</t>
  </si>
  <si>
    <t>PODER EJECUTIVO DEL GOBIERNO DE LA CIUDAD DE MÉXICO</t>
  </si>
  <si>
    <t>Concepto</t>
  </si>
  <si>
    <t>Subejercicio</t>
  </si>
  <si>
    <t>Dependencias</t>
  </si>
  <si>
    <t>Secretaría de Gobierno</t>
  </si>
  <si>
    <t>Secretaría de Desarrollo Urbano y Vivienda</t>
  </si>
  <si>
    <t>Secretaría de Desarrollo Económico</t>
  </si>
  <si>
    <t>Secretaría de Turismo</t>
  </si>
  <si>
    <t>Secretaría de Obras y Servicios</t>
  </si>
  <si>
    <t>Secretaría de Movilidad</t>
  </si>
  <si>
    <t>Secretaría de Salud</t>
  </si>
  <si>
    <t>Secretaría de Cultura</t>
  </si>
  <si>
    <t>Consejería Jurídica y de Servicios Legales</t>
  </si>
  <si>
    <t>Órganos Desconcentrados</t>
  </si>
  <si>
    <t>Autoridad del Centro Histórico</t>
  </si>
  <si>
    <t>Sistema de Aguas de la Ciudad de México</t>
  </si>
  <si>
    <t>Policía Auxiliar</t>
  </si>
  <si>
    <t>Policía Bancaria e Industrial</t>
  </si>
  <si>
    <t>Agencia de Protección Sanitaria</t>
  </si>
  <si>
    <t>Otras</t>
  </si>
  <si>
    <t>Poder Legislativo*</t>
  </si>
  <si>
    <t>Poder Judicial*</t>
  </si>
  <si>
    <t>Órganos Autónomos*</t>
  </si>
  <si>
    <t>Junta Local de Conciliación y Arbitraje</t>
  </si>
  <si>
    <t>Comisión de Derechos Humanos</t>
  </si>
  <si>
    <t>Instituto Electoral</t>
  </si>
  <si>
    <t>Tribunal Electoral</t>
  </si>
  <si>
    <t>Universidad Autónoma de la Ciudad de México</t>
  </si>
  <si>
    <t>Entidades y Fideicomisos Públicos No Empresariales y No Financieros*</t>
  </si>
  <si>
    <t>Sistema para el Desarrollo Integral de la Familia</t>
  </si>
  <si>
    <t>Instituto de Vivienda</t>
  </si>
  <si>
    <t>Fondo Mixto de Promoción Turística</t>
  </si>
  <si>
    <t>Fondo Ambiental Público</t>
  </si>
  <si>
    <t>Instituto para la Seguridad de las Construcciones</t>
  </si>
  <si>
    <t>Instituto de la Juventud</t>
  </si>
  <si>
    <t>Procuraduría Social</t>
  </si>
  <si>
    <t>Fideicomiso para el Fondo de Promoción para el Financiamiento del Transporte Público</t>
  </si>
  <si>
    <t>Metrobús</t>
  </si>
  <si>
    <t>Servicio de Transportes Eléctricos</t>
  </si>
  <si>
    <t>Escuela de Administración Pública</t>
  </si>
  <si>
    <t>Instituto de Verificación Administrativa</t>
  </si>
  <si>
    <t>Servicios de Salud Pública</t>
  </si>
  <si>
    <t>Procuraduría Ambiental y del Ordenamiento Territorial</t>
  </si>
  <si>
    <t>Fideicomiso Museo de Arte Popular Mexicano</t>
  </si>
  <si>
    <t>Fideicomiso Museo del Estanquillo</t>
  </si>
  <si>
    <t>Heroico Cuerpo de Bomberos</t>
  </si>
  <si>
    <t>Instituto del Deporte</t>
  </si>
  <si>
    <t>Instituto de Educación Media Superior</t>
  </si>
  <si>
    <t>Instituto Local de la Infraestructura Física Educativa</t>
  </si>
  <si>
    <t>Fideicomiso Educación Garantizada</t>
  </si>
  <si>
    <t>Instituciones Públicas de Seguridad Social*</t>
  </si>
  <si>
    <t>Caja de Previsión para Trabajadores a Lista de Raya</t>
  </si>
  <si>
    <t>Caja de Previsión de la Policía Preventiva</t>
  </si>
  <si>
    <t>Entidades Paraestatales Empresariales No Financieras con Participación Estatal Mayoritaria*</t>
  </si>
  <si>
    <t>Aprobado</t>
  </si>
  <si>
    <t>Tesorería</t>
  </si>
  <si>
    <t>Deuda Pública</t>
  </si>
  <si>
    <t>Fideicomiso de Recuperación Crediticia</t>
  </si>
  <si>
    <t>Jefatura de Gobierno</t>
  </si>
  <si>
    <t>Secretaría del Medio Ambiente</t>
  </si>
  <si>
    <t>Secretaría de Inclusión y Bienestar Social</t>
  </si>
  <si>
    <t>Secretaría de Administración y Finanzas</t>
  </si>
  <si>
    <t>Secretaría de Seguridad Ciudadana</t>
  </si>
  <si>
    <t>Secretaría de la Contraloría General</t>
  </si>
  <si>
    <t>Secretaría de Trabajo y Fomento Al Empleo</t>
  </si>
  <si>
    <t>Secretaría de Gestión Integral de Riesgos y Protección Civil</t>
  </si>
  <si>
    <t>Secretaría de Pueblos y Barrios Originarios y Comunidades Indígenas Residentes</t>
  </si>
  <si>
    <t>Centro de Comando, Control, Cómputo, Comunicaciones y Contacto Ciudadano</t>
  </si>
  <si>
    <t>Agencia Digital de Innovación Pública</t>
  </si>
  <si>
    <t>Agencia de Atención Animal</t>
  </si>
  <si>
    <t>Órgano Regulador de Transporte</t>
  </si>
  <si>
    <t>Universidad de la Policía</t>
  </si>
  <si>
    <t>Mecanismo para la Protección Integral de Personas Defensoras de Derechos Humanos y Periodistas</t>
  </si>
  <si>
    <t>Fondo para el Desarrollo Social</t>
  </si>
  <si>
    <t>Fideicomiso del Centro Histórico</t>
  </si>
  <si>
    <t>Instituto de las Personas con Discapacidad</t>
  </si>
  <si>
    <t>Sistema de Transporte Colectivo Metro</t>
  </si>
  <si>
    <t>Red de Transporte de Pasajeros (RTP)</t>
  </si>
  <si>
    <t>Instituto para la Atención y Prevención de las Adicciones</t>
  </si>
  <si>
    <t>Instituto de Capacitación para el Trabajo</t>
  </si>
  <si>
    <t>Alcaldías</t>
  </si>
  <si>
    <t>Congreso de la Ciudad de México</t>
  </si>
  <si>
    <t>Planta Productora de Mezclas Asfalticas</t>
  </si>
  <si>
    <t>Alcaldía Álvaro Obregón</t>
  </si>
  <si>
    <t>Alcaldía Azcapotzalco</t>
  </si>
  <si>
    <t>Alcaldía Benito Juárez</t>
  </si>
  <si>
    <t>Alcaldía Coyoacán</t>
  </si>
  <si>
    <t>Alcaldía Cuajimalpa de Morelos</t>
  </si>
  <si>
    <t>Alcaldía Cuauhtémoc</t>
  </si>
  <si>
    <t>Alcaldía Gustavo A. Madero</t>
  </si>
  <si>
    <t>Alcaldía Iztacalco</t>
  </si>
  <si>
    <t>Alcaldía Iztapalapa</t>
  </si>
  <si>
    <t>Alcaldía La Magdalena Contreras</t>
  </si>
  <si>
    <t>Alcaldía Miguel Hidalgo</t>
  </si>
  <si>
    <t>Alcaldía Milpa Alta</t>
  </si>
  <si>
    <t>Alcaldía Tláhuac</t>
  </si>
  <si>
    <t>Alcaldía Tlalpan</t>
  </si>
  <si>
    <t>Alcaldía Venustiano Carranza</t>
  </si>
  <si>
    <t>Alcaldía Xochimilco</t>
  </si>
  <si>
    <t>Auditoría Superior de la Ciudad de México</t>
  </si>
  <si>
    <t>Tribunal Superior de Justicia</t>
  </si>
  <si>
    <t>Consejo de la Judicatura</t>
  </si>
  <si>
    <t>Tribunal de Justicia Administrativa</t>
  </si>
  <si>
    <t>Instituto de Transparencia, Acceso a la Información Pública, Protección de Datos Personales y Rendición de Cuentas</t>
  </si>
  <si>
    <t>Consejo de Evaluación del Desarrollo Social</t>
  </si>
  <si>
    <t>PROCDMX, S.A. de C.V.</t>
  </si>
  <si>
    <r>
      <t xml:space="preserve">Clasificación Administrativa </t>
    </r>
    <r>
      <rPr>
        <b/>
        <vertAlign val="superscript"/>
        <sz val="10"/>
        <color theme="0"/>
        <rFont val="Source Sans Pro"/>
        <family val="2"/>
      </rPr>
      <t>1/</t>
    </r>
  </si>
  <si>
    <t>Secretaría de Educación, Ciencia, Tecnología e Innovación</t>
  </si>
  <si>
    <t>Consejo para Prevenir y Eliminar la Discriminación</t>
  </si>
  <si>
    <t>Instituto de Estudios Superiores de la Ciudad de México "Rosario Castellanos"</t>
  </si>
  <si>
    <t>Secretaría de las Mujeres</t>
  </si>
  <si>
    <t>Comisión de Búsqueda de Personas de la Ciudad de México</t>
  </si>
  <si>
    <t>Instancia Ejecutora del Sistema Integral de Derechos Humanos</t>
  </si>
  <si>
    <t>Fiscalía General de Justicia</t>
  </si>
  <si>
    <t>Pagado</t>
  </si>
  <si>
    <t>Poder Ejecutivo</t>
  </si>
  <si>
    <t>Sector Gobierno</t>
  </si>
  <si>
    <t>Sector Paraestatal No Financiero</t>
  </si>
  <si>
    <t>Universidad de la Salud</t>
  </si>
  <si>
    <r>
      <rPr>
        <b/>
        <sz val="8"/>
        <rFont val="Source Sans Pro"/>
        <family val="2"/>
      </rPr>
      <t>Las cifras</t>
    </r>
    <r>
      <rPr>
        <sz val="8"/>
        <rFont val="Source Sans Pro"/>
        <family val="2"/>
      </rPr>
      <t xml:space="preserve"> pueden variar por efecto de redondeo. </t>
    </r>
  </si>
  <si>
    <r>
      <rPr>
        <b/>
        <vertAlign val="superscript"/>
        <sz val="8"/>
        <rFont val="Source Sans Pro"/>
        <family val="2"/>
      </rPr>
      <t>1/</t>
    </r>
    <r>
      <rPr>
        <b/>
        <sz val="8"/>
        <rFont val="Source Sans Pro"/>
        <family val="2"/>
      </rPr>
      <t xml:space="preserve"> Gasto Neto.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</si>
  <si>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</si>
  <si>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rPr>
        <b/>
        <sz val="8"/>
        <color theme="1"/>
        <rFont val="Source Sans Pro"/>
        <family val="2"/>
      </rPr>
      <t>Fuente:</t>
    </r>
    <r>
      <rPr>
        <b/>
        <sz val="8"/>
        <color indexed="8"/>
        <rFont val="Source Sans Pro"/>
        <family val="2"/>
      </rPr>
      <t xml:space="preserve"> </t>
    </r>
    <r>
      <rPr>
        <sz val="8"/>
        <color indexed="8"/>
        <rFont val="Source Sans Pro"/>
        <family val="2"/>
      </rPr>
      <t>Secretaría de Adminsitración y Finanzas de la Ciudad de México.</t>
    </r>
  </si>
  <si>
    <r>
      <rPr>
        <b/>
        <sz val="8"/>
        <color theme="1"/>
        <rFont val="Source Sans Pro"/>
        <family val="2"/>
      </rPr>
      <t>* En este caso el monto presupuestal</t>
    </r>
    <r>
      <rPr>
        <sz val="8"/>
        <color theme="1"/>
        <rFont val="Source Sans Pro"/>
        <family val="2"/>
      </rPr>
      <t xml:space="preserve"> se refiere a las transferencias realizadas a los Órganos de Gobierno y Autónomos, así como al Sector Paraestatal No Financiero.</t>
    </r>
  </si>
  <si>
    <t>Nota: Cifras Preliminares, las correspondientes al cierre del ejercicio se registrarán en el Informe de Cuenta Pública 2021.</t>
  </si>
  <si>
    <t>Enero - Marzo 2021</t>
  </si>
  <si>
    <t>Comisión Ejecutiva de Atención a Victímas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</si>
</sst>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Source Sans Pro"/>
      <family val="2"/>
    </font>
    <font>
      <b/>
      <sz val="10"/>
      <color theme="0"/>
      <name val="Source Sans Pro"/>
      <family val="2"/>
    </font>
    <font>
      <b/>
      <vertAlign val="superscript"/>
      <sz val="10"/>
      <color theme="0"/>
      <name val="Source Sans Pro"/>
      <family val="2"/>
    </font>
    <font>
      <b/>
      <sz val="10"/>
      <color theme="1"/>
      <name val="Source Sans Pro"/>
      <family val="2"/>
    </font>
    <font>
      <b/>
      <sz val="8"/>
      <name val="Source Sans Pro"/>
      <family val="2"/>
    </font>
    <font>
      <sz val="8"/>
      <color theme="1"/>
      <name val="Source Sans Pro"/>
      <family val="2"/>
    </font>
    <font>
      <sz val="8"/>
      <name val="Source Sans Pro"/>
      <family val="2"/>
    </font>
    <font>
      <b/>
      <vertAlign val="superscript"/>
      <sz val="8"/>
      <name val="Source Sans Pro"/>
      <family val="2"/>
    </font>
    <font>
      <b/>
      <sz val="8"/>
      <color theme="1"/>
      <name val="Source Sans Pro"/>
      <family val="2"/>
    </font>
    <font>
      <sz val="8"/>
      <color rgb="FF000000"/>
      <name val="Source Sans Pro"/>
      <family val="2"/>
    </font>
    <font>
      <b/>
      <sz val="8"/>
      <color rgb="FF000000"/>
      <name val="Source Sans Pro"/>
      <family val="2"/>
    </font>
    <font>
      <b/>
      <sz val="8"/>
      <color indexed="8"/>
      <name val="Source Sans Pro"/>
      <family val="2"/>
    </font>
    <font>
      <sz val="8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43" fontId="3" fillId="0" borderId="0" xfId="1" applyFont="1" applyFill="1"/>
    <xf numFmtId="0" fontId="6" fillId="0" borderId="12" xfId="0" applyFont="1" applyFill="1" applyBorder="1" applyAlignment="1">
      <alignment horizontal="justify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165" fontId="3" fillId="0" borderId="12" xfId="1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justify" vertical="center" wrapText="1"/>
    </xf>
    <xf numFmtId="165" fontId="3" fillId="0" borderId="12" xfId="1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 wrapText="1"/>
    </xf>
    <xf numFmtId="43" fontId="3" fillId="0" borderId="2" xfId="1" applyNumberFormat="1" applyFont="1" applyFill="1" applyBorder="1" applyAlignment="1">
      <alignment vertical="center" wrapText="1"/>
    </xf>
    <xf numFmtId="43" fontId="3" fillId="0" borderId="2" xfId="1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3" fontId="6" fillId="0" borderId="12" xfId="1" applyFont="1" applyFill="1" applyBorder="1" applyAlignment="1">
      <alignment horizontal="center" vertical="center" wrapText="1"/>
    </xf>
    <xf numFmtId="43" fontId="4" fillId="2" borderId="1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8" fillId="0" borderId="0" xfId="0" applyFont="1" applyFill="1"/>
    <xf numFmtId="0" fontId="8" fillId="0" borderId="0" xfId="0" applyFont="1"/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AE42"/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4"/>
  <sheetViews>
    <sheetView showGridLines="0" tabSelected="1" view="pageBreakPreview" topLeftCell="A190" zoomScaleNormal="115" zoomScaleSheetLayoutView="100" workbookViewId="0">
      <selection activeCell="D193" sqref="D193"/>
    </sheetView>
  </sheetViews>
  <sheetFormatPr baseColWidth="10" defaultRowHeight="13.5" x14ac:dyDescent="0.25"/>
  <cols>
    <col min="1" max="1" width="1.140625" style="1" customWidth="1"/>
    <col min="2" max="2" width="47.42578125" style="1" customWidth="1"/>
    <col min="3" max="3" width="20.28515625" style="2" bestFit="1" customWidth="1"/>
    <col min="4" max="4" width="20.5703125" style="5" bestFit="1" customWidth="1"/>
    <col min="5" max="5" width="17.85546875" style="2" bestFit="1" customWidth="1"/>
    <col min="6" max="6" width="18.42578125" style="2" bestFit="1" customWidth="1"/>
    <col min="7" max="7" width="18.5703125" style="2" bestFit="1" customWidth="1"/>
    <col min="8" max="8" width="18.28515625" style="2" bestFit="1" customWidth="1"/>
    <col min="9" max="16384" width="11.42578125" style="1"/>
  </cols>
  <sheetData>
    <row r="1" spans="1:8" ht="15" customHeight="1" x14ac:dyDescent="0.25">
      <c r="B1" s="37" t="s">
        <v>9</v>
      </c>
      <c r="C1" s="38"/>
      <c r="D1" s="38"/>
      <c r="E1" s="38"/>
      <c r="F1" s="38"/>
      <c r="G1" s="38"/>
      <c r="H1" s="39"/>
    </row>
    <row r="2" spans="1:8" ht="15" customHeight="1" x14ac:dyDescent="0.25">
      <c r="B2" s="40" t="s">
        <v>8</v>
      </c>
      <c r="C2" s="41"/>
      <c r="D2" s="41"/>
      <c r="E2" s="41"/>
      <c r="F2" s="41"/>
      <c r="G2" s="41"/>
      <c r="H2" s="42"/>
    </row>
    <row r="3" spans="1:8" ht="15" customHeight="1" x14ac:dyDescent="0.25">
      <c r="B3" s="40" t="s">
        <v>115</v>
      </c>
      <c r="C3" s="41"/>
      <c r="D3" s="41"/>
      <c r="E3" s="41"/>
      <c r="F3" s="41"/>
      <c r="G3" s="41"/>
      <c r="H3" s="42"/>
    </row>
    <row r="4" spans="1:8" ht="15" customHeight="1" x14ac:dyDescent="0.25">
      <c r="B4" s="40" t="s">
        <v>134</v>
      </c>
      <c r="C4" s="41"/>
      <c r="D4" s="41"/>
      <c r="E4" s="41"/>
      <c r="F4" s="41"/>
      <c r="G4" s="41"/>
      <c r="H4" s="42"/>
    </row>
    <row r="5" spans="1:8" ht="15" customHeight="1" x14ac:dyDescent="0.25">
      <c r="B5" s="43" t="s">
        <v>7</v>
      </c>
      <c r="C5" s="44"/>
      <c r="D5" s="44"/>
      <c r="E5" s="44"/>
      <c r="F5" s="44"/>
      <c r="G5" s="44"/>
      <c r="H5" s="45"/>
    </row>
    <row r="6" spans="1:8" ht="15" customHeight="1" x14ac:dyDescent="0.25">
      <c r="B6" s="32" t="s">
        <v>10</v>
      </c>
      <c r="C6" s="32" t="s">
        <v>6</v>
      </c>
      <c r="D6" s="32"/>
      <c r="E6" s="32"/>
      <c r="F6" s="32"/>
      <c r="G6" s="32"/>
      <c r="H6" s="35" t="s">
        <v>11</v>
      </c>
    </row>
    <row r="7" spans="1:8" ht="30" customHeight="1" x14ac:dyDescent="0.25">
      <c r="B7" s="32"/>
      <c r="C7" s="20" t="s">
        <v>63</v>
      </c>
      <c r="D7" s="23" t="s">
        <v>5</v>
      </c>
      <c r="E7" s="20" t="s">
        <v>4</v>
      </c>
      <c r="F7" s="20" t="s">
        <v>3</v>
      </c>
      <c r="G7" s="20" t="s">
        <v>123</v>
      </c>
      <c r="H7" s="36"/>
    </row>
    <row r="8" spans="1:8" s="2" customFormat="1" ht="8.1" customHeight="1" x14ac:dyDescent="0.25">
      <c r="B8" s="6"/>
      <c r="C8" s="21"/>
      <c r="D8" s="22"/>
      <c r="E8" s="21"/>
      <c r="F8" s="21"/>
      <c r="G8" s="21"/>
      <c r="H8" s="21"/>
    </row>
    <row r="9" spans="1:8" ht="20.100000000000001" customHeight="1" x14ac:dyDescent="0.25">
      <c r="A9" s="2"/>
      <c r="B9" s="6" t="s">
        <v>2</v>
      </c>
      <c r="C9" s="7">
        <f>C11+C101</f>
        <v>183844925507</v>
      </c>
      <c r="D9" s="7">
        <f>D11+D101</f>
        <v>102955340.90000106</v>
      </c>
      <c r="E9" s="7">
        <f>E11+E101</f>
        <v>183947880847.90002</v>
      </c>
      <c r="F9" s="7">
        <f>F11+F101</f>
        <v>39001942527.090004</v>
      </c>
      <c r="G9" s="7">
        <f>G11+G101</f>
        <v>39001942527.090004</v>
      </c>
      <c r="H9" s="7">
        <f>H11+H101</f>
        <v>144945938320.81</v>
      </c>
    </row>
    <row r="10" spans="1:8" ht="8.1" customHeight="1" x14ac:dyDescent="0.25">
      <c r="A10" s="2"/>
      <c r="B10" s="6"/>
      <c r="C10" s="7"/>
      <c r="D10" s="7"/>
      <c r="E10" s="7"/>
      <c r="F10" s="7"/>
      <c r="G10" s="7"/>
      <c r="H10" s="7"/>
    </row>
    <row r="11" spans="1:8" s="2" customFormat="1" x14ac:dyDescent="0.25">
      <c r="B11" s="6" t="s">
        <v>125</v>
      </c>
      <c r="C11" s="14">
        <f>C13+C80+C85+C90</f>
        <v>153551705732</v>
      </c>
      <c r="D11" s="14">
        <f>D13+D80+D85+D90</f>
        <v>14913857.200000763</v>
      </c>
      <c r="E11" s="14">
        <f>E13+E80+E85+E90</f>
        <v>153566619589.20001</v>
      </c>
      <c r="F11" s="14">
        <f>F13+F80+F85+F90</f>
        <v>31641403544.740005</v>
      </c>
      <c r="G11" s="14">
        <f>G13+G80+G85+G90</f>
        <v>31641403544.740005</v>
      </c>
      <c r="H11" s="14">
        <f>H13+H80+H85+H90</f>
        <v>121925216044.46001</v>
      </c>
    </row>
    <row r="12" spans="1:8" s="2" customFormat="1" ht="8.1" customHeight="1" x14ac:dyDescent="0.25">
      <c r="B12" s="6"/>
      <c r="C12" s="21"/>
      <c r="D12" s="22"/>
      <c r="E12" s="21"/>
      <c r="F12" s="21"/>
      <c r="G12" s="21"/>
      <c r="H12" s="21"/>
    </row>
    <row r="13" spans="1:8" s="2" customFormat="1" x14ac:dyDescent="0.25">
      <c r="B13" s="6" t="s">
        <v>124</v>
      </c>
      <c r="C13" s="14">
        <f>C15+C38+C56+C75</f>
        <v>133506945672</v>
      </c>
      <c r="D13" s="14">
        <f>D15+D38+D56+D75</f>
        <v>14913857.200000763</v>
      </c>
      <c r="E13" s="14">
        <f>E15+E38+E56+E75</f>
        <v>133521859529.2</v>
      </c>
      <c r="F13" s="14">
        <f>F15+F38+F56+F75</f>
        <v>26218325188.740005</v>
      </c>
      <c r="G13" s="14">
        <f>G15+G38+G56+G75</f>
        <v>26218325188.740005</v>
      </c>
      <c r="H13" s="14">
        <f>H15+H38+H56+H75</f>
        <v>107303534340.46001</v>
      </c>
    </row>
    <row r="14" spans="1:8" ht="8.1" customHeight="1" x14ac:dyDescent="0.25">
      <c r="A14" s="2"/>
      <c r="B14" s="8"/>
      <c r="C14" s="7"/>
      <c r="D14" s="7"/>
      <c r="E14" s="7"/>
      <c r="F14" s="7"/>
      <c r="G14" s="7"/>
      <c r="H14" s="7"/>
    </row>
    <row r="15" spans="1:8" x14ac:dyDescent="0.25">
      <c r="A15" s="2"/>
      <c r="B15" s="8" t="s">
        <v>12</v>
      </c>
      <c r="C15" s="7">
        <f>SUM(C17:C36)</f>
        <v>61505671536</v>
      </c>
      <c r="D15" s="7">
        <f t="shared" ref="D15" si="0">E15-C15</f>
        <v>7068254.1100006104</v>
      </c>
      <c r="E15" s="7">
        <f>SUM(E17:E36)</f>
        <v>61512739790.110001</v>
      </c>
      <c r="F15" s="7">
        <f>SUM(F17:F36)</f>
        <v>10880529048.530001</v>
      </c>
      <c r="G15" s="7">
        <f>F15</f>
        <v>10880529048.530001</v>
      </c>
      <c r="H15" s="7">
        <f t="shared" ref="H15:H73" si="1">E15-F15</f>
        <v>50632210741.580002</v>
      </c>
    </row>
    <row r="16" spans="1:8" s="2" customFormat="1" ht="8.1" customHeight="1" x14ac:dyDescent="0.25">
      <c r="B16" s="21"/>
      <c r="C16" s="21"/>
      <c r="D16" s="22"/>
      <c r="E16" s="21"/>
      <c r="F16" s="21"/>
      <c r="G16" s="21"/>
      <c r="H16" s="21"/>
    </row>
    <row r="17" spans="1:8" s="4" customFormat="1" x14ac:dyDescent="0.25">
      <c r="A17" s="3"/>
      <c r="B17" s="9" t="s">
        <v>67</v>
      </c>
      <c r="C17" s="10">
        <v>218775319</v>
      </c>
      <c r="D17" s="11">
        <f t="shared" ref="D17:D36" si="2">E17-C17</f>
        <v>-1351142.0799999833</v>
      </c>
      <c r="E17" s="10">
        <v>217424176.92000002</v>
      </c>
      <c r="F17" s="10">
        <v>51526999.250000007</v>
      </c>
      <c r="G17" s="10">
        <f t="shared" ref="G17:G83" si="3">F17</f>
        <v>51526999.250000007</v>
      </c>
      <c r="H17" s="11">
        <f t="shared" si="1"/>
        <v>165897177.67000002</v>
      </c>
    </row>
    <row r="18" spans="1:8" s="4" customFormat="1" x14ac:dyDescent="0.25">
      <c r="A18" s="3"/>
      <c r="B18" s="9" t="s">
        <v>13</v>
      </c>
      <c r="C18" s="10">
        <v>4752403513</v>
      </c>
      <c r="D18" s="11">
        <f t="shared" si="2"/>
        <v>0</v>
      </c>
      <c r="E18" s="10">
        <v>4752403513</v>
      </c>
      <c r="F18" s="10">
        <v>768524951.06999981</v>
      </c>
      <c r="G18" s="10">
        <f t="shared" si="3"/>
        <v>768524951.06999981</v>
      </c>
      <c r="H18" s="11">
        <f t="shared" si="1"/>
        <v>3983878561.9300003</v>
      </c>
    </row>
    <row r="19" spans="1:8" s="4" customFormat="1" x14ac:dyDescent="0.25">
      <c r="A19" s="3"/>
      <c r="B19" s="9" t="s">
        <v>14</v>
      </c>
      <c r="C19" s="10">
        <v>262805944</v>
      </c>
      <c r="D19" s="11">
        <f t="shared" si="2"/>
        <v>-3480180</v>
      </c>
      <c r="E19" s="10">
        <v>259325764</v>
      </c>
      <c r="F19" s="10">
        <v>56514288.990000017</v>
      </c>
      <c r="G19" s="10">
        <f t="shared" si="3"/>
        <v>56514288.990000017</v>
      </c>
      <c r="H19" s="11">
        <f t="shared" si="1"/>
        <v>202811475.00999999</v>
      </c>
    </row>
    <row r="20" spans="1:8" s="4" customFormat="1" x14ac:dyDescent="0.25">
      <c r="A20" s="3"/>
      <c r="B20" s="9" t="s">
        <v>15</v>
      </c>
      <c r="C20" s="10">
        <v>181456703</v>
      </c>
      <c r="D20" s="11">
        <f t="shared" si="2"/>
        <v>0</v>
      </c>
      <c r="E20" s="10">
        <v>181456703</v>
      </c>
      <c r="F20" s="10">
        <v>43234451.900000006</v>
      </c>
      <c r="G20" s="10">
        <f t="shared" si="3"/>
        <v>43234451.900000006</v>
      </c>
      <c r="H20" s="11">
        <f t="shared" si="1"/>
        <v>138222251.09999999</v>
      </c>
    </row>
    <row r="21" spans="1:8" s="4" customFormat="1" x14ac:dyDescent="0.25">
      <c r="A21" s="3"/>
      <c r="B21" s="9" t="s">
        <v>16</v>
      </c>
      <c r="C21" s="10">
        <v>77996868</v>
      </c>
      <c r="D21" s="11">
        <f t="shared" si="2"/>
        <v>0</v>
      </c>
      <c r="E21" s="10">
        <v>77996868</v>
      </c>
      <c r="F21" s="10">
        <v>16406324.560000002</v>
      </c>
      <c r="G21" s="10">
        <f t="shared" si="3"/>
        <v>16406324.560000002</v>
      </c>
      <c r="H21" s="11">
        <f t="shared" si="1"/>
        <v>61590543.439999998</v>
      </c>
    </row>
    <row r="22" spans="1:8" s="4" customFormat="1" x14ac:dyDescent="0.25">
      <c r="A22" s="3"/>
      <c r="B22" s="9" t="s">
        <v>68</v>
      </c>
      <c r="C22" s="10">
        <v>1175732232</v>
      </c>
      <c r="D22" s="11">
        <f t="shared" si="2"/>
        <v>0</v>
      </c>
      <c r="E22" s="10">
        <v>1175732232</v>
      </c>
      <c r="F22" s="10">
        <v>235920095.79000005</v>
      </c>
      <c r="G22" s="10">
        <f t="shared" si="3"/>
        <v>235920095.79000005</v>
      </c>
      <c r="H22" s="11">
        <f t="shared" si="1"/>
        <v>939812136.20999992</v>
      </c>
    </row>
    <row r="23" spans="1:8" s="4" customFormat="1" x14ac:dyDescent="0.25">
      <c r="A23" s="3"/>
      <c r="B23" s="9" t="s">
        <v>17</v>
      </c>
      <c r="C23" s="10">
        <v>13626906039</v>
      </c>
      <c r="D23" s="11">
        <f t="shared" si="2"/>
        <v>0</v>
      </c>
      <c r="E23" s="10">
        <v>13626906039</v>
      </c>
      <c r="F23" s="10">
        <v>337228244.42999995</v>
      </c>
      <c r="G23" s="10">
        <f t="shared" si="3"/>
        <v>337228244.42999995</v>
      </c>
      <c r="H23" s="11">
        <f t="shared" si="1"/>
        <v>13289677794.57</v>
      </c>
    </row>
    <row r="24" spans="1:8" s="4" customFormat="1" x14ac:dyDescent="0.25">
      <c r="A24" s="3"/>
      <c r="B24" s="9" t="s">
        <v>69</v>
      </c>
      <c r="C24" s="10">
        <v>2242915915</v>
      </c>
      <c r="D24" s="11">
        <f t="shared" si="2"/>
        <v>0</v>
      </c>
      <c r="E24" s="10">
        <v>2242915915</v>
      </c>
      <c r="F24" s="10">
        <v>480072656.20000005</v>
      </c>
      <c r="G24" s="10">
        <f t="shared" si="3"/>
        <v>480072656.20000005</v>
      </c>
      <c r="H24" s="11">
        <f t="shared" si="1"/>
        <v>1762843258.8</v>
      </c>
    </row>
    <row r="25" spans="1:8" s="4" customFormat="1" x14ac:dyDescent="0.25">
      <c r="A25" s="3"/>
      <c r="B25" s="9" t="s">
        <v>70</v>
      </c>
      <c r="C25" s="10">
        <v>3702723184</v>
      </c>
      <c r="D25" s="11">
        <f t="shared" si="2"/>
        <v>0</v>
      </c>
      <c r="E25" s="10">
        <v>3702723183.9999995</v>
      </c>
      <c r="F25" s="10">
        <v>749915267.26999998</v>
      </c>
      <c r="G25" s="10">
        <f t="shared" si="3"/>
        <v>749915267.26999998</v>
      </c>
      <c r="H25" s="11">
        <f t="shared" si="1"/>
        <v>2952807916.7299995</v>
      </c>
    </row>
    <row r="26" spans="1:8" s="4" customFormat="1" x14ac:dyDescent="0.25">
      <c r="A26" s="3"/>
      <c r="B26" s="9" t="s">
        <v>18</v>
      </c>
      <c r="C26" s="10">
        <v>1711384334</v>
      </c>
      <c r="D26" s="11">
        <f t="shared" si="2"/>
        <v>0</v>
      </c>
      <c r="E26" s="10">
        <v>1711384334</v>
      </c>
      <c r="F26" s="10">
        <v>276142307.63000011</v>
      </c>
      <c r="G26" s="10">
        <f t="shared" si="3"/>
        <v>276142307.63000011</v>
      </c>
      <c r="H26" s="11">
        <f t="shared" si="1"/>
        <v>1435242026.3699999</v>
      </c>
    </row>
    <row r="27" spans="1:8" s="4" customFormat="1" x14ac:dyDescent="0.25">
      <c r="A27" s="3"/>
      <c r="B27" s="9" t="s">
        <v>71</v>
      </c>
      <c r="C27" s="10">
        <v>17868913179</v>
      </c>
      <c r="D27" s="11">
        <f t="shared" si="2"/>
        <v>1798067</v>
      </c>
      <c r="E27" s="10">
        <v>17870711246</v>
      </c>
      <c r="F27" s="10">
        <v>4109808582.5099983</v>
      </c>
      <c r="G27" s="10">
        <f t="shared" si="3"/>
        <v>4109808582.5099983</v>
      </c>
      <c r="H27" s="11">
        <f t="shared" si="1"/>
        <v>13760902663.490002</v>
      </c>
    </row>
    <row r="28" spans="1:8" s="4" customFormat="1" x14ac:dyDescent="0.25">
      <c r="A28" s="3"/>
      <c r="B28" s="9" t="s">
        <v>72</v>
      </c>
      <c r="C28" s="10">
        <v>326547024</v>
      </c>
      <c r="D28" s="11">
        <f t="shared" si="2"/>
        <v>28450059.589999974</v>
      </c>
      <c r="E28" s="10">
        <v>354997083.58999997</v>
      </c>
      <c r="F28" s="10">
        <v>75417301.140000015</v>
      </c>
      <c r="G28" s="10">
        <f t="shared" si="3"/>
        <v>75417301.140000015</v>
      </c>
      <c r="H28" s="11">
        <f t="shared" si="1"/>
        <v>279579782.44999993</v>
      </c>
    </row>
    <row r="29" spans="1:8" s="4" customFormat="1" x14ac:dyDescent="0.25">
      <c r="A29" s="3"/>
      <c r="B29" s="9" t="s">
        <v>21</v>
      </c>
      <c r="C29" s="10">
        <v>1471885908</v>
      </c>
      <c r="D29" s="11">
        <f t="shared" si="2"/>
        <v>0</v>
      </c>
      <c r="E29" s="10">
        <v>1471885908</v>
      </c>
      <c r="F29" s="10">
        <v>337133034.45000005</v>
      </c>
      <c r="G29" s="10">
        <f t="shared" si="3"/>
        <v>337133034.45000005</v>
      </c>
      <c r="H29" s="11">
        <f t="shared" si="1"/>
        <v>1134752873.55</v>
      </c>
    </row>
    <row r="30" spans="1:8" s="4" customFormat="1" x14ac:dyDescent="0.25">
      <c r="A30" s="3"/>
      <c r="B30" s="9" t="s">
        <v>19</v>
      </c>
      <c r="C30" s="10">
        <v>10599641118</v>
      </c>
      <c r="D30" s="11">
        <f t="shared" si="2"/>
        <v>-15830996.090000153</v>
      </c>
      <c r="E30" s="10">
        <v>10583810121.91</v>
      </c>
      <c r="F30" s="10">
        <v>2491645999.8599997</v>
      </c>
      <c r="G30" s="10">
        <f t="shared" si="3"/>
        <v>2491645999.8599997</v>
      </c>
      <c r="H30" s="11">
        <f t="shared" si="1"/>
        <v>8092164122.0500002</v>
      </c>
    </row>
    <row r="31" spans="1:8" s="4" customFormat="1" x14ac:dyDescent="0.25">
      <c r="A31" s="3"/>
      <c r="B31" s="9" t="s">
        <v>20</v>
      </c>
      <c r="C31" s="10">
        <v>892131455</v>
      </c>
      <c r="D31" s="11">
        <f t="shared" si="2"/>
        <v>-1760964.3099999428</v>
      </c>
      <c r="E31" s="10">
        <v>890370490.69000006</v>
      </c>
      <c r="F31" s="10">
        <v>200217448.16</v>
      </c>
      <c r="G31" s="10">
        <f t="shared" si="3"/>
        <v>200217448.16</v>
      </c>
      <c r="H31" s="11">
        <f t="shared" si="1"/>
        <v>690153042.53000009</v>
      </c>
    </row>
    <row r="32" spans="1:8" s="4" customFormat="1" x14ac:dyDescent="0.25">
      <c r="A32" s="3"/>
      <c r="B32" s="9" t="s">
        <v>73</v>
      </c>
      <c r="C32" s="10">
        <v>869761005</v>
      </c>
      <c r="D32" s="11">
        <f t="shared" si="2"/>
        <v>0</v>
      </c>
      <c r="E32" s="10">
        <v>869761004.99999988</v>
      </c>
      <c r="F32" s="10">
        <v>381471925.59999996</v>
      </c>
      <c r="G32" s="10">
        <f t="shared" si="3"/>
        <v>381471925.59999996</v>
      </c>
      <c r="H32" s="11">
        <f t="shared" si="1"/>
        <v>488289079.39999992</v>
      </c>
    </row>
    <row r="33" spans="1:8" s="4" customFormat="1" x14ac:dyDescent="0.25">
      <c r="A33" s="3"/>
      <c r="B33" s="9" t="s">
        <v>74</v>
      </c>
      <c r="C33" s="10">
        <v>127356631</v>
      </c>
      <c r="D33" s="11">
        <f t="shared" si="2"/>
        <v>0</v>
      </c>
      <c r="E33" s="10">
        <v>127356630.99999999</v>
      </c>
      <c r="F33" s="10">
        <v>25310863.619999982</v>
      </c>
      <c r="G33" s="10">
        <f t="shared" si="3"/>
        <v>25310863.619999982</v>
      </c>
      <c r="H33" s="11">
        <f t="shared" si="1"/>
        <v>102045767.38</v>
      </c>
    </row>
    <row r="34" spans="1:8" s="4" customFormat="1" ht="27" x14ac:dyDescent="0.25">
      <c r="A34" s="3"/>
      <c r="B34" s="12" t="s">
        <v>75</v>
      </c>
      <c r="C34" s="10">
        <v>120962215</v>
      </c>
      <c r="D34" s="11">
        <f t="shared" si="2"/>
        <v>0</v>
      </c>
      <c r="E34" s="10">
        <v>120962215</v>
      </c>
      <c r="F34" s="10">
        <v>14273939.32</v>
      </c>
      <c r="G34" s="10">
        <f t="shared" si="3"/>
        <v>14273939.32</v>
      </c>
      <c r="H34" s="11">
        <f t="shared" si="1"/>
        <v>106688275.68000001</v>
      </c>
    </row>
    <row r="35" spans="1:8" s="4" customFormat="1" x14ac:dyDescent="0.25">
      <c r="A35" s="3"/>
      <c r="B35" s="9" t="s">
        <v>116</v>
      </c>
      <c r="C35" s="10">
        <v>1046634860</v>
      </c>
      <c r="D35" s="11">
        <f t="shared" si="2"/>
        <v>-756600</v>
      </c>
      <c r="E35" s="10">
        <v>1045878260</v>
      </c>
      <c r="F35" s="10">
        <v>185104404.41</v>
      </c>
      <c r="G35" s="10">
        <f t="shared" si="3"/>
        <v>185104404.41</v>
      </c>
      <c r="H35" s="11">
        <f t="shared" si="1"/>
        <v>860773855.59000003</v>
      </c>
    </row>
    <row r="36" spans="1:8" s="4" customFormat="1" x14ac:dyDescent="0.25">
      <c r="A36" s="3"/>
      <c r="B36" s="9" t="s">
        <v>119</v>
      </c>
      <c r="C36" s="10">
        <v>228738090</v>
      </c>
      <c r="D36" s="11">
        <f t="shared" si="2"/>
        <v>10</v>
      </c>
      <c r="E36" s="10">
        <v>228738100</v>
      </c>
      <c r="F36" s="10">
        <v>44659962.370000012</v>
      </c>
      <c r="G36" s="10">
        <f t="shared" si="3"/>
        <v>44659962.370000012</v>
      </c>
      <c r="H36" s="11">
        <f t="shared" si="1"/>
        <v>184078137.63</v>
      </c>
    </row>
    <row r="37" spans="1:8" s="4" customFormat="1" ht="8.1" customHeight="1" x14ac:dyDescent="0.25">
      <c r="A37" s="3"/>
      <c r="B37" s="9"/>
      <c r="C37" s="10"/>
      <c r="D37" s="11"/>
      <c r="E37" s="10"/>
      <c r="F37" s="10"/>
      <c r="G37" s="10"/>
      <c r="H37" s="11"/>
    </row>
    <row r="38" spans="1:8" s="4" customFormat="1" x14ac:dyDescent="0.25">
      <c r="A38" s="3"/>
      <c r="B38" s="8" t="s">
        <v>22</v>
      </c>
      <c r="C38" s="7">
        <f>SUM(C40:C54)</f>
        <v>30229423313</v>
      </c>
      <c r="D38" s="7">
        <f t="shared" ref="D38" si="4">E38-C38</f>
        <v>15830996.090000153</v>
      </c>
      <c r="E38" s="7">
        <f>SUM(E40:E54)</f>
        <v>30245254309.09</v>
      </c>
      <c r="F38" s="7">
        <f>SUM(F40:F54)</f>
        <v>6639796860.5900002</v>
      </c>
      <c r="G38" s="7">
        <f t="shared" si="3"/>
        <v>6639796860.5900002</v>
      </c>
      <c r="H38" s="7">
        <f t="shared" si="1"/>
        <v>23605457448.5</v>
      </c>
    </row>
    <row r="39" spans="1:8" s="4" customFormat="1" ht="8.1" customHeight="1" x14ac:dyDescent="0.25">
      <c r="A39" s="3"/>
      <c r="B39" s="8"/>
      <c r="C39" s="7"/>
      <c r="D39" s="7"/>
      <c r="E39" s="7"/>
      <c r="F39" s="7"/>
      <c r="G39" s="7"/>
      <c r="H39" s="7"/>
    </row>
    <row r="40" spans="1:8" s="4" customFormat="1" ht="27" x14ac:dyDescent="0.25">
      <c r="A40" s="3"/>
      <c r="B40" s="9" t="s">
        <v>76</v>
      </c>
      <c r="C40" s="10">
        <v>1394439187</v>
      </c>
      <c r="D40" s="11">
        <f>E40-C40</f>
        <v>0</v>
      </c>
      <c r="E40" s="10">
        <v>1394439187</v>
      </c>
      <c r="F40" s="10">
        <v>179827229.22999999</v>
      </c>
      <c r="G40" s="10">
        <f>F40</f>
        <v>179827229.22999999</v>
      </c>
      <c r="H40" s="11">
        <f t="shared" si="1"/>
        <v>1214611957.77</v>
      </c>
    </row>
    <row r="41" spans="1:8" s="4" customFormat="1" x14ac:dyDescent="0.25">
      <c r="A41" s="3"/>
      <c r="B41" s="9" t="s">
        <v>77</v>
      </c>
      <c r="C41" s="10">
        <v>233754529</v>
      </c>
      <c r="D41" s="11">
        <f t="shared" ref="D41:D54" si="5">E41-C41</f>
        <v>0</v>
      </c>
      <c r="E41" s="10">
        <v>233754529</v>
      </c>
      <c r="F41" s="10">
        <v>56663765.979999997</v>
      </c>
      <c r="G41" s="10">
        <f t="shared" si="3"/>
        <v>56663765.979999997</v>
      </c>
      <c r="H41" s="11">
        <f t="shared" si="1"/>
        <v>177090763.02000001</v>
      </c>
    </row>
    <row r="42" spans="1:8" s="4" customFormat="1" x14ac:dyDescent="0.25">
      <c r="A42" s="3"/>
      <c r="B42" s="9" t="s">
        <v>120</v>
      </c>
      <c r="C42" s="10">
        <v>15537824</v>
      </c>
      <c r="D42" s="11">
        <f t="shared" si="5"/>
        <v>0</v>
      </c>
      <c r="E42" s="10">
        <v>15537824</v>
      </c>
      <c r="F42" s="10">
        <v>1949976.41</v>
      </c>
      <c r="G42" s="10">
        <f t="shared" si="3"/>
        <v>1949976.41</v>
      </c>
      <c r="H42" s="11">
        <f t="shared" si="1"/>
        <v>13587847.59</v>
      </c>
    </row>
    <row r="43" spans="1:8" s="4" customFormat="1" x14ac:dyDescent="0.25">
      <c r="A43" s="3"/>
      <c r="B43" s="9" t="s">
        <v>23</v>
      </c>
      <c r="C43" s="10">
        <v>70759252</v>
      </c>
      <c r="D43" s="11">
        <f t="shared" ref="D43" si="6">E43-C43</f>
        <v>0</v>
      </c>
      <c r="E43" s="10">
        <v>70759252</v>
      </c>
      <c r="F43" s="10">
        <v>7795277.3999999985</v>
      </c>
      <c r="G43" s="10">
        <f t="shared" ref="G43" si="7">F43</f>
        <v>7795277.3999999985</v>
      </c>
      <c r="H43" s="11">
        <f t="shared" ref="H43" si="8">E43-F43</f>
        <v>62963974.600000001</v>
      </c>
    </row>
    <row r="44" spans="1:8" s="4" customFormat="1" ht="27" x14ac:dyDescent="0.25">
      <c r="A44" s="3"/>
      <c r="B44" s="9" t="s">
        <v>121</v>
      </c>
      <c r="C44" s="10">
        <v>10667153</v>
      </c>
      <c r="D44" s="11">
        <f t="shared" si="5"/>
        <v>0</v>
      </c>
      <c r="E44" s="10">
        <v>10667153</v>
      </c>
      <c r="F44" s="10">
        <v>2323676.06</v>
      </c>
      <c r="G44" s="10">
        <f t="shared" si="3"/>
        <v>2323676.06</v>
      </c>
      <c r="H44" s="11">
        <f t="shared" si="1"/>
        <v>8343476.9399999995</v>
      </c>
    </row>
    <row r="45" spans="1:8" s="4" customFormat="1" x14ac:dyDescent="0.25">
      <c r="A45" s="3"/>
      <c r="B45" s="9" t="s">
        <v>24</v>
      </c>
      <c r="C45" s="10">
        <v>12914503297</v>
      </c>
      <c r="D45" s="11">
        <f t="shared" ref="D45" si="9">E45-C45</f>
        <v>0</v>
      </c>
      <c r="E45" s="10">
        <v>12914503297</v>
      </c>
      <c r="F45" s="10">
        <v>2451275698.5299997</v>
      </c>
      <c r="G45" s="10">
        <f t="shared" ref="G45" si="10">F45</f>
        <v>2451275698.5299997</v>
      </c>
      <c r="H45" s="11">
        <f t="shared" ref="H45" si="11">E45-F45</f>
        <v>10463227598.470001</v>
      </c>
    </row>
    <row r="46" spans="1:8" s="4" customFormat="1" x14ac:dyDescent="0.25">
      <c r="A46" s="3"/>
      <c r="B46" s="9" t="s">
        <v>78</v>
      </c>
      <c r="C46" s="10">
        <v>5648600</v>
      </c>
      <c r="D46" s="11">
        <f t="shared" si="5"/>
        <v>15830996.09</v>
      </c>
      <c r="E46" s="10">
        <v>21479596.09</v>
      </c>
      <c r="F46" s="10">
        <v>1253595.7500000002</v>
      </c>
      <c r="G46" s="10">
        <f t="shared" si="3"/>
        <v>1253595.7500000002</v>
      </c>
      <c r="H46" s="11">
        <f t="shared" si="1"/>
        <v>20226000.34</v>
      </c>
    </row>
    <row r="47" spans="1:8" s="4" customFormat="1" x14ac:dyDescent="0.25">
      <c r="A47" s="3"/>
      <c r="B47" s="9" t="s">
        <v>91</v>
      </c>
      <c r="C47" s="10">
        <v>1273831667</v>
      </c>
      <c r="D47" s="11">
        <f t="shared" si="5"/>
        <v>0</v>
      </c>
      <c r="E47" s="10">
        <v>1273831667</v>
      </c>
      <c r="F47" s="10">
        <v>282220160.46000004</v>
      </c>
      <c r="G47" s="10">
        <f t="shared" si="3"/>
        <v>282220160.46000004</v>
      </c>
      <c r="H47" s="11">
        <f t="shared" si="1"/>
        <v>991611506.53999996</v>
      </c>
    </row>
    <row r="48" spans="1:8" s="4" customFormat="1" x14ac:dyDescent="0.25">
      <c r="A48" s="3"/>
      <c r="B48" s="9" t="s">
        <v>79</v>
      </c>
      <c r="C48" s="10">
        <v>249177545</v>
      </c>
      <c r="D48" s="11">
        <f t="shared" si="5"/>
        <v>0</v>
      </c>
      <c r="E48" s="10">
        <v>249177545</v>
      </c>
      <c r="F48" s="10">
        <v>10290480.439999999</v>
      </c>
      <c r="G48" s="10">
        <f t="shared" ref="G48" si="12">F48</f>
        <v>10290480.439999999</v>
      </c>
      <c r="H48" s="11">
        <f t="shared" ref="H48" si="13">E48-F48</f>
        <v>238887064.56</v>
      </c>
    </row>
    <row r="49" spans="1:8" s="4" customFormat="1" x14ac:dyDescent="0.25">
      <c r="A49" s="3"/>
      <c r="B49" s="9" t="s">
        <v>80</v>
      </c>
      <c r="C49" s="10">
        <v>140556030</v>
      </c>
      <c r="D49" s="11">
        <f t="shared" si="5"/>
        <v>0</v>
      </c>
      <c r="E49" s="10">
        <v>140556030</v>
      </c>
      <c r="F49" s="10">
        <v>32842649.800000001</v>
      </c>
      <c r="G49" s="10">
        <f t="shared" si="3"/>
        <v>32842649.800000001</v>
      </c>
      <c r="H49" s="11">
        <f t="shared" si="1"/>
        <v>107713380.2</v>
      </c>
    </row>
    <row r="50" spans="1:8" s="4" customFormat="1" x14ac:dyDescent="0.25">
      <c r="A50" s="3"/>
      <c r="B50" s="9" t="s">
        <v>25</v>
      </c>
      <c r="C50" s="10">
        <v>8746373212</v>
      </c>
      <c r="D50" s="11">
        <f t="shared" si="5"/>
        <v>0</v>
      </c>
      <c r="E50" s="10">
        <v>8746373212</v>
      </c>
      <c r="F50" s="10">
        <v>2345188685.0300002</v>
      </c>
      <c r="G50" s="10">
        <f t="shared" si="3"/>
        <v>2345188685.0300002</v>
      </c>
      <c r="H50" s="11">
        <f t="shared" si="1"/>
        <v>6401184526.9699993</v>
      </c>
    </row>
    <row r="51" spans="1:8" s="4" customFormat="1" x14ac:dyDescent="0.25">
      <c r="A51" s="3"/>
      <c r="B51" s="9" t="s">
        <v>26</v>
      </c>
      <c r="C51" s="10">
        <v>4932178088</v>
      </c>
      <c r="D51" s="11">
        <f t="shared" si="5"/>
        <v>0</v>
      </c>
      <c r="E51" s="10">
        <v>4932178088</v>
      </c>
      <c r="F51" s="10">
        <v>1224377540.3299999</v>
      </c>
      <c r="G51" s="10">
        <f t="shared" si="3"/>
        <v>1224377540.3299999</v>
      </c>
      <c r="H51" s="11">
        <f t="shared" si="1"/>
        <v>3707800547.6700001</v>
      </c>
    </row>
    <row r="52" spans="1:8" s="4" customFormat="1" x14ac:dyDescent="0.25">
      <c r="A52" s="3"/>
      <c r="B52" s="9" t="s">
        <v>27</v>
      </c>
      <c r="C52" s="10">
        <v>29006364</v>
      </c>
      <c r="D52" s="11">
        <f t="shared" si="5"/>
        <v>0</v>
      </c>
      <c r="E52" s="10">
        <v>29006364</v>
      </c>
      <c r="F52" s="10">
        <v>10427332.270000003</v>
      </c>
      <c r="G52" s="10">
        <f t="shared" si="3"/>
        <v>10427332.270000003</v>
      </c>
      <c r="H52" s="11">
        <f t="shared" si="1"/>
        <v>18579031.729999997</v>
      </c>
    </row>
    <row r="53" spans="1:8" s="4" customFormat="1" x14ac:dyDescent="0.25">
      <c r="A53" s="3"/>
      <c r="B53" s="9" t="s">
        <v>127</v>
      </c>
      <c r="C53" s="10">
        <v>56138360</v>
      </c>
      <c r="D53" s="11">
        <f t="shared" si="5"/>
        <v>0</v>
      </c>
      <c r="E53" s="10">
        <v>56138360.000000007</v>
      </c>
      <c r="F53" s="10">
        <v>13869574.959999999</v>
      </c>
      <c r="G53" s="10">
        <f t="shared" si="3"/>
        <v>13869574.959999999</v>
      </c>
      <c r="H53" s="11">
        <f t="shared" si="1"/>
        <v>42268785.040000007</v>
      </c>
    </row>
    <row r="54" spans="1:8" s="4" customFormat="1" ht="27" x14ac:dyDescent="0.25">
      <c r="A54" s="3"/>
      <c r="B54" s="9" t="s">
        <v>118</v>
      </c>
      <c r="C54" s="10">
        <v>156852205</v>
      </c>
      <c r="D54" s="11">
        <f t="shared" si="5"/>
        <v>0</v>
      </c>
      <c r="E54" s="10">
        <v>156852205</v>
      </c>
      <c r="F54" s="10">
        <v>19491217.939999998</v>
      </c>
      <c r="G54" s="10">
        <f t="shared" si="3"/>
        <v>19491217.939999998</v>
      </c>
      <c r="H54" s="11">
        <f t="shared" si="1"/>
        <v>137360987.06</v>
      </c>
    </row>
    <row r="55" spans="1:8" s="4" customFormat="1" ht="8.1" customHeight="1" x14ac:dyDescent="0.25">
      <c r="A55" s="3"/>
      <c r="B55" s="9"/>
      <c r="C55" s="10"/>
      <c r="D55" s="11"/>
      <c r="E55" s="10"/>
      <c r="F55" s="10"/>
      <c r="G55" s="10"/>
      <c r="H55" s="11"/>
    </row>
    <row r="56" spans="1:8" s="4" customFormat="1" x14ac:dyDescent="0.25">
      <c r="A56" s="3"/>
      <c r="B56" s="8" t="s">
        <v>89</v>
      </c>
      <c r="C56" s="7">
        <f>SUM(C58:C73)</f>
        <v>31680778237</v>
      </c>
      <c r="D56" s="7">
        <f t="shared" ref="D56:D73" si="14">E56-C56</f>
        <v>-7985393</v>
      </c>
      <c r="E56" s="7">
        <f t="shared" ref="E56:F56" si="15">SUM(E58:E73)</f>
        <v>31672792844</v>
      </c>
      <c r="F56" s="7">
        <f t="shared" si="15"/>
        <v>5970701101.9700003</v>
      </c>
      <c r="G56" s="7">
        <f t="shared" si="3"/>
        <v>5970701101.9700003</v>
      </c>
      <c r="H56" s="7">
        <f t="shared" si="1"/>
        <v>25702091742.029999</v>
      </c>
    </row>
    <row r="57" spans="1:8" s="4" customFormat="1" ht="8.1" customHeight="1" x14ac:dyDescent="0.25">
      <c r="A57" s="3"/>
      <c r="B57" s="8"/>
      <c r="C57" s="7"/>
      <c r="D57" s="7"/>
      <c r="E57" s="7"/>
      <c r="F57" s="7"/>
      <c r="G57" s="7"/>
      <c r="H57" s="7"/>
    </row>
    <row r="58" spans="1:8" s="4" customFormat="1" x14ac:dyDescent="0.25">
      <c r="A58" s="3"/>
      <c r="B58" s="9" t="s">
        <v>92</v>
      </c>
      <c r="C58" s="10">
        <v>2309713395</v>
      </c>
      <c r="D58" s="11">
        <f t="shared" si="14"/>
        <v>0</v>
      </c>
      <c r="E58" s="10">
        <v>2309713395</v>
      </c>
      <c r="F58" s="10">
        <v>359530315.30000001</v>
      </c>
      <c r="G58" s="10">
        <f t="shared" si="3"/>
        <v>359530315.30000001</v>
      </c>
      <c r="H58" s="11">
        <f t="shared" si="1"/>
        <v>1950183079.7</v>
      </c>
    </row>
    <row r="59" spans="1:8" s="4" customFormat="1" x14ac:dyDescent="0.25">
      <c r="A59" s="3"/>
      <c r="B59" s="9" t="s">
        <v>93</v>
      </c>
      <c r="C59" s="10">
        <v>1445087879</v>
      </c>
      <c r="D59" s="11">
        <f t="shared" si="14"/>
        <v>0</v>
      </c>
      <c r="E59" s="10">
        <v>1445087879</v>
      </c>
      <c r="F59" s="10">
        <v>275960746.02999997</v>
      </c>
      <c r="G59" s="10">
        <f>F59</f>
        <v>275960746.02999997</v>
      </c>
      <c r="H59" s="11">
        <f t="shared" si="1"/>
        <v>1169127132.97</v>
      </c>
    </row>
    <row r="60" spans="1:8" s="4" customFormat="1" x14ac:dyDescent="0.25">
      <c r="A60" s="3"/>
      <c r="B60" s="9" t="s">
        <v>94</v>
      </c>
      <c r="C60" s="10">
        <v>1747701827</v>
      </c>
      <c r="D60" s="11">
        <f t="shared" si="14"/>
        <v>0</v>
      </c>
      <c r="E60" s="10">
        <v>1747701827</v>
      </c>
      <c r="F60" s="10">
        <v>331092585.63999993</v>
      </c>
      <c r="G60" s="10">
        <f t="shared" si="3"/>
        <v>331092585.63999993</v>
      </c>
      <c r="H60" s="11">
        <f t="shared" si="1"/>
        <v>1416609241.3600001</v>
      </c>
    </row>
    <row r="61" spans="1:8" s="4" customFormat="1" x14ac:dyDescent="0.25">
      <c r="A61" s="3"/>
      <c r="B61" s="9" t="s">
        <v>95</v>
      </c>
      <c r="C61" s="10">
        <v>2108671040</v>
      </c>
      <c r="D61" s="11">
        <f t="shared" si="14"/>
        <v>135328</v>
      </c>
      <c r="E61" s="10">
        <v>2108806368</v>
      </c>
      <c r="F61" s="10">
        <v>363191419.27000004</v>
      </c>
      <c r="G61" s="10">
        <f t="shared" si="3"/>
        <v>363191419.27000004</v>
      </c>
      <c r="H61" s="11">
        <f t="shared" si="1"/>
        <v>1745614948.73</v>
      </c>
    </row>
    <row r="62" spans="1:8" s="4" customFormat="1" x14ac:dyDescent="0.25">
      <c r="A62" s="3"/>
      <c r="B62" s="9" t="s">
        <v>96</v>
      </c>
      <c r="C62" s="10">
        <v>1413409363</v>
      </c>
      <c r="D62" s="11">
        <f t="shared" si="14"/>
        <v>0</v>
      </c>
      <c r="E62" s="10">
        <v>1413409363</v>
      </c>
      <c r="F62" s="10">
        <v>250417381.93000004</v>
      </c>
      <c r="G62" s="10">
        <f t="shared" si="3"/>
        <v>250417381.93000004</v>
      </c>
      <c r="H62" s="11">
        <f t="shared" si="1"/>
        <v>1162991981.0699999</v>
      </c>
    </row>
    <row r="63" spans="1:8" s="4" customFormat="1" x14ac:dyDescent="0.25">
      <c r="A63" s="3"/>
      <c r="B63" s="9" t="s">
        <v>97</v>
      </c>
      <c r="C63" s="10">
        <v>2638160670</v>
      </c>
      <c r="D63" s="11">
        <f t="shared" si="14"/>
        <v>0</v>
      </c>
      <c r="E63" s="10">
        <v>2638160669.9999995</v>
      </c>
      <c r="F63" s="10">
        <v>564891878.80000007</v>
      </c>
      <c r="G63" s="10">
        <f t="shared" si="3"/>
        <v>564891878.80000007</v>
      </c>
      <c r="H63" s="11">
        <f t="shared" si="1"/>
        <v>2073268791.1999993</v>
      </c>
    </row>
    <row r="64" spans="1:8" s="4" customFormat="1" x14ac:dyDescent="0.25">
      <c r="A64" s="3"/>
      <c r="B64" s="9" t="s">
        <v>98</v>
      </c>
      <c r="C64" s="10">
        <v>3396374379</v>
      </c>
      <c r="D64" s="11">
        <f t="shared" si="14"/>
        <v>0</v>
      </c>
      <c r="E64" s="10">
        <v>3396374379</v>
      </c>
      <c r="F64" s="10">
        <v>686275429.20000017</v>
      </c>
      <c r="G64" s="10">
        <f t="shared" si="3"/>
        <v>686275429.20000017</v>
      </c>
      <c r="H64" s="11">
        <f t="shared" si="1"/>
        <v>2710098949.7999997</v>
      </c>
    </row>
    <row r="65" spans="1:8" s="4" customFormat="1" x14ac:dyDescent="0.25">
      <c r="A65" s="3"/>
      <c r="B65" s="9" t="s">
        <v>99</v>
      </c>
      <c r="C65" s="10">
        <v>1551539610</v>
      </c>
      <c r="D65" s="11">
        <f t="shared" si="14"/>
        <v>-2691673</v>
      </c>
      <c r="E65" s="10">
        <v>1548847937</v>
      </c>
      <c r="F65" s="10">
        <v>298279216.57999992</v>
      </c>
      <c r="G65" s="10">
        <f t="shared" si="3"/>
        <v>298279216.57999992</v>
      </c>
      <c r="H65" s="11">
        <f t="shared" si="1"/>
        <v>1250568720.4200001</v>
      </c>
    </row>
    <row r="66" spans="1:8" s="4" customFormat="1" x14ac:dyDescent="0.25">
      <c r="A66" s="3"/>
      <c r="B66" s="9" t="s">
        <v>100</v>
      </c>
      <c r="C66" s="10">
        <v>3756220744</v>
      </c>
      <c r="D66" s="11">
        <f t="shared" si="14"/>
        <v>0</v>
      </c>
      <c r="E66" s="10">
        <v>3756220744</v>
      </c>
      <c r="F66" s="10">
        <v>664326032.87999988</v>
      </c>
      <c r="G66" s="10">
        <f t="shared" si="3"/>
        <v>664326032.87999988</v>
      </c>
      <c r="H66" s="11">
        <f t="shared" si="1"/>
        <v>3091894711.1199999</v>
      </c>
    </row>
    <row r="67" spans="1:8" s="4" customFormat="1" x14ac:dyDescent="0.25">
      <c r="A67" s="3"/>
      <c r="B67" s="9" t="s">
        <v>101</v>
      </c>
      <c r="C67" s="10">
        <v>1345093659</v>
      </c>
      <c r="D67" s="11">
        <f t="shared" si="14"/>
        <v>0</v>
      </c>
      <c r="E67" s="10">
        <v>1345093659</v>
      </c>
      <c r="F67" s="10">
        <v>210053350.19000003</v>
      </c>
      <c r="G67" s="10">
        <f t="shared" si="3"/>
        <v>210053350.19000003</v>
      </c>
      <c r="H67" s="11">
        <f t="shared" si="1"/>
        <v>1135040308.8099999</v>
      </c>
    </row>
    <row r="68" spans="1:8" s="4" customFormat="1" x14ac:dyDescent="0.25">
      <c r="A68" s="3"/>
      <c r="B68" s="9" t="s">
        <v>102</v>
      </c>
      <c r="C68" s="10">
        <v>1944053530</v>
      </c>
      <c r="D68" s="11">
        <f t="shared" si="14"/>
        <v>0</v>
      </c>
      <c r="E68" s="10">
        <v>1944053530</v>
      </c>
      <c r="F68" s="10">
        <v>394826799.90000021</v>
      </c>
      <c r="G68" s="10">
        <f t="shared" si="3"/>
        <v>394826799.90000021</v>
      </c>
      <c r="H68" s="11">
        <f t="shared" si="1"/>
        <v>1549226730.0999999</v>
      </c>
    </row>
    <row r="69" spans="1:8" s="4" customFormat="1" x14ac:dyDescent="0.25">
      <c r="A69" s="3"/>
      <c r="B69" s="9" t="s">
        <v>103</v>
      </c>
      <c r="C69" s="10">
        <v>1184242700</v>
      </c>
      <c r="D69" s="11">
        <f t="shared" si="14"/>
        <v>0</v>
      </c>
      <c r="E69" s="10">
        <v>1184242700</v>
      </c>
      <c r="F69" s="10">
        <v>211399295.95999998</v>
      </c>
      <c r="G69" s="10">
        <f t="shared" si="3"/>
        <v>211399295.95999998</v>
      </c>
      <c r="H69" s="11">
        <f t="shared" si="1"/>
        <v>972843404.03999996</v>
      </c>
    </row>
    <row r="70" spans="1:8" s="4" customFormat="1" x14ac:dyDescent="0.25">
      <c r="A70" s="3"/>
      <c r="B70" s="9" t="s">
        <v>104</v>
      </c>
      <c r="C70" s="10">
        <v>1251952594</v>
      </c>
      <c r="D70" s="11">
        <f t="shared" si="14"/>
        <v>0</v>
      </c>
      <c r="E70" s="10">
        <v>1251952594</v>
      </c>
      <c r="F70" s="10">
        <v>264723084.04999998</v>
      </c>
      <c r="G70" s="10">
        <f t="shared" si="3"/>
        <v>264723084.04999998</v>
      </c>
      <c r="H70" s="11">
        <f t="shared" si="1"/>
        <v>987229509.95000005</v>
      </c>
    </row>
    <row r="71" spans="1:8" s="4" customFormat="1" x14ac:dyDescent="0.25">
      <c r="A71" s="3"/>
      <c r="B71" s="9" t="s">
        <v>105</v>
      </c>
      <c r="C71" s="10">
        <v>1892201460</v>
      </c>
      <c r="D71" s="11">
        <f t="shared" si="14"/>
        <v>0</v>
      </c>
      <c r="E71" s="10">
        <v>1892201460</v>
      </c>
      <c r="F71" s="10">
        <v>318674884.79000002</v>
      </c>
      <c r="G71" s="10">
        <f t="shared" si="3"/>
        <v>318674884.79000002</v>
      </c>
      <c r="H71" s="11">
        <f t="shared" si="1"/>
        <v>1573526575.21</v>
      </c>
    </row>
    <row r="72" spans="1:8" s="4" customFormat="1" x14ac:dyDescent="0.25">
      <c r="A72" s="3"/>
      <c r="B72" s="9" t="s">
        <v>106</v>
      </c>
      <c r="C72" s="10">
        <v>2194441434</v>
      </c>
      <c r="D72" s="11">
        <f t="shared" si="14"/>
        <v>-3170954</v>
      </c>
      <c r="E72" s="10">
        <v>2191270480</v>
      </c>
      <c r="F72" s="10">
        <v>488371222.20999998</v>
      </c>
      <c r="G72" s="10">
        <f t="shared" si="3"/>
        <v>488371222.20999998</v>
      </c>
      <c r="H72" s="11">
        <f t="shared" si="1"/>
        <v>1702899257.79</v>
      </c>
    </row>
    <row r="73" spans="1:8" s="4" customFormat="1" x14ac:dyDescent="0.25">
      <c r="A73" s="3"/>
      <c r="B73" s="9" t="s">
        <v>107</v>
      </c>
      <c r="C73" s="10">
        <v>1501913953</v>
      </c>
      <c r="D73" s="11">
        <f t="shared" si="14"/>
        <v>-2258094</v>
      </c>
      <c r="E73" s="10">
        <v>1499655859</v>
      </c>
      <c r="F73" s="10">
        <v>288687459.23999989</v>
      </c>
      <c r="G73" s="10">
        <f t="shared" si="3"/>
        <v>288687459.23999989</v>
      </c>
      <c r="H73" s="11">
        <f t="shared" si="1"/>
        <v>1210968399.7600002</v>
      </c>
    </row>
    <row r="74" spans="1:8" s="4" customFormat="1" ht="8.1" customHeight="1" x14ac:dyDescent="0.25">
      <c r="A74" s="3"/>
      <c r="B74" s="9"/>
      <c r="C74" s="10"/>
      <c r="D74" s="11"/>
      <c r="E74" s="10"/>
      <c r="F74" s="10"/>
      <c r="G74" s="10"/>
      <c r="H74" s="11"/>
    </row>
    <row r="75" spans="1:8" s="4" customFormat="1" x14ac:dyDescent="0.25">
      <c r="A75" s="3"/>
      <c r="B75" s="8" t="s">
        <v>28</v>
      </c>
      <c r="C75" s="7">
        <f>SUM(C77:C78)</f>
        <v>10091072586</v>
      </c>
      <c r="D75" s="14">
        <f t="shared" ref="D75:D78" si="16">E75-C75</f>
        <v>0</v>
      </c>
      <c r="E75" s="7">
        <f>SUM(E77:E78)</f>
        <v>10091072586</v>
      </c>
      <c r="F75" s="7">
        <f>SUM(F77:F78)</f>
        <v>2727298177.6499996</v>
      </c>
      <c r="G75" s="7">
        <f t="shared" si="3"/>
        <v>2727298177.6499996</v>
      </c>
      <c r="H75" s="7">
        <f t="shared" ref="H75:H139" si="17">E75-F75</f>
        <v>7363774408.3500004</v>
      </c>
    </row>
    <row r="76" spans="1:8" s="4" customFormat="1" ht="8.1" customHeight="1" x14ac:dyDescent="0.25">
      <c r="A76" s="3"/>
      <c r="B76" s="8"/>
      <c r="C76" s="7"/>
      <c r="D76" s="14"/>
      <c r="E76" s="7"/>
      <c r="F76" s="7"/>
      <c r="G76" s="7"/>
      <c r="H76" s="7"/>
    </row>
    <row r="77" spans="1:8" s="4" customFormat="1" x14ac:dyDescent="0.25">
      <c r="A77" s="3"/>
      <c r="B77" s="9" t="s">
        <v>64</v>
      </c>
      <c r="C77" s="10">
        <v>3992000000</v>
      </c>
      <c r="D77" s="11">
        <f t="shared" ref="D77" si="18">E77-C77</f>
        <v>0</v>
      </c>
      <c r="E77" s="10">
        <v>3992000000</v>
      </c>
      <c r="F77" s="10">
        <v>1392519286.6599998</v>
      </c>
      <c r="G77" s="10">
        <f t="shared" ref="G77" si="19">F77</f>
        <v>1392519286.6599998</v>
      </c>
      <c r="H77" s="11">
        <f t="shared" ref="H77" si="20">E77-F77</f>
        <v>2599480713.3400002</v>
      </c>
    </row>
    <row r="78" spans="1:8" s="4" customFormat="1" x14ac:dyDescent="0.25">
      <c r="A78" s="3"/>
      <c r="B78" s="9" t="s">
        <v>65</v>
      </c>
      <c r="C78" s="10">
        <v>6099072586</v>
      </c>
      <c r="D78" s="11">
        <f t="shared" si="16"/>
        <v>0</v>
      </c>
      <c r="E78" s="10">
        <v>6099072586</v>
      </c>
      <c r="F78" s="10">
        <v>1334778890.99</v>
      </c>
      <c r="G78" s="10">
        <f t="shared" si="3"/>
        <v>1334778890.99</v>
      </c>
      <c r="H78" s="11">
        <f t="shared" si="17"/>
        <v>4764293695.0100002</v>
      </c>
    </row>
    <row r="79" spans="1:8" s="4" customFormat="1" ht="8.1" customHeight="1" x14ac:dyDescent="0.25">
      <c r="A79" s="3"/>
      <c r="B79" s="9"/>
      <c r="C79" s="10"/>
      <c r="D79" s="11"/>
      <c r="E79" s="10"/>
      <c r="F79" s="10"/>
      <c r="G79" s="10"/>
      <c r="H79" s="11"/>
    </row>
    <row r="80" spans="1:8" s="4" customFormat="1" x14ac:dyDescent="0.25">
      <c r="A80" s="3"/>
      <c r="B80" s="8" t="s">
        <v>29</v>
      </c>
      <c r="C80" s="7">
        <f>SUM(C82:C83)</f>
        <v>2143697228</v>
      </c>
      <c r="D80" s="7">
        <f t="shared" ref="D80:D83" si="21">E80-C80</f>
        <v>0</v>
      </c>
      <c r="E80" s="7">
        <f t="shared" ref="E80:F80" si="22">SUM(E82:E83)</f>
        <v>2143697228</v>
      </c>
      <c r="F80" s="7">
        <f t="shared" si="22"/>
        <v>582919848</v>
      </c>
      <c r="G80" s="7">
        <f t="shared" si="3"/>
        <v>582919848</v>
      </c>
      <c r="H80" s="7">
        <f t="shared" si="17"/>
        <v>1560777380</v>
      </c>
    </row>
    <row r="81" spans="1:8" s="4" customFormat="1" ht="8.1" customHeight="1" x14ac:dyDescent="0.25">
      <c r="A81" s="3"/>
      <c r="B81" s="8"/>
      <c r="C81" s="7"/>
      <c r="D81" s="7"/>
      <c r="E81" s="7"/>
      <c r="F81" s="7"/>
      <c r="G81" s="7"/>
      <c r="H81" s="7"/>
    </row>
    <row r="82" spans="1:8" s="4" customFormat="1" x14ac:dyDescent="0.25">
      <c r="A82" s="3"/>
      <c r="B82" s="9" t="s">
        <v>90</v>
      </c>
      <c r="C82" s="10">
        <v>1743697228</v>
      </c>
      <c r="D82" s="11">
        <f t="shared" si="21"/>
        <v>0</v>
      </c>
      <c r="E82" s="10">
        <v>1743697228</v>
      </c>
      <c r="F82" s="10">
        <v>482919846</v>
      </c>
      <c r="G82" s="10">
        <f t="shared" si="3"/>
        <v>482919846</v>
      </c>
      <c r="H82" s="11">
        <f t="shared" si="17"/>
        <v>1260777382</v>
      </c>
    </row>
    <row r="83" spans="1:8" s="4" customFormat="1" x14ac:dyDescent="0.25">
      <c r="A83" s="3"/>
      <c r="B83" s="9" t="s">
        <v>108</v>
      </c>
      <c r="C83" s="10">
        <v>400000000</v>
      </c>
      <c r="D83" s="11">
        <f t="shared" si="21"/>
        <v>0</v>
      </c>
      <c r="E83" s="10">
        <v>400000000</v>
      </c>
      <c r="F83" s="10">
        <v>100000002</v>
      </c>
      <c r="G83" s="10">
        <f t="shared" si="3"/>
        <v>100000002</v>
      </c>
      <c r="H83" s="11">
        <f t="shared" si="17"/>
        <v>299999998</v>
      </c>
    </row>
    <row r="84" spans="1:8" s="4" customFormat="1" ht="8.1" customHeight="1" x14ac:dyDescent="0.25">
      <c r="A84" s="3"/>
      <c r="B84" s="9"/>
      <c r="C84" s="10"/>
      <c r="D84" s="11"/>
      <c r="E84" s="10"/>
      <c r="F84" s="10"/>
      <c r="G84" s="10"/>
      <c r="H84" s="11"/>
    </row>
    <row r="85" spans="1:8" s="4" customFormat="1" x14ac:dyDescent="0.25">
      <c r="A85" s="3"/>
      <c r="B85" s="8" t="s">
        <v>30</v>
      </c>
      <c r="C85" s="7">
        <f>SUM(C87:C88)</f>
        <v>6125511455</v>
      </c>
      <c r="D85" s="7">
        <f t="shared" ref="D85:D88" si="23">E85-C85</f>
        <v>0</v>
      </c>
      <c r="E85" s="7">
        <f t="shared" ref="E85:F85" si="24">SUM(E87:E88)</f>
        <v>6125511455</v>
      </c>
      <c r="F85" s="7">
        <f t="shared" si="24"/>
        <v>1530752859</v>
      </c>
      <c r="G85" s="7">
        <f t="shared" ref="G85:G146" si="25">F85</f>
        <v>1530752859</v>
      </c>
      <c r="H85" s="7">
        <f t="shared" si="17"/>
        <v>4594758596</v>
      </c>
    </row>
    <row r="86" spans="1:8" s="4" customFormat="1" ht="8.1" customHeight="1" x14ac:dyDescent="0.25">
      <c r="A86" s="3"/>
      <c r="B86" s="8"/>
      <c r="C86" s="7"/>
      <c r="D86" s="7"/>
      <c r="E86" s="7"/>
      <c r="F86" s="7"/>
      <c r="G86" s="7"/>
      <c r="H86" s="7"/>
    </row>
    <row r="87" spans="1:8" s="4" customFormat="1" x14ac:dyDescent="0.25">
      <c r="A87" s="3"/>
      <c r="B87" s="9" t="s">
        <v>109</v>
      </c>
      <c r="C87" s="10">
        <v>5898511455</v>
      </c>
      <c r="D87" s="11">
        <f t="shared" si="23"/>
        <v>0</v>
      </c>
      <c r="E87" s="10">
        <v>5898511455</v>
      </c>
      <c r="F87" s="10">
        <v>1474002861</v>
      </c>
      <c r="G87" s="10">
        <f t="shared" si="25"/>
        <v>1474002861</v>
      </c>
      <c r="H87" s="11">
        <f t="shared" si="17"/>
        <v>4424508594</v>
      </c>
    </row>
    <row r="88" spans="1:8" s="4" customFormat="1" x14ac:dyDescent="0.25">
      <c r="A88" s="3"/>
      <c r="B88" s="9" t="s">
        <v>110</v>
      </c>
      <c r="C88" s="10">
        <v>227000000</v>
      </c>
      <c r="D88" s="11">
        <f t="shared" si="23"/>
        <v>0</v>
      </c>
      <c r="E88" s="10">
        <v>227000000</v>
      </c>
      <c r="F88" s="10">
        <v>56749998</v>
      </c>
      <c r="G88" s="10">
        <f t="shared" si="25"/>
        <v>56749998</v>
      </c>
      <c r="H88" s="11">
        <f t="shared" si="17"/>
        <v>170250002</v>
      </c>
    </row>
    <row r="89" spans="1:8" s="4" customFormat="1" ht="8.1" customHeight="1" x14ac:dyDescent="0.25">
      <c r="A89" s="3"/>
      <c r="B89" s="9"/>
      <c r="C89" s="10"/>
      <c r="D89" s="11"/>
      <c r="E89" s="10"/>
      <c r="F89" s="10"/>
      <c r="G89" s="10"/>
      <c r="H89" s="11"/>
    </row>
    <row r="90" spans="1:8" s="4" customFormat="1" x14ac:dyDescent="0.25">
      <c r="A90" s="3"/>
      <c r="B90" s="8" t="s">
        <v>31</v>
      </c>
      <c r="C90" s="7">
        <f>SUM(C92:C99)</f>
        <v>11775551377</v>
      </c>
      <c r="D90" s="7">
        <f t="shared" ref="D90:D99" si="26">E90-C90</f>
        <v>0</v>
      </c>
      <c r="E90" s="7">
        <f t="shared" ref="E90:F90" si="27">SUM(E92:E99)</f>
        <v>11775551377</v>
      </c>
      <c r="F90" s="7">
        <f t="shared" si="27"/>
        <v>3309405649</v>
      </c>
      <c r="G90" s="7">
        <f t="shared" si="25"/>
        <v>3309405649</v>
      </c>
      <c r="H90" s="7">
        <f t="shared" si="17"/>
        <v>8466145728</v>
      </c>
    </row>
    <row r="91" spans="1:8" s="4" customFormat="1" ht="8.1" customHeight="1" x14ac:dyDescent="0.25">
      <c r="A91" s="3"/>
      <c r="B91" s="8"/>
      <c r="C91" s="7"/>
      <c r="D91" s="7"/>
      <c r="E91" s="7"/>
      <c r="F91" s="7"/>
      <c r="G91" s="7"/>
      <c r="H91" s="7"/>
    </row>
    <row r="92" spans="1:8" s="4" customFormat="1" x14ac:dyDescent="0.25">
      <c r="A92" s="3"/>
      <c r="B92" s="9" t="s">
        <v>111</v>
      </c>
      <c r="C92" s="10">
        <v>492796913</v>
      </c>
      <c r="D92" s="11">
        <f t="shared" si="26"/>
        <v>0</v>
      </c>
      <c r="E92" s="10">
        <v>492796913</v>
      </c>
      <c r="F92" s="10">
        <v>119686578</v>
      </c>
      <c r="G92" s="10">
        <f t="shared" si="25"/>
        <v>119686578</v>
      </c>
      <c r="H92" s="11">
        <f t="shared" si="17"/>
        <v>373110335</v>
      </c>
    </row>
    <row r="93" spans="1:8" s="4" customFormat="1" x14ac:dyDescent="0.25">
      <c r="A93" s="3"/>
      <c r="B93" s="9" t="s">
        <v>32</v>
      </c>
      <c r="C93" s="10">
        <v>441775766</v>
      </c>
      <c r="D93" s="11">
        <f t="shared" si="26"/>
        <v>0</v>
      </c>
      <c r="E93" s="10">
        <v>441775766</v>
      </c>
      <c r="F93" s="10">
        <v>110443943</v>
      </c>
      <c r="G93" s="10">
        <f t="shared" si="25"/>
        <v>110443943</v>
      </c>
      <c r="H93" s="11">
        <f t="shared" si="17"/>
        <v>331331823</v>
      </c>
    </row>
    <row r="94" spans="1:8" s="4" customFormat="1" x14ac:dyDescent="0.25">
      <c r="A94" s="3"/>
      <c r="B94" s="9" t="s">
        <v>33</v>
      </c>
      <c r="C94" s="10">
        <v>452865456</v>
      </c>
      <c r="D94" s="11">
        <f t="shared" si="26"/>
        <v>0</v>
      </c>
      <c r="E94" s="10">
        <v>452865456</v>
      </c>
      <c r="F94" s="10">
        <v>118562632</v>
      </c>
      <c r="G94" s="10">
        <f t="shared" si="25"/>
        <v>118562632</v>
      </c>
      <c r="H94" s="11">
        <f t="shared" si="17"/>
        <v>334302824</v>
      </c>
    </row>
    <row r="95" spans="1:8" s="4" customFormat="1" x14ac:dyDescent="0.25">
      <c r="A95" s="3"/>
      <c r="B95" s="9" t="s">
        <v>34</v>
      </c>
      <c r="C95" s="10">
        <v>1586601874</v>
      </c>
      <c r="D95" s="11">
        <f t="shared" si="26"/>
        <v>0</v>
      </c>
      <c r="E95" s="10">
        <v>1586601874</v>
      </c>
      <c r="F95" s="10">
        <v>706915524</v>
      </c>
      <c r="G95" s="10">
        <f t="shared" si="25"/>
        <v>706915524</v>
      </c>
      <c r="H95" s="11">
        <f t="shared" si="17"/>
        <v>879686350</v>
      </c>
    </row>
    <row r="96" spans="1:8" s="4" customFormat="1" x14ac:dyDescent="0.25">
      <c r="A96" s="3"/>
      <c r="B96" s="9" t="s">
        <v>35</v>
      </c>
      <c r="C96" s="10">
        <v>255632594</v>
      </c>
      <c r="D96" s="11">
        <f t="shared" ref="D96" si="28">E96-C96</f>
        <v>0</v>
      </c>
      <c r="E96" s="10">
        <v>255632594</v>
      </c>
      <c r="F96" s="10">
        <v>69848600</v>
      </c>
      <c r="G96" s="10">
        <f t="shared" ref="G96" si="29">F96</f>
        <v>69848600</v>
      </c>
      <c r="H96" s="11">
        <f t="shared" ref="H96" si="30">E96-F96</f>
        <v>185783994</v>
      </c>
    </row>
    <row r="97" spans="1:8" s="4" customFormat="1" x14ac:dyDescent="0.25">
      <c r="A97" s="3"/>
      <c r="B97" s="9" t="s">
        <v>36</v>
      </c>
      <c r="C97" s="10">
        <v>1395693189</v>
      </c>
      <c r="D97" s="11">
        <f t="shared" si="26"/>
        <v>0</v>
      </c>
      <c r="E97" s="10">
        <v>1395693189</v>
      </c>
      <c r="F97" s="10">
        <v>348923295</v>
      </c>
      <c r="G97" s="10">
        <f t="shared" si="25"/>
        <v>348923295</v>
      </c>
      <c r="H97" s="11">
        <f t="shared" si="17"/>
        <v>1046769894</v>
      </c>
    </row>
    <row r="98" spans="1:8" s="4" customFormat="1" ht="40.5" x14ac:dyDescent="0.25">
      <c r="A98" s="3"/>
      <c r="B98" s="9" t="s">
        <v>112</v>
      </c>
      <c r="C98" s="10">
        <v>147868308</v>
      </c>
      <c r="D98" s="11">
        <f t="shared" si="26"/>
        <v>0</v>
      </c>
      <c r="E98" s="10">
        <v>147868308</v>
      </c>
      <c r="F98" s="10">
        <v>38445761</v>
      </c>
      <c r="G98" s="10">
        <f t="shared" si="25"/>
        <v>38445761</v>
      </c>
      <c r="H98" s="11">
        <f t="shared" si="17"/>
        <v>109422547</v>
      </c>
    </row>
    <row r="99" spans="1:8" s="4" customFormat="1" x14ac:dyDescent="0.25">
      <c r="A99" s="3"/>
      <c r="B99" s="9" t="s">
        <v>122</v>
      </c>
      <c r="C99" s="10">
        <v>7002317277</v>
      </c>
      <c r="D99" s="11">
        <f t="shared" si="26"/>
        <v>0</v>
      </c>
      <c r="E99" s="10">
        <v>7002317277</v>
      </c>
      <c r="F99" s="10">
        <v>1796579316</v>
      </c>
      <c r="G99" s="10">
        <f t="shared" si="25"/>
        <v>1796579316</v>
      </c>
      <c r="H99" s="11">
        <f t="shared" si="17"/>
        <v>5205737961</v>
      </c>
    </row>
    <row r="100" spans="1:8" s="4" customFormat="1" ht="8.1" customHeight="1" x14ac:dyDescent="0.25">
      <c r="A100" s="3"/>
      <c r="B100" s="9"/>
      <c r="C100" s="10"/>
      <c r="D100" s="11"/>
      <c r="E100" s="10"/>
      <c r="F100" s="10"/>
      <c r="G100" s="10"/>
      <c r="H100" s="11"/>
    </row>
    <row r="101" spans="1:8" s="4" customFormat="1" x14ac:dyDescent="0.25">
      <c r="A101" s="3"/>
      <c r="B101" s="6" t="s">
        <v>126</v>
      </c>
      <c r="C101" s="14">
        <f>SUM(C103+C139+C144)</f>
        <v>30293219775</v>
      </c>
      <c r="D101" s="14">
        <f>SUM(D103+D139+D144)</f>
        <v>88041483.700000301</v>
      </c>
      <c r="E101" s="14">
        <f>SUM(E103+E139+E144)</f>
        <v>30381261258.700001</v>
      </c>
      <c r="F101" s="14">
        <f>SUM(F103+F139+F144)</f>
        <v>7360538982.3500004</v>
      </c>
      <c r="G101" s="14">
        <f>SUM(G103+G139+G144)</f>
        <v>7360538982.3500004</v>
      </c>
      <c r="H101" s="14">
        <f>SUM(H103+H139+H144)</f>
        <v>23020722276.350002</v>
      </c>
    </row>
    <row r="102" spans="1:8" s="4" customFormat="1" ht="8.1" customHeight="1" x14ac:dyDescent="0.25">
      <c r="A102" s="3"/>
      <c r="B102" s="9"/>
      <c r="C102" s="10"/>
      <c r="D102" s="11"/>
      <c r="E102" s="10"/>
      <c r="F102" s="10"/>
      <c r="G102" s="10"/>
      <c r="H102" s="11"/>
    </row>
    <row r="103" spans="1:8" s="4" customFormat="1" ht="27.95" customHeight="1" x14ac:dyDescent="0.25">
      <c r="A103" s="3"/>
      <c r="B103" s="8" t="s">
        <v>37</v>
      </c>
      <c r="C103" s="7">
        <f>SUM(C105:C137)</f>
        <v>30151007576</v>
      </c>
      <c r="D103" s="7">
        <f t="shared" ref="D103" si="31">E103-C103</f>
        <v>-3857709.0699996948</v>
      </c>
      <c r="E103" s="7">
        <f>SUM(E105:E137)</f>
        <v>30147149866.93</v>
      </c>
      <c r="F103" s="7">
        <f>SUM(F105:F137)</f>
        <v>7206855650.3500004</v>
      </c>
      <c r="G103" s="7">
        <f t="shared" si="25"/>
        <v>7206855650.3500004</v>
      </c>
      <c r="H103" s="7">
        <f t="shared" si="17"/>
        <v>22940294216.580002</v>
      </c>
    </row>
    <row r="104" spans="1:8" s="4" customFormat="1" ht="8.1" customHeight="1" x14ac:dyDescent="0.25">
      <c r="A104" s="3"/>
      <c r="B104" s="8"/>
      <c r="C104" s="7"/>
      <c r="D104" s="7"/>
      <c r="E104" s="7"/>
      <c r="F104" s="7"/>
      <c r="G104" s="7"/>
      <c r="H104" s="7"/>
    </row>
    <row r="105" spans="1:8" s="4" customFormat="1" ht="27" x14ac:dyDescent="0.25">
      <c r="A105" s="3"/>
      <c r="B105" s="9" t="s">
        <v>135</v>
      </c>
      <c r="C105" s="10">
        <v>19538733</v>
      </c>
      <c r="D105" s="11">
        <f t="shared" ref="D105:D137" si="32">E105-C105</f>
        <v>0</v>
      </c>
      <c r="E105" s="10">
        <v>19538733</v>
      </c>
      <c r="F105" s="10">
        <v>4848042.78</v>
      </c>
      <c r="G105" s="10">
        <f t="shared" si="25"/>
        <v>4848042.78</v>
      </c>
      <c r="H105" s="11">
        <f t="shared" si="17"/>
        <v>14690690.219999999</v>
      </c>
    </row>
    <row r="106" spans="1:8" s="4" customFormat="1" ht="27" x14ac:dyDescent="0.25">
      <c r="A106" s="3"/>
      <c r="B106" s="9" t="s">
        <v>81</v>
      </c>
      <c r="C106" s="10">
        <v>11782767</v>
      </c>
      <c r="D106" s="11">
        <f t="shared" si="32"/>
        <v>0</v>
      </c>
      <c r="E106" s="10">
        <v>11782767</v>
      </c>
      <c r="F106" s="10">
        <v>2548658.8899999997</v>
      </c>
      <c r="G106" s="10">
        <f t="shared" si="25"/>
        <v>2548658.8899999997</v>
      </c>
      <c r="H106" s="11">
        <f t="shared" si="17"/>
        <v>9234108.1099999994</v>
      </c>
    </row>
    <row r="107" spans="1:8" s="4" customFormat="1" x14ac:dyDescent="0.25">
      <c r="A107" s="3"/>
      <c r="B107" s="9" t="s">
        <v>39</v>
      </c>
      <c r="C107" s="10">
        <v>2324219744</v>
      </c>
      <c r="D107" s="11">
        <f t="shared" si="32"/>
        <v>0</v>
      </c>
      <c r="E107" s="10">
        <v>2324219744</v>
      </c>
      <c r="F107" s="10">
        <v>185702766.87</v>
      </c>
      <c r="G107" s="10">
        <f t="shared" si="25"/>
        <v>185702766.87</v>
      </c>
      <c r="H107" s="11">
        <f t="shared" si="17"/>
        <v>2138516977.1300001</v>
      </c>
    </row>
    <row r="108" spans="1:8" s="4" customFormat="1" x14ac:dyDescent="0.25">
      <c r="A108" s="3"/>
      <c r="B108" s="9" t="s">
        <v>82</v>
      </c>
      <c r="C108" s="10">
        <v>402084647</v>
      </c>
      <c r="D108" s="11">
        <f t="shared" si="32"/>
        <v>0</v>
      </c>
      <c r="E108" s="10">
        <v>402084647</v>
      </c>
      <c r="F108" s="10">
        <v>155640000</v>
      </c>
      <c r="G108" s="10">
        <f t="shared" si="25"/>
        <v>155640000</v>
      </c>
      <c r="H108" s="11">
        <f t="shared" si="17"/>
        <v>246444647</v>
      </c>
    </row>
    <row r="109" spans="1:8" s="4" customFormat="1" x14ac:dyDescent="0.25">
      <c r="A109" s="3"/>
      <c r="B109" s="9" t="s">
        <v>40</v>
      </c>
      <c r="C109" s="10">
        <v>133394911</v>
      </c>
      <c r="D109" s="11">
        <f t="shared" si="32"/>
        <v>0</v>
      </c>
      <c r="E109" s="10">
        <v>133394911</v>
      </c>
      <c r="F109" s="10">
        <v>6683309.5900000008</v>
      </c>
      <c r="G109" s="10">
        <f t="shared" si="25"/>
        <v>6683309.5900000008</v>
      </c>
      <c r="H109" s="11">
        <f t="shared" si="17"/>
        <v>126711601.41</v>
      </c>
    </row>
    <row r="110" spans="1:8" s="4" customFormat="1" x14ac:dyDescent="0.25">
      <c r="A110" s="3"/>
      <c r="B110" s="9" t="s">
        <v>41</v>
      </c>
      <c r="C110" s="10">
        <v>1215431104</v>
      </c>
      <c r="D110" s="11">
        <f t="shared" si="32"/>
        <v>0</v>
      </c>
      <c r="E110" s="10">
        <v>1215431104</v>
      </c>
      <c r="F110" s="10">
        <v>79944200</v>
      </c>
      <c r="G110" s="10">
        <f t="shared" si="25"/>
        <v>79944200</v>
      </c>
      <c r="H110" s="11">
        <f t="shared" si="17"/>
        <v>1135486904</v>
      </c>
    </row>
    <row r="111" spans="1:8" s="4" customFormat="1" x14ac:dyDescent="0.25">
      <c r="A111" s="3"/>
      <c r="B111" s="9" t="s">
        <v>51</v>
      </c>
      <c r="C111" s="10">
        <v>111424011</v>
      </c>
      <c r="D111" s="11">
        <f t="shared" si="32"/>
        <v>0</v>
      </c>
      <c r="E111" s="10">
        <v>111424011</v>
      </c>
      <c r="F111" s="10">
        <v>22964872.910000004</v>
      </c>
      <c r="G111" s="10">
        <f t="shared" si="25"/>
        <v>22964872.910000004</v>
      </c>
      <c r="H111" s="11">
        <f t="shared" si="17"/>
        <v>88459138.090000004</v>
      </c>
    </row>
    <row r="112" spans="1:8" s="4" customFormat="1" x14ac:dyDescent="0.25">
      <c r="A112" s="3"/>
      <c r="B112" s="9" t="s">
        <v>57</v>
      </c>
      <c r="C112" s="10">
        <v>21000000</v>
      </c>
      <c r="D112" s="11">
        <f t="shared" si="32"/>
        <v>0</v>
      </c>
      <c r="E112" s="10">
        <v>21000000</v>
      </c>
      <c r="F112" s="10">
        <v>4671541.9000000004</v>
      </c>
      <c r="G112" s="10">
        <f t="shared" si="25"/>
        <v>4671541.9000000004</v>
      </c>
      <c r="H112" s="11">
        <f t="shared" si="17"/>
        <v>16328458.1</v>
      </c>
    </row>
    <row r="113" spans="1:8" s="4" customFormat="1" x14ac:dyDescent="0.25">
      <c r="A113" s="3"/>
      <c r="B113" s="9" t="s">
        <v>42</v>
      </c>
      <c r="C113" s="10">
        <v>118696812</v>
      </c>
      <c r="D113" s="11">
        <f t="shared" si="32"/>
        <v>0</v>
      </c>
      <c r="E113" s="10">
        <v>118696812</v>
      </c>
      <c r="F113" s="10">
        <v>6213546.8799999999</v>
      </c>
      <c r="G113" s="10">
        <f t="shared" si="25"/>
        <v>6213546.8799999999</v>
      </c>
      <c r="H113" s="11">
        <f t="shared" si="17"/>
        <v>112483265.12</v>
      </c>
    </row>
    <row r="114" spans="1:8" s="4" customFormat="1" x14ac:dyDescent="0.25">
      <c r="A114" s="3"/>
      <c r="B114" s="9" t="s">
        <v>113</v>
      </c>
      <c r="C114" s="10">
        <v>28040873</v>
      </c>
      <c r="D114" s="11">
        <f t="shared" si="32"/>
        <v>0</v>
      </c>
      <c r="E114" s="10">
        <v>28040873</v>
      </c>
      <c r="F114" s="10">
        <v>4401846.79</v>
      </c>
      <c r="G114" s="10">
        <f t="shared" si="25"/>
        <v>4401846.79</v>
      </c>
      <c r="H114" s="11">
        <f t="shared" si="17"/>
        <v>23639026.210000001</v>
      </c>
    </row>
    <row r="115" spans="1:8" s="4" customFormat="1" x14ac:dyDescent="0.25">
      <c r="A115" s="3"/>
      <c r="B115" s="9" t="s">
        <v>117</v>
      </c>
      <c r="C115" s="10">
        <v>26725799</v>
      </c>
      <c r="D115" s="11">
        <f t="shared" si="32"/>
        <v>0</v>
      </c>
      <c r="E115" s="10">
        <v>26725799</v>
      </c>
      <c r="F115" s="10">
        <v>4292376.24</v>
      </c>
      <c r="G115" s="10">
        <f t="shared" si="25"/>
        <v>4292376.24</v>
      </c>
      <c r="H115" s="11">
        <f t="shared" si="17"/>
        <v>22433422.759999998</v>
      </c>
    </row>
    <row r="116" spans="1:8" s="4" customFormat="1" x14ac:dyDescent="0.25">
      <c r="A116" s="3"/>
      <c r="B116" s="9" t="s">
        <v>38</v>
      </c>
      <c r="C116" s="10">
        <v>1575287082</v>
      </c>
      <c r="D116" s="11">
        <f t="shared" si="32"/>
        <v>0</v>
      </c>
      <c r="E116" s="10">
        <v>1575287082</v>
      </c>
      <c r="F116" s="10">
        <v>293571684.83000004</v>
      </c>
      <c r="G116" s="10">
        <f t="shared" si="25"/>
        <v>293571684.83000004</v>
      </c>
      <c r="H116" s="11">
        <f t="shared" si="17"/>
        <v>1281715397.1700001</v>
      </c>
    </row>
    <row r="117" spans="1:8" s="4" customFormat="1" x14ac:dyDescent="0.25">
      <c r="A117" s="3"/>
      <c r="B117" s="9" t="s">
        <v>84</v>
      </c>
      <c r="C117" s="10">
        <v>17209020</v>
      </c>
      <c r="D117" s="11">
        <f t="shared" si="32"/>
        <v>0</v>
      </c>
      <c r="E117" s="10">
        <v>17209020</v>
      </c>
      <c r="F117" s="10">
        <v>4011471.4</v>
      </c>
      <c r="G117" s="10">
        <f t="shared" si="25"/>
        <v>4011471.4</v>
      </c>
      <c r="H117" s="11">
        <f t="shared" si="17"/>
        <v>13197548.6</v>
      </c>
    </row>
    <row r="118" spans="1:8" s="4" customFormat="1" x14ac:dyDescent="0.25">
      <c r="A118" s="3"/>
      <c r="B118" s="9" t="s">
        <v>43</v>
      </c>
      <c r="C118" s="10">
        <v>156836928</v>
      </c>
      <c r="D118" s="11">
        <f t="shared" si="32"/>
        <v>-2432657.099999994</v>
      </c>
      <c r="E118" s="10">
        <v>154404270.90000001</v>
      </c>
      <c r="F118" s="10">
        <v>14963317.319999998</v>
      </c>
      <c r="G118" s="10">
        <f t="shared" si="25"/>
        <v>14963317.319999998</v>
      </c>
      <c r="H118" s="11">
        <f t="shared" si="17"/>
        <v>139440953.58000001</v>
      </c>
    </row>
    <row r="119" spans="1:8" s="4" customFormat="1" x14ac:dyDescent="0.25">
      <c r="A119" s="3"/>
      <c r="B119" s="9" t="s">
        <v>44</v>
      </c>
      <c r="C119" s="10">
        <v>384959117</v>
      </c>
      <c r="D119" s="11">
        <f t="shared" si="32"/>
        <v>0</v>
      </c>
      <c r="E119" s="10">
        <v>384959117</v>
      </c>
      <c r="F119" s="10">
        <v>30744607.030000001</v>
      </c>
      <c r="G119" s="10">
        <f t="shared" si="25"/>
        <v>30744607.030000001</v>
      </c>
      <c r="H119" s="11">
        <f t="shared" si="17"/>
        <v>354214509.97000003</v>
      </c>
    </row>
    <row r="120" spans="1:8" s="4" customFormat="1" x14ac:dyDescent="0.25">
      <c r="A120" s="3"/>
      <c r="B120" s="9" t="s">
        <v>83</v>
      </c>
      <c r="C120" s="10">
        <v>41450146</v>
      </c>
      <c r="D120" s="11">
        <f t="shared" si="32"/>
        <v>0</v>
      </c>
      <c r="E120" s="10">
        <v>41450146</v>
      </c>
      <c r="F120" s="10">
        <v>5663767.1400000006</v>
      </c>
      <c r="G120" s="10">
        <f t="shared" si="25"/>
        <v>5663767.1400000006</v>
      </c>
      <c r="H120" s="11">
        <f t="shared" si="17"/>
        <v>35786378.859999999</v>
      </c>
    </row>
    <row r="121" spans="1:8" s="4" customFormat="1" x14ac:dyDescent="0.25">
      <c r="A121" s="3"/>
      <c r="B121" s="9" t="s">
        <v>66</v>
      </c>
      <c r="C121" s="10">
        <v>3025235</v>
      </c>
      <c r="D121" s="11">
        <f t="shared" si="32"/>
        <v>0</v>
      </c>
      <c r="E121" s="10">
        <v>3025235</v>
      </c>
      <c r="F121" s="10">
        <v>2000</v>
      </c>
      <c r="G121" s="10">
        <f t="shared" si="25"/>
        <v>2000</v>
      </c>
      <c r="H121" s="11">
        <f t="shared" si="17"/>
        <v>3023235</v>
      </c>
    </row>
    <row r="122" spans="1:8" s="4" customFormat="1" ht="27" x14ac:dyDescent="0.25">
      <c r="A122" s="3"/>
      <c r="B122" s="9" t="s">
        <v>45</v>
      </c>
      <c r="C122" s="10">
        <v>965358204</v>
      </c>
      <c r="D122" s="11">
        <f t="shared" si="32"/>
        <v>0</v>
      </c>
      <c r="E122" s="10">
        <v>965358204</v>
      </c>
      <c r="F122" s="10">
        <v>0</v>
      </c>
      <c r="G122" s="10">
        <f t="shared" si="25"/>
        <v>0</v>
      </c>
      <c r="H122" s="11">
        <f t="shared" si="17"/>
        <v>965358204</v>
      </c>
    </row>
    <row r="123" spans="1:8" s="4" customFormat="1" x14ac:dyDescent="0.25">
      <c r="A123" s="3"/>
      <c r="B123" s="9" t="s">
        <v>46</v>
      </c>
      <c r="C123" s="10">
        <v>1896203087</v>
      </c>
      <c r="D123" s="11">
        <f t="shared" si="32"/>
        <v>0</v>
      </c>
      <c r="E123" s="10">
        <v>1896203087</v>
      </c>
      <c r="F123" s="10">
        <v>480871084.94999999</v>
      </c>
      <c r="G123" s="10">
        <f t="shared" si="25"/>
        <v>480871084.94999999</v>
      </c>
      <c r="H123" s="11">
        <f t="shared" si="17"/>
        <v>1415332002.05</v>
      </c>
    </row>
    <row r="124" spans="1:8" s="4" customFormat="1" x14ac:dyDescent="0.25">
      <c r="A124" s="3"/>
      <c r="B124" s="9" t="s">
        <v>85</v>
      </c>
      <c r="C124" s="10">
        <v>8461487510</v>
      </c>
      <c r="D124" s="11">
        <f t="shared" si="32"/>
        <v>0</v>
      </c>
      <c r="E124" s="10">
        <v>8461487510</v>
      </c>
      <c r="F124" s="10">
        <v>2293094047.3100004</v>
      </c>
      <c r="G124" s="10">
        <f t="shared" si="25"/>
        <v>2293094047.3100004</v>
      </c>
      <c r="H124" s="11">
        <f t="shared" si="17"/>
        <v>6168393462.6899996</v>
      </c>
    </row>
    <row r="125" spans="1:8" s="4" customFormat="1" x14ac:dyDescent="0.25">
      <c r="A125" s="3"/>
      <c r="B125" s="9" t="s">
        <v>86</v>
      </c>
      <c r="C125" s="10">
        <v>1377432640</v>
      </c>
      <c r="D125" s="11">
        <f t="shared" si="32"/>
        <v>0</v>
      </c>
      <c r="E125" s="10">
        <v>1377432640</v>
      </c>
      <c r="F125" s="10">
        <v>352466073.13999999</v>
      </c>
      <c r="G125" s="10">
        <f t="shared" si="25"/>
        <v>352466073.13999999</v>
      </c>
      <c r="H125" s="11">
        <f t="shared" si="17"/>
        <v>1024966566.86</v>
      </c>
    </row>
    <row r="126" spans="1:8" s="4" customFormat="1" x14ac:dyDescent="0.25">
      <c r="A126" s="3"/>
      <c r="B126" s="9" t="s">
        <v>47</v>
      </c>
      <c r="C126" s="10">
        <v>1187466857</v>
      </c>
      <c r="D126" s="11">
        <f t="shared" si="32"/>
        <v>0</v>
      </c>
      <c r="E126" s="10">
        <v>1187466857</v>
      </c>
      <c r="F126" s="10">
        <v>243619325.41</v>
      </c>
      <c r="G126" s="10">
        <f t="shared" si="25"/>
        <v>243619325.41</v>
      </c>
      <c r="H126" s="11">
        <f t="shared" si="17"/>
        <v>943847531.59000003</v>
      </c>
    </row>
    <row r="127" spans="1:8" s="4" customFormat="1" x14ac:dyDescent="0.25">
      <c r="A127" s="3"/>
      <c r="B127" s="9" t="s">
        <v>48</v>
      </c>
      <c r="C127" s="10">
        <v>35762108</v>
      </c>
      <c r="D127" s="11">
        <f t="shared" si="32"/>
        <v>0</v>
      </c>
      <c r="E127" s="10">
        <v>35762108</v>
      </c>
      <c r="F127" s="10">
        <v>5818567.6899999995</v>
      </c>
      <c r="G127" s="10">
        <f t="shared" si="25"/>
        <v>5818567.6899999995</v>
      </c>
      <c r="H127" s="11">
        <f t="shared" si="17"/>
        <v>29943540.310000002</v>
      </c>
    </row>
    <row r="128" spans="1:8" s="4" customFormat="1" x14ac:dyDescent="0.25">
      <c r="A128" s="3"/>
      <c r="B128" s="9" t="s">
        <v>49</v>
      </c>
      <c r="C128" s="10">
        <v>289791059</v>
      </c>
      <c r="D128" s="11">
        <f t="shared" si="32"/>
        <v>0</v>
      </c>
      <c r="E128" s="10">
        <v>289791059</v>
      </c>
      <c r="F128" s="10">
        <v>64626705.519999996</v>
      </c>
      <c r="G128" s="10">
        <f t="shared" si="25"/>
        <v>64626705.519999996</v>
      </c>
      <c r="H128" s="11">
        <f t="shared" si="17"/>
        <v>225164353.48000002</v>
      </c>
    </row>
    <row r="129" spans="1:8" s="4" customFormat="1" x14ac:dyDescent="0.25">
      <c r="A129" s="3"/>
      <c r="B129" s="9" t="s">
        <v>87</v>
      </c>
      <c r="C129" s="10">
        <v>54093357</v>
      </c>
      <c r="D129" s="11">
        <f t="shared" si="32"/>
        <v>0</v>
      </c>
      <c r="E129" s="10">
        <v>54093357</v>
      </c>
      <c r="F129" s="10">
        <v>8861837.160000002</v>
      </c>
      <c r="G129" s="10">
        <f t="shared" si="25"/>
        <v>8861837.160000002</v>
      </c>
      <c r="H129" s="11">
        <f t="shared" si="17"/>
        <v>45231519.839999996</v>
      </c>
    </row>
    <row r="130" spans="1:8" s="4" customFormat="1" x14ac:dyDescent="0.25">
      <c r="A130" s="3"/>
      <c r="B130" s="9" t="s">
        <v>50</v>
      </c>
      <c r="C130" s="10">
        <v>274942225</v>
      </c>
      <c r="D130" s="11">
        <f t="shared" si="32"/>
        <v>0</v>
      </c>
      <c r="E130" s="10">
        <v>274942225</v>
      </c>
      <c r="F130" s="10">
        <v>19231265</v>
      </c>
      <c r="G130" s="10">
        <f t="shared" si="25"/>
        <v>19231265</v>
      </c>
      <c r="H130" s="11">
        <f t="shared" si="17"/>
        <v>255710960</v>
      </c>
    </row>
    <row r="131" spans="1:8" s="4" customFormat="1" x14ac:dyDescent="0.25">
      <c r="A131" s="3"/>
      <c r="B131" s="9" t="s">
        <v>52</v>
      </c>
      <c r="C131" s="10">
        <v>6826683</v>
      </c>
      <c r="D131" s="11">
        <f t="shared" si="32"/>
        <v>0</v>
      </c>
      <c r="E131" s="10">
        <v>6826683</v>
      </c>
      <c r="F131" s="10">
        <v>499397</v>
      </c>
      <c r="G131" s="10">
        <f t="shared" si="25"/>
        <v>499397</v>
      </c>
      <c r="H131" s="11">
        <f t="shared" si="17"/>
        <v>6327286</v>
      </c>
    </row>
    <row r="132" spans="1:8" s="4" customFormat="1" x14ac:dyDescent="0.25">
      <c r="A132" s="3"/>
      <c r="B132" s="9" t="s">
        <v>53</v>
      </c>
      <c r="C132" s="10">
        <v>7406546</v>
      </c>
      <c r="D132" s="11">
        <f t="shared" si="32"/>
        <v>0</v>
      </c>
      <c r="E132" s="10">
        <v>7406546</v>
      </c>
      <c r="F132" s="10">
        <v>1180130</v>
      </c>
      <c r="G132" s="10">
        <f t="shared" si="25"/>
        <v>1180130</v>
      </c>
      <c r="H132" s="11">
        <f t="shared" si="17"/>
        <v>6226416</v>
      </c>
    </row>
    <row r="133" spans="1:8" s="4" customFormat="1" x14ac:dyDescent="0.25">
      <c r="A133" s="3"/>
      <c r="B133" s="9" t="s">
        <v>88</v>
      </c>
      <c r="C133" s="10">
        <v>29644207</v>
      </c>
      <c r="D133" s="11">
        <f t="shared" si="32"/>
        <v>-1425051.9699999988</v>
      </c>
      <c r="E133" s="10">
        <v>28219155.030000001</v>
      </c>
      <c r="F133" s="10">
        <v>7006015.29</v>
      </c>
      <c r="G133" s="10">
        <f t="shared" si="25"/>
        <v>7006015.29</v>
      </c>
      <c r="H133" s="11">
        <f t="shared" si="17"/>
        <v>21213139.740000002</v>
      </c>
    </row>
    <row r="134" spans="1:8" s="4" customFormat="1" x14ac:dyDescent="0.25">
      <c r="A134" s="3"/>
      <c r="B134" s="9" t="s">
        <v>54</v>
      </c>
      <c r="C134" s="10">
        <v>1307833226</v>
      </c>
      <c r="D134" s="11">
        <f t="shared" si="32"/>
        <v>0</v>
      </c>
      <c r="E134" s="10">
        <v>1307833226</v>
      </c>
      <c r="F134" s="10">
        <v>249373065.35000002</v>
      </c>
      <c r="G134" s="10">
        <f t="shared" ref="G134:G137" si="33">F134</f>
        <v>249373065.35000002</v>
      </c>
      <c r="H134" s="11">
        <f t="shared" ref="H134:H137" si="34">E134-F134</f>
        <v>1058460160.65</v>
      </c>
    </row>
    <row r="135" spans="1:8" s="4" customFormat="1" x14ac:dyDescent="0.25">
      <c r="A135" s="3"/>
      <c r="B135" s="9" t="s">
        <v>55</v>
      </c>
      <c r="C135" s="10">
        <v>249965322</v>
      </c>
      <c r="D135" s="11">
        <f t="shared" si="32"/>
        <v>0</v>
      </c>
      <c r="E135" s="10">
        <v>249965322</v>
      </c>
      <c r="F135" s="10">
        <v>39092224.899999999</v>
      </c>
      <c r="G135" s="10">
        <f t="shared" si="33"/>
        <v>39092224.899999999</v>
      </c>
      <c r="H135" s="11">
        <f t="shared" si="34"/>
        <v>210873097.09999999</v>
      </c>
    </row>
    <row r="136" spans="1:8" s="4" customFormat="1" x14ac:dyDescent="0.25">
      <c r="A136" s="3"/>
      <c r="B136" s="9" t="s">
        <v>56</v>
      </c>
      <c r="C136" s="10">
        <v>950372360</v>
      </c>
      <c r="D136" s="11">
        <f t="shared" si="32"/>
        <v>0</v>
      </c>
      <c r="E136" s="10">
        <v>950372360</v>
      </c>
      <c r="F136" s="10">
        <v>191952793.84999999</v>
      </c>
      <c r="G136" s="10">
        <f t="shared" si="33"/>
        <v>191952793.84999999</v>
      </c>
      <c r="H136" s="11">
        <f t="shared" si="34"/>
        <v>758419566.14999998</v>
      </c>
    </row>
    <row r="137" spans="1:8" s="4" customFormat="1" x14ac:dyDescent="0.25">
      <c r="A137" s="3"/>
      <c r="B137" s="9" t="s">
        <v>58</v>
      </c>
      <c r="C137" s="10">
        <v>6465315256</v>
      </c>
      <c r="D137" s="11">
        <f t="shared" si="32"/>
        <v>0</v>
      </c>
      <c r="E137" s="10">
        <v>6465315256</v>
      </c>
      <c r="F137" s="10">
        <v>2422295107.2099996</v>
      </c>
      <c r="G137" s="10">
        <f t="shared" si="33"/>
        <v>2422295107.2099996</v>
      </c>
      <c r="H137" s="11">
        <f t="shared" si="34"/>
        <v>4043020148.7900004</v>
      </c>
    </row>
    <row r="138" spans="1:8" s="4" customFormat="1" ht="8.1" customHeight="1" x14ac:dyDescent="0.25">
      <c r="A138" s="3"/>
      <c r="B138" s="9"/>
      <c r="C138" s="10"/>
      <c r="D138" s="11"/>
      <c r="E138" s="10"/>
      <c r="F138" s="10"/>
      <c r="G138" s="10"/>
      <c r="H138" s="11"/>
    </row>
    <row r="139" spans="1:8" s="4" customFormat="1" ht="20.100000000000001" customHeight="1" x14ac:dyDescent="0.25">
      <c r="A139" s="3"/>
      <c r="B139" s="8" t="s">
        <v>59</v>
      </c>
      <c r="C139" s="7">
        <f>SUM(C141:C142)</f>
        <v>127941757</v>
      </c>
      <c r="D139" s="7">
        <f t="shared" ref="D139:D146" si="35">E139-C139</f>
        <v>92362160.569999993</v>
      </c>
      <c r="E139" s="7">
        <f>SUM(E141:E142)</f>
        <v>220303917.56999999</v>
      </c>
      <c r="F139" s="7">
        <f>SUM(F141:F142)</f>
        <v>150866433.78999999</v>
      </c>
      <c r="G139" s="7">
        <f t="shared" si="25"/>
        <v>150866433.78999999</v>
      </c>
      <c r="H139" s="7">
        <f t="shared" si="17"/>
        <v>69437483.780000001</v>
      </c>
    </row>
    <row r="140" spans="1:8" s="4" customFormat="1" ht="8.1" customHeight="1" x14ac:dyDescent="0.25">
      <c r="A140" s="3"/>
      <c r="B140" s="8"/>
      <c r="C140" s="7"/>
      <c r="D140" s="7"/>
      <c r="E140" s="7"/>
      <c r="F140" s="7"/>
      <c r="G140" s="7"/>
      <c r="H140" s="7"/>
    </row>
    <row r="141" spans="1:8" s="4" customFormat="1" x14ac:dyDescent="0.25">
      <c r="A141" s="3"/>
      <c r="B141" s="15" t="s">
        <v>60</v>
      </c>
      <c r="C141" s="10">
        <v>46950718</v>
      </c>
      <c r="D141" s="11">
        <f t="shared" si="35"/>
        <v>92362160.569999993</v>
      </c>
      <c r="E141" s="10">
        <v>139312878.56999999</v>
      </c>
      <c r="F141" s="10">
        <v>130618671.78999999</v>
      </c>
      <c r="G141" s="10">
        <f t="shared" si="25"/>
        <v>130618671.78999999</v>
      </c>
      <c r="H141" s="11">
        <f t="shared" ref="H141:H178" si="36">E141-F141</f>
        <v>8694206.7800000012</v>
      </c>
    </row>
    <row r="142" spans="1:8" s="4" customFormat="1" x14ac:dyDescent="0.25">
      <c r="A142" s="3"/>
      <c r="B142" s="15" t="s">
        <v>61</v>
      </c>
      <c r="C142" s="10">
        <v>80991039</v>
      </c>
      <c r="D142" s="11">
        <f t="shared" si="35"/>
        <v>0</v>
      </c>
      <c r="E142" s="10">
        <v>80991039</v>
      </c>
      <c r="F142" s="10">
        <v>20247762</v>
      </c>
      <c r="G142" s="10">
        <f t="shared" si="25"/>
        <v>20247762</v>
      </c>
      <c r="H142" s="11">
        <f t="shared" si="36"/>
        <v>60743277</v>
      </c>
    </row>
    <row r="143" spans="1:8" s="4" customFormat="1" ht="8.1" customHeight="1" x14ac:dyDescent="0.25">
      <c r="A143" s="3"/>
      <c r="B143" s="15"/>
      <c r="C143" s="10"/>
      <c r="D143" s="11"/>
      <c r="E143" s="10"/>
      <c r="F143" s="10"/>
      <c r="G143" s="10"/>
      <c r="H143" s="11"/>
    </row>
    <row r="144" spans="1:8" s="4" customFormat="1" ht="27.95" customHeight="1" x14ac:dyDescent="0.25">
      <c r="A144" s="3"/>
      <c r="B144" s="8" t="s">
        <v>62</v>
      </c>
      <c r="C144" s="7">
        <f>SUM(C146)</f>
        <v>14270442</v>
      </c>
      <c r="D144" s="7">
        <f t="shared" si="35"/>
        <v>-462967.80000000075</v>
      </c>
      <c r="E144" s="7">
        <f t="shared" ref="E144:F144" si="37">SUM(E146)</f>
        <v>13807474.199999999</v>
      </c>
      <c r="F144" s="7">
        <f t="shared" si="37"/>
        <v>2816898.2100000004</v>
      </c>
      <c r="G144" s="7">
        <f t="shared" si="25"/>
        <v>2816898.2100000004</v>
      </c>
      <c r="H144" s="7">
        <f t="shared" si="36"/>
        <v>10990575.989999998</v>
      </c>
    </row>
    <row r="145" spans="1:8" s="4" customFormat="1" ht="8.1" customHeight="1" x14ac:dyDescent="0.25">
      <c r="A145" s="3"/>
      <c r="B145" s="8"/>
      <c r="C145" s="7"/>
      <c r="D145" s="7"/>
      <c r="E145" s="7"/>
      <c r="F145" s="7"/>
      <c r="G145" s="7"/>
      <c r="H145" s="7"/>
    </row>
    <row r="146" spans="1:8" s="4" customFormat="1" x14ac:dyDescent="0.25">
      <c r="A146" s="3"/>
      <c r="B146" s="15" t="s">
        <v>114</v>
      </c>
      <c r="C146" s="11">
        <v>14270442</v>
      </c>
      <c r="D146" s="11">
        <f t="shared" si="35"/>
        <v>-462967.80000000075</v>
      </c>
      <c r="E146" s="10">
        <v>13807474.199999999</v>
      </c>
      <c r="F146" s="10">
        <v>2816898.2100000004</v>
      </c>
      <c r="G146" s="10">
        <f t="shared" si="25"/>
        <v>2816898.2100000004</v>
      </c>
      <c r="H146" s="11">
        <f t="shared" si="36"/>
        <v>10990575.989999998</v>
      </c>
    </row>
    <row r="147" spans="1:8" ht="8.1" customHeight="1" x14ac:dyDescent="0.25">
      <c r="A147" s="2"/>
      <c r="B147" s="15"/>
      <c r="C147" s="13"/>
      <c r="D147" s="13"/>
      <c r="E147" s="13"/>
      <c r="F147" s="13"/>
      <c r="G147" s="13">
        <f t="shared" ref="G147:G163" si="38">F147</f>
        <v>0</v>
      </c>
      <c r="H147" s="11"/>
    </row>
    <row r="148" spans="1:8" ht="20.100000000000001" customHeight="1" x14ac:dyDescent="0.25">
      <c r="A148" s="2"/>
      <c r="B148" s="16" t="s">
        <v>1</v>
      </c>
      <c r="C148" s="7">
        <f>C150+C197</f>
        <v>19020393023</v>
      </c>
      <c r="D148" s="7">
        <f>D150+D197</f>
        <v>31735419.439999387</v>
      </c>
      <c r="E148" s="7">
        <f>E150+E197</f>
        <v>19052128442.439999</v>
      </c>
      <c r="F148" s="7">
        <f>F150+F197</f>
        <v>2434854544.6700001</v>
      </c>
      <c r="G148" s="7">
        <f>G150+G197</f>
        <v>2434854544.6700001</v>
      </c>
      <c r="H148" s="7">
        <f>H150+H197</f>
        <v>16617273897.769999</v>
      </c>
    </row>
    <row r="149" spans="1:8" ht="8.1" customHeight="1" x14ac:dyDescent="0.25">
      <c r="A149" s="2"/>
      <c r="B149" s="6"/>
      <c r="C149" s="7"/>
      <c r="D149" s="7"/>
      <c r="E149" s="7"/>
      <c r="F149" s="7"/>
      <c r="G149" s="7"/>
      <c r="H149" s="7"/>
    </row>
    <row r="150" spans="1:8" s="2" customFormat="1" x14ac:dyDescent="0.25">
      <c r="B150" s="6" t="s">
        <v>125</v>
      </c>
      <c r="C150" s="14">
        <f>C152+C189+C193</f>
        <v>12630668069</v>
      </c>
      <c r="D150" s="14">
        <f>D152+D189+D193</f>
        <v>21479766.709999844</v>
      </c>
      <c r="E150" s="14">
        <f>E152+E189+E193</f>
        <v>12652147835.709999</v>
      </c>
      <c r="F150" s="14">
        <f>F152+F189+F193</f>
        <v>980242307.05999982</v>
      </c>
      <c r="G150" s="14">
        <f>G152+G189+G193</f>
        <v>980242307.05999982</v>
      </c>
      <c r="H150" s="14">
        <f>H152+H189+H193</f>
        <v>11671905528.65</v>
      </c>
    </row>
    <row r="151" spans="1:8" s="2" customFormat="1" ht="8.1" customHeight="1" x14ac:dyDescent="0.25">
      <c r="B151" s="6"/>
      <c r="C151" s="21"/>
      <c r="D151" s="22"/>
      <c r="E151" s="21"/>
      <c r="F151" s="21"/>
      <c r="G151" s="21"/>
      <c r="H151" s="21"/>
    </row>
    <row r="152" spans="1:8" s="2" customFormat="1" x14ac:dyDescent="0.25">
      <c r="B152" s="6" t="s">
        <v>124</v>
      </c>
      <c r="C152" s="14">
        <f>C154+C165+C170</f>
        <v>12434668069</v>
      </c>
      <c r="D152" s="14">
        <f>D154+D165+D170</f>
        <v>116904137.90999985</v>
      </c>
      <c r="E152" s="14">
        <f>E154+E165+E170</f>
        <v>12551572206.91</v>
      </c>
      <c r="F152" s="14">
        <f>F154+F165+F170</f>
        <v>980242307.05999982</v>
      </c>
      <c r="G152" s="14">
        <f>G154+G165+G170</f>
        <v>980242307.05999982</v>
      </c>
      <c r="H152" s="14">
        <f>H154+H165+H170</f>
        <v>11571329899.85</v>
      </c>
    </row>
    <row r="153" spans="1:8" ht="8.1" customHeight="1" x14ac:dyDescent="0.25">
      <c r="A153" s="2"/>
      <c r="B153" s="8"/>
      <c r="C153" s="7"/>
      <c r="D153" s="7"/>
      <c r="E153" s="7"/>
      <c r="F153" s="7"/>
      <c r="G153" s="7"/>
      <c r="H153" s="7"/>
    </row>
    <row r="154" spans="1:8" ht="20.100000000000001" customHeight="1" x14ac:dyDescent="0.25">
      <c r="A154" s="2"/>
      <c r="B154" s="8" t="s">
        <v>12</v>
      </c>
      <c r="C154" s="7">
        <f>SUM(C156:C163)</f>
        <v>3479908283</v>
      </c>
      <c r="D154" s="7">
        <f t="shared" ref="D154" si="39">E154-C154</f>
        <v>76904137.909999847</v>
      </c>
      <c r="E154" s="7">
        <f>SUM(E156:E163)</f>
        <v>3556812420.9099998</v>
      </c>
      <c r="F154" s="7">
        <f>SUM(F156:F163)</f>
        <v>256571187.28999999</v>
      </c>
      <c r="G154" s="7">
        <f t="shared" si="38"/>
        <v>256571187.28999999</v>
      </c>
      <c r="H154" s="7">
        <f t="shared" si="36"/>
        <v>3300241233.6199999</v>
      </c>
    </row>
    <row r="155" spans="1:8" ht="8.1" customHeight="1" x14ac:dyDescent="0.25">
      <c r="A155" s="2"/>
      <c r="B155" s="8"/>
      <c r="C155" s="7"/>
      <c r="D155" s="7"/>
      <c r="E155" s="7"/>
      <c r="F155" s="7"/>
      <c r="G155" s="7"/>
      <c r="H155" s="7"/>
    </row>
    <row r="156" spans="1:8" s="4" customFormat="1" x14ac:dyDescent="0.25">
      <c r="A156" s="3">
        <v>1</v>
      </c>
      <c r="B156" s="9" t="s">
        <v>13</v>
      </c>
      <c r="C156" s="10">
        <v>58000000</v>
      </c>
      <c r="D156" s="11">
        <f t="shared" ref="D156:D163" si="40">E156-C156</f>
        <v>-55079141.43</v>
      </c>
      <c r="E156" s="10">
        <v>2920858.57</v>
      </c>
      <c r="F156" s="10">
        <v>0</v>
      </c>
      <c r="G156" s="10">
        <f t="shared" si="38"/>
        <v>0</v>
      </c>
      <c r="H156" s="11">
        <f t="shared" si="36"/>
        <v>2920858.57</v>
      </c>
    </row>
    <row r="157" spans="1:8" s="4" customFormat="1" x14ac:dyDescent="0.25">
      <c r="A157" s="3"/>
      <c r="B157" s="9" t="s">
        <v>15</v>
      </c>
      <c r="C157" s="10">
        <v>210000000</v>
      </c>
      <c r="D157" s="11">
        <f t="shared" si="40"/>
        <v>0</v>
      </c>
      <c r="E157" s="10">
        <v>210000000</v>
      </c>
      <c r="F157" s="10">
        <v>0</v>
      </c>
      <c r="G157" s="10">
        <f t="shared" si="38"/>
        <v>0</v>
      </c>
      <c r="H157" s="11">
        <f t="shared" si="36"/>
        <v>210000000</v>
      </c>
    </row>
    <row r="158" spans="1:8" s="4" customFormat="1" x14ac:dyDescent="0.25">
      <c r="A158" s="3"/>
      <c r="B158" s="9" t="s">
        <v>68</v>
      </c>
      <c r="C158" s="10">
        <v>0</v>
      </c>
      <c r="D158" s="11">
        <f t="shared" si="40"/>
        <v>35983439.57</v>
      </c>
      <c r="E158" s="10">
        <v>35983439.57</v>
      </c>
      <c r="F158" s="10">
        <v>34756283.439999998</v>
      </c>
      <c r="G158" s="10">
        <f t="shared" si="38"/>
        <v>34756283.439999998</v>
      </c>
      <c r="H158" s="11">
        <f t="shared" si="36"/>
        <v>1227156.1300000027</v>
      </c>
    </row>
    <row r="159" spans="1:8" s="4" customFormat="1" x14ac:dyDescent="0.25">
      <c r="A159" s="3"/>
      <c r="B159" s="9" t="s">
        <v>17</v>
      </c>
      <c r="C159" s="10">
        <v>1281649270</v>
      </c>
      <c r="D159" s="11">
        <f t="shared" si="40"/>
        <v>0</v>
      </c>
      <c r="E159" s="10">
        <v>1281649270</v>
      </c>
      <c r="F159" s="10">
        <v>125815301.09999999</v>
      </c>
      <c r="G159" s="10">
        <f t="shared" si="38"/>
        <v>125815301.09999999</v>
      </c>
      <c r="H159" s="11">
        <f t="shared" si="36"/>
        <v>1155833968.9000001</v>
      </c>
    </row>
    <row r="160" spans="1:8" s="4" customFormat="1" x14ac:dyDescent="0.25">
      <c r="A160" s="3"/>
      <c r="B160" s="9" t="s">
        <v>69</v>
      </c>
      <c r="C160" s="10">
        <v>149544215</v>
      </c>
      <c r="D160" s="11">
        <f t="shared" ref="D160:D162" si="41">E160-C160</f>
        <v>0</v>
      </c>
      <c r="E160" s="10">
        <v>149544215</v>
      </c>
      <c r="F160" s="10">
        <v>0</v>
      </c>
      <c r="G160" s="10">
        <f t="shared" ref="G160:G162" si="42">F160</f>
        <v>0</v>
      </c>
      <c r="H160" s="11">
        <f t="shared" ref="H160:H162" si="43">E160-F160</f>
        <v>149544215</v>
      </c>
    </row>
    <row r="161" spans="1:8" s="4" customFormat="1" x14ac:dyDescent="0.25">
      <c r="A161" s="3"/>
      <c r="B161" s="9" t="s">
        <v>71</v>
      </c>
      <c r="C161" s="10">
        <v>240221665</v>
      </c>
      <c r="D161" s="11">
        <f t="shared" si="41"/>
        <v>0</v>
      </c>
      <c r="E161" s="10">
        <v>240221665</v>
      </c>
      <c r="F161" s="10">
        <v>0</v>
      </c>
      <c r="G161" s="10">
        <f t="shared" si="42"/>
        <v>0</v>
      </c>
      <c r="H161" s="11">
        <f t="shared" si="43"/>
        <v>240221665</v>
      </c>
    </row>
    <row r="162" spans="1:8" s="4" customFormat="1" x14ac:dyDescent="0.25">
      <c r="A162" s="3"/>
      <c r="B162" s="9" t="s">
        <v>19</v>
      </c>
      <c r="C162" s="10">
        <v>1536177059</v>
      </c>
      <c r="D162" s="11">
        <f t="shared" si="41"/>
        <v>95999839.769999981</v>
      </c>
      <c r="E162" s="10">
        <v>1632176898.77</v>
      </c>
      <c r="F162" s="10">
        <v>95999602.75</v>
      </c>
      <c r="G162" s="10">
        <f t="shared" si="42"/>
        <v>95999602.75</v>
      </c>
      <c r="H162" s="11">
        <f t="shared" si="43"/>
        <v>1536177296.02</v>
      </c>
    </row>
    <row r="163" spans="1:8" s="4" customFormat="1" x14ac:dyDescent="0.25">
      <c r="A163" s="3">
        <v>2</v>
      </c>
      <c r="B163" s="9" t="s">
        <v>119</v>
      </c>
      <c r="C163" s="10">
        <v>4316074</v>
      </c>
      <c r="D163" s="11">
        <f t="shared" si="40"/>
        <v>0</v>
      </c>
      <c r="E163" s="10">
        <v>4316074</v>
      </c>
      <c r="F163" s="10">
        <v>0</v>
      </c>
      <c r="G163" s="10">
        <f t="shared" si="38"/>
        <v>0</v>
      </c>
      <c r="H163" s="11">
        <f t="shared" si="36"/>
        <v>4316074</v>
      </c>
    </row>
    <row r="164" spans="1:8" s="4" customFormat="1" ht="8.1" customHeight="1" x14ac:dyDescent="0.25">
      <c r="A164" s="3"/>
      <c r="B164" s="9"/>
      <c r="C164" s="10"/>
      <c r="D164" s="11"/>
      <c r="E164" s="10"/>
      <c r="F164" s="10"/>
      <c r="G164" s="10"/>
      <c r="H164" s="11"/>
    </row>
    <row r="165" spans="1:8" s="4" customFormat="1" x14ac:dyDescent="0.25">
      <c r="A165" s="3"/>
      <c r="B165" s="8" t="s">
        <v>22</v>
      </c>
      <c r="C165" s="7">
        <f>SUM(C167:C168)</f>
        <v>761950120</v>
      </c>
      <c r="D165" s="7">
        <f t="shared" ref="D165:D187" si="44">E165-C165</f>
        <v>40000000</v>
      </c>
      <c r="E165" s="7">
        <f>SUM(E167:E168)</f>
        <v>801950120</v>
      </c>
      <c r="F165" s="7">
        <f>SUM(F167:F168)</f>
        <v>0</v>
      </c>
      <c r="G165" s="7">
        <f>F165</f>
        <v>0</v>
      </c>
      <c r="H165" s="7">
        <f t="shared" si="36"/>
        <v>801950120</v>
      </c>
    </row>
    <row r="166" spans="1:8" s="4" customFormat="1" ht="8.1" customHeight="1" x14ac:dyDescent="0.25">
      <c r="A166" s="3"/>
      <c r="B166" s="8"/>
      <c r="C166" s="7"/>
      <c r="D166" s="7"/>
      <c r="E166" s="7"/>
      <c r="F166" s="7"/>
      <c r="G166" s="7"/>
      <c r="H166" s="7"/>
    </row>
    <row r="167" spans="1:8" s="4" customFormat="1" ht="27" x14ac:dyDescent="0.25">
      <c r="A167" s="3"/>
      <c r="B167" s="9" t="s">
        <v>76</v>
      </c>
      <c r="C167" s="10">
        <v>0</v>
      </c>
      <c r="D167" s="11">
        <f t="shared" si="44"/>
        <v>40000000</v>
      </c>
      <c r="E167" s="10">
        <v>40000000</v>
      </c>
      <c r="F167" s="10">
        <v>0</v>
      </c>
      <c r="G167" s="10">
        <f t="shared" ref="G167:G168" si="45">F167</f>
        <v>0</v>
      </c>
      <c r="H167" s="11">
        <f t="shared" si="36"/>
        <v>40000000</v>
      </c>
    </row>
    <row r="168" spans="1:8" s="4" customFormat="1" x14ac:dyDescent="0.25">
      <c r="A168" s="3"/>
      <c r="B168" s="9" t="s">
        <v>24</v>
      </c>
      <c r="C168" s="10">
        <v>761950120</v>
      </c>
      <c r="D168" s="11">
        <f t="shared" ref="D168" si="46">E168-C168</f>
        <v>0</v>
      </c>
      <c r="E168" s="10">
        <v>761950120</v>
      </c>
      <c r="F168" s="10">
        <v>0</v>
      </c>
      <c r="G168" s="10">
        <f t="shared" si="45"/>
        <v>0</v>
      </c>
      <c r="H168" s="11">
        <f t="shared" si="36"/>
        <v>761950120</v>
      </c>
    </row>
    <row r="169" spans="1:8" s="4" customFormat="1" ht="8.1" customHeight="1" x14ac:dyDescent="0.25">
      <c r="A169" s="3"/>
      <c r="B169" s="9"/>
      <c r="C169" s="10"/>
      <c r="D169" s="11"/>
      <c r="E169" s="10"/>
      <c r="F169" s="10"/>
      <c r="G169" s="10"/>
      <c r="H169" s="11"/>
    </row>
    <row r="170" spans="1:8" s="4" customFormat="1" x14ac:dyDescent="0.25">
      <c r="A170" s="3"/>
      <c r="B170" s="8" t="s">
        <v>89</v>
      </c>
      <c r="C170" s="7">
        <f>SUM(C172:C187)</f>
        <v>8192809666</v>
      </c>
      <c r="D170" s="7">
        <f t="shared" si="44"/>
        <v>0</v>
      </c>
      <c r="E170" s="7">
        <f t="shared" ref="E170:F170" si="47">SUM(E172:E187)</f>
        <v>8192809666</v>
      </c>
      <c r="F170" s="7">
        <f t="shared" si="47"/>
        <v>723671119.76999986</v>
      </c>
      <c r="G170" s="7">
        <f t="shared" ref="G170:G201" si="48">F170</f>
        <v>723671119.76999986</v>
      </c>
      <c r="H170" s="7">
        <f t="shared" si="36"/>
        <v>7469138546.2300005</v>
      </c>
    </row>
    <row r="171" spans="1:8" s="4" customFormat="1" ht="8.1" customHeight="1" x14ac:dyDescent="0.25">
      <c r="A171" s="3"/>
      <c r="B171" s="8"/>
      <c r="C171" s="7"/>
      <c r="D171" s="7"/>
      <c r="E171" s="7"/>
      <c r="F171" s="7"/>
      <c r="G171" s="7"/>
      <c r="H171" s="7"/>
    </row>
    <row r="172" spans="1:8" s="4" customFormat="1" x14ac:dyDescent="0.25">
      <c r="A172" s="3"/>
      <c r="B172" s="9" t="s">
        <v>92</v>
      </c>
      <c r="C172" s="13">
        <v>674938806</v>
      </c>
      <c r="D172" s="11">
        <f t="shared" si="44"/>
        <v>0</v>
      </c>
      <c r="E172" s="13">
        <v>674938806</v>
      </c>
      <c r="F172" s="13">
        <v>66707320.910000004</v>
      </c>
      <c r="G172" s="13">
        <f t="shared" si="48"/>
        <v>66707320.910000004</v>
      </c>
      <c r="H172" s="11">
        <f t="shared" si="36"/>
        <v>608231485.09000003</v>
      </c>
    </row>
    <row r="173" spans="1:8" s="4" customFormat="1" x14ac:dyDescent="0.25">
      <c r="A173" s="3"/>
      <c r="B173" s="9" t="s">
        <v>93</v>
      </c>
      <c r="C173" s="13">
        <v>346788038</v>
      </c>
      <c r="D173" s="11">
        <f t="shared" si="44"/>
        <v>0</v>
      </c>
      <c r="E173" s="13">
        <v>346788038</v>
      </c>
      <c r="F173" s="13">
        <v>28095438.009999998</v>
      </c>
      <c r="G173" s="13">
        <f t="shared" si="48"/>
        <v>28095438.009999998</v>
      </c>
      <c r="H173" s="11">
        <f t="shared" si="36"/>
        <v>318692599.99000001</v>
      </c>
    </row>
    <row r="174" spans="1:8" s="4" customFormat="1" x14ac:dyDescent="0.25">
      <c r="A174" s="3"/>
      <c r="B174" s="9" t="s">
        <v>94</v>
      </c>
      <c r="C174" s="13">
        <v>356078312</v>
      </c>
      <c r="D174" s="11">
        <f t="shared" si="44"/>
        <v>0</v>
      </c>
      <c r="E174" s="13">
        <v>356078312</v>
      </c>
      <c r="F174" s="13">
        <v>38309342.160000004</v>
      </c>
      <c r="G174" s="13">
        <f t="shared" si="48"/>
        <v>38309342.160000004</v>
      </c>
      <c r="H174" s="11">
        <f t="shared" si="36"/>
        <v>317768969.83999997</v>
      </c>
    </row>
    <row r="175" spans="1:8" s="4" customFormat="1" x14ac:dyDescent="0.25">
      <c r="A175" s="3"/>
      <c r="B175" s="9" t="s">
        <v>95</v>
      </c>
      <c r="C175" s="13">
        <v>526057112</v>
      </c>
      <c r="D175" s="11">
        <f t="shared" si="44"/>
        <v>0</v>
      </c>
      <c r="E175" s="13">
        <v>526057112</v>
      </c>
      <c r="F175" s="13">
        <v>58891693.379999995</v>
      </c>
      <c r="G175" s="13">
        <f t="shared" si="48"/>
        <v>58891693.379999995</v>
      </c>
      <c r="H175" s="11">
        <f t="shared" si="36"/>
        <v>467165418.62</v>
      </c>
    </row>
    <row r="176" spans="1:8" s="4" customFormat="1" x14ac:dyDescent="0.25">
      <c r="A176" s="3"/>
      <c r="B176" s="9" t="s">
        <v>96</v>
      </c>
      <c r="C176" s="13">
        <v>188408189</v>
      </c>
      <c r="D176" s="11">
        <f t="shared" si="44"/>
        <v>0</v>
      </c>
      <c r="E176" s="13">
        <v>188408189</v>
      </c>
      <c r="F176" s="13">
        <v>5855092.7000000002</v>
      </c>
      <c r="G176" s="13">
        <f t="shared" si="48"/>
        <v>5855092.7000000002</v>
      </c>
      <c r="H176" s="11">
        <f t="shared" si="36"/>
        <v>182553096.30000001</v>
      </c>
    </row>
    <row r="177" spans="1:8" s="4" customFormat="1" x14ac:dyDescent="0.25">
      <c r="A177" s="3"/>
      <c r="B177" s="9" t="s">
        <v>97</v>
      </c>
      <c r="C177" s="13">
        <v>477974871</v>
      </c>
      <c r="D177" s="11">
        <f t="shared" si="44"/>
        <v>0</v>
      </c>
      <c r="E177" s="13">
        <v>477974871</v>
      </c>
      <c r="F177" s="13">
        <v>46737271.490000002</v>
      </c>
      <c r="G177" s="13">
        <f t="shared" si="48"/>
        <v>46737271.490000002</v>
      </c>
      <c r="H177" s="11">
        <f t="shared" si="36"/>
        <v>431237599.50999999</v>
      </c>
    </row>
    <row r="178" spans="1:8" s="4" customFormat="1" x14ac:dyDescent="0.25">
      <c r="A178" s="3"/>
      <c r="B178" s="9" t="s">
        <v>98</v>
      </c>
      <c r="C178" s="13">
        <v>1058175305</v>
      </c>
      <c r="D178" s="11">
        <f t="shared" si="44"/>
        <v>0</v>
      </c>
      <c r="E178" s="13">
        <v>1058175305</v>
      </c>
      <c r="F178" s="13">
        <v>85035657.329999998</v>
      </c>
      <c r="G178" s="13">
        <f t="shared" si="48"/>
        <v>85035657.329999998</v>
      </c>
      <c r="H178" s="11">
        <f t="shared" si="36"/>
        <v>973139647.66999996</v>
      </c>
    </row>
    <row r="179" spans="1:8" s="4" customFormat="1" x14ac:dyDescent="0.25">
      <c r="A179" s="3"/>
      <c r="B179" s="9" t="s">
        <v>99</v>
      </c>
      <c r="C179" s="13">
        <v>340433033</v>
      </c>
      <c r="D179" s="11">
        <f t="shared" si="44"/>
        <v>0</v>
      </c>
      <c r="E179" s="13">
        <v>340433033</v>
      </c>
      <c r="F179" s="13">
        <v>28145928.329999998</v>
      </c>
      <c r="G179" s="13">
        <f t="shared" si="48"/>
        <v>28145928.329999998</v>
      </c>
      <c r="H179" s="11">
        <f t="shared" ref="H179:H201" si="49">E179-F179</f>
        <v>312287104.67000002</v>
      </c>
    </row>
    <row r="180" spans="1:8" s="4" customFormat="1" x14ac:dyDescent="0.25">
      <c r="A180" s="3"/>
      <c r="B180" s="9" t="s">
        <v>100</v>
      </c>
      <c r="C180" s="13">
        <v>1726744754</v>
      </c>
      <c r="D180" s="11">
        <f t="shared" si="44"/>
        <v>0</v>
      </c>
      <c r="E180" s="13">
        <v>1726744754</v>
      </c>
      <c r="F180" s="13">
        <v>140398533.12</v>
      </c>
      <c r="G180" s="13">
        <f>F180</f>
        <v>140398533.12</v>
      </c>
      <c r="H180" s="11">
        <f t="shared" si="49"/>
        <v>1586346220.8800001</v>
      </c>
    </row>
    <row r="181" spans="1:8" s="4" customFormat="1" x14ac:dyDescent="0.25">
      <c r="A181" s="3"/>
      <c r="B181" s="9" t="s">
        <v>101</v>
      </c>
      <c r="C181" s="13">
        <v>229022191</v>
      </c>
      <c r="D181" s="11">
        <f t="shared" si="44"/>
        <v>0</v>
      </c>
      <c r="E181" s="13">
        <v>229022191</v>
      </c>
      <c r="F181" s="13">
        <v>0</v>
      </c>
      <c r="G181" s="13">
        <f t="shared" si="48"/>
        <v>0</v>
      </c>
      <c r="H181" s="11">
        <f t="shared" si="49"/>
        <v>229022191</v>
      </c>
    </row>
    <row r="182" spans="1:8" s="4" customFormat="1" x14ac:dyDescent="0.25">
      <c r="A182" s="3"/>
      <c r="B182" s="9" t="s">
        <v>102</v>
      </c>
      <c r="C182" s="13">
        <v>310821279</v>
      </c>
      <c r="D182" s="11">
        <f t="shared" si="44"/>
        <v>0</v>
      </c>
      <c r="E182" s="13">
        <v>310821279</v>
      </c>
      <c r="F182" s="13">
        <v>40476908.559999995</v>
      </c>
      <c r="G182" s="13">
        <f>F182</f>
        <v>40476908.559999995</v>
      </c>
      <c r="H182" s="11">
        <f t="shared" si="49"/>
        <v>270344370.44</v>
      </c>
    </row>
    <row r="183" spans="1:8" s="4" customFormat="1" x14ac:dyDescent="0.25">
      <c r="A183" s="3"/>
      <c r="B183" s="9" t="s">
        <v>103</v>
      </c>
      <c r="C183" s="13">
        <v>163202884</v>
      </c>
      <c r="D183" s="11">
        <f t="shared" si="44"/>
        <v>0</v>
      </c>
      <c r="E183" s="13">
        <v>163202884</v>
      </c>
      <c r="F183" s="13">
        <v>12410543.300000001</v>
      </c>
      <c r="G183" s="13">
        <f t="shared" si="48"/>
        <v>12410543.300000001</v>
      </c>
      <c r="H183" s="11">
        <f t="shared" si="49"/>
        <v>150792340.69999999</v>
      </c>
    </row>
    <row r="184" spans="1:8" s="4" customFormat="1" x14ac:dyDescent="0.25">
      <c r="A184" s="3"/>
      <c r="B184" s="9" t="s">
        <v>104</v>
      </c>
      <c r="C184" s="13">
        <v>348040474</v>
      </c>
      <c r="D184" s="11">
        <f t="shared" si="44"/>
        <v>0</v>
      </c>
      <c r="E184" s="13">
        <v>348040474</v>
      </c>
      <c r="F184" s="13">
        <v>33795270.179999992</v>
      </c>
      <c r="G184" s="13">
        <f t="shared" si="48"/>
        <v>33795270.179999992</v>
      </c>
      <c r="H184" s="11">
        <f t="shared" si="49"/>
        <v>314245203.81999999</v>
      </c>
    </row>
    <row r="185" spans="1:8" s="4" customFormat="1" x14ac:dyDescent="0.25">
      <c r="A185" s="3"/>
      <c r="B185" s="9" t="s">
        <v>105</v>
      </c>
      <c r="C185" s="13">
        <v>634220704</v>
      </c>
      <c r="D185" s="11">
        <f t="shared" si="44"/>
        <v>0</v>
      </c>
      <c r="E185" s="13">
        <v>634220704</v>
      </c>
      <c r="F185" s="13">
        <v>54825703.689999998</v>
      </c>
      <c r="G185" s="13">
        <f t="shared" si="48"/>
        <v>54825703.689999998</v>
      </c>
      <c r="H185" s="11">
        <f t="shared" si="49"/>
        <v>579395000.30999994</v>
      </c>
    </row>
    <row r="186" spans="1:8" s="4" customFormat="1" x14ac:dyDescent="0.25">
      <c r="A186" s="3"/>
      <c r="B186" s="9" t="s">
        <v>106</v>
      </c>
      <c r="C186" s="13">
        <v>390644869</v>
      </c>
      <c r="D186" s="11">
        <f t="shared" si="44"/>
        <v>0</v>
      </c>
      <c r="E186" s="13">
        <v>390644869</v>
      </c>
      <c r="F186" s="13">
        <v>42547903.439999998</v>
      </c>
      <c r="G186" s="13">
        <f t="shared" si="48"/>
        <v>42547903.439999998</v>
      </c>
      <c r="H186" s="11">
        <f t="shared" si="49"/>
        <v>348096965.56</v>
      </c>
    </row>
    <row r="187" spans="1:8" s="4" customFormat="1" x14ac:dyDescent="0.25">
      <c r="A187" s="3"/>
      <c r="B187" s="9" t="s">
        <v>107</v>
      </c>
      <c r="C187" s="13">
        <v>421258845</v>
      </c>
      <c r="D187" s="11">
        <f t="shared" si="44"/>
        <v>0</v>
      </c>
      <c r="E187" s="13">
        <v>421258845</v>
      </c>
      <c r="F187" s="13">
        <v>41438513.169999994</v>
      </c>
      <c r="G187" s="13">
        <f t="shared" si="48"/>
        <v>41438513.169999994</v>
      </c>
      <c r="H187" s="11">
        <f t="shared" si="49"/>
        <v>379820331.82999998</v>
      </c>
    </row>
    <row r="188" spans="1:8" s="4" customFormat="1" ht="8.1" customHeight="1" x14ac:dyDescent="0.25">
      <c r="A188" s="3"/>
      <c r="B188" s="9"/>
      <c r="C188" s="13"/>
      <c r="D188" s="11"/>
      <c r="E188" s="13"/>
      <c r="F188" s="13"/>
      <c r="G188" s="13"/>
      <c r="H188" s="11"/>
    </row>
    <row r="189" spans="1:8" s="4" customFormat="1" x14ac:dyDescent="0.25">
      <c r="A189" s="3"/>
      <c r="B189" s="8" t="s">
        <v>30</v>
      </c>
      <c r="C189" s="7">
        <f>SUM(C191:C191)</f>
        <v>12000000</v>
      </c>
      <c r="D189" s="7">
        <f t="shared" ref="D189:D191" si="50">E189-C189</f>
        <v>-2000000</v>
      </c>
      <c r="E189" s="7">
        <f>SUM(E191:E191)</f>
        <v>10000000</v>
      </c>
      <c r="F189" s="7">
        <f>SUM(F191:F191)</f>
        <v>0</v>
      </c>
      <c r="G189" s="7">
        <f t="shared" si="48"/>
        <v>0</v>
      </c>
      <c r="H189" s="7">
        <f t="shared" si="49"/>
        <v>10000000</v>
      </c>
    </row>
    <row r="190" spans="1:8" s="4" customFormat="1" ht="8.1" customHeight="1" x14ac:dyDescent="0.25">
      <c r="A190" s="3"/>
      <c r="B190" s="8"/>
      <c r="C190" s="7"/>
      <c r="D190" s="7"/>
      <c r="E190" s="7"/>
      <c r="F190" s="7"/>
      <c r="G190" s="7"/>
      <c r="H190" s="7"/>
    </row>
    <row r="191" spans="1:8" s="4" customFormat="1" x14ac:dyDescent="0.25">
      <c r="A191" s="3"/>
      <c r="B191" s="9" t="s">
        <v>109</v>
      </c>
      <c r="C191" s="10">
        <v>12000000</v>
      </c>
      <c r="D191" s="11">
        <f t="shared" si="50"/>
        <v>-2000000</v>
      </c>
      <c r="E191" s="10">
        <v>10000000</v>
      </c>
      <c r="F191" s="10">
        <v>0</v>
      </c>
      <c r="G191" s="10">
        <f>F191</f>
        <v>0</v>
      </c>
      <c r="H191" s="11">
        <f t="shared" si="49"/>
        <v>10000000</v>
      </c>
    </row>
    <row r="192" spans="1:8" s="4" customFormat="1" ht="8.1" customHeight="1" x14ac:dyDescent="0.25">
      <c r="A192" s="3"/>
      <c r="B192" s="9"/>
      <c r="C192" s="10"/>
      <c r="D192" s="11"/>
      <c r="E192" s="10"/>
      <c r="F192" s="10"/>
      <c r="G192" s="10"/>
      <c r="H192" s="11"/>
    </row>
    <row r="193" spans="1:8" s="4" customFormat="1" ht="20.100000000000001" customHeight="1" x14ac:dyDescent="0.25">
      <c r="A193" s="3"/>
      <c r="B193" s="8" t="s">
        <v>31</v>
      </c>
      <c r="C193" s="7">
        <f>SUM(C195:C195)</f>
        <v>184000000</v>
      </c>
      <c r="D193" s="7">
        <f t="shared" ref="D193" si="51">E193-C193</f>
        <v>-93424371.200000003</v>
      </c>
      <c r="E193" s="7">
        <f>SUM(E195:E195)</f>
        <v>90575628.799999997</v>
      </c>
      <c r="F193" s="7">
        <f>SUM(F195:F195)</f>
        <v>0</v>
      </c>
      <c r="G193" s="7">
        <f>SUM(G195:G195)</f>
        <v>0</v>
      </c>
      <c r="H193" s="7">
        <f t="shared" ref="H193:H195" si="52">E193-F193</f>
        <v>90575628.799999997</v>
      </c>
    </row>
    <row r="194" spans="1:8" s="4" customFormat="1" ht="8.1" customHeight="1" x14ac:dyDescent="0.25">
      <c r="A194" s="3"/>
      <c r="B194" s="8"/>
      <c r="C194" s="7"/>
      <c r="D194" s="7"/>
      <c r="E194" s="7"/>
      <c r="F194" s="7"/>
      <c r="G194" s="7"/>
      <c r="H194" s="7"/>
    </row>
    <row r="195" spans="1:8" s="4" customFormat="1" x14ac:dyDescent="0.25">
      <c r="A195" s="3"/>
      <c r="B195" s="9" t="s">
        <v>122</v>
      </c>
      <c r="C195" s="10">
        <v>184000000</v>
      </c>
      <c r="D195" s="11">
        <f t="shared" ref="D193:D195" si="53">E195-C195</f>
        <v>-93424371.200000003</v>
      </c>
      <c r="E195" s="10">
        <v>90575628.799999997</v>
      </c>
      <c r="F195" s="10">
        <v>0</v>
      </c>
      <c r="G195" s="10">
        <f>F195</f>
        <v>0</v>
      </c>
      <c r="H195" s="11">
        <f t="shared" si="52"/>
        <v>90575628.799999997</v>
      </c>
    </row>
    <row r="196" spans="1:8" s="4" customFormat="1" ht="8.1" customHeight="1" x14ac:dyDescent="0.25">
      <c r="A196" s="3"/>
      <c r="B196" s="9"/>
      <c r="C196" s="10"/>
      <c r="D196" s="11"/>
      <c r="E196" s="10"/>
      <c r="F196" s="10"/>
      <c r="G196" s="10"/>
      <c r="H196" s="11"/>
    </row>
    <row r="197" spans="1:8" s="4" customFormat="1" x14ac:dyDescent="0.25">
      <c r="A197" s="3"/>
      <c r="B197" s="6" t="s">
        <v>126</v>
      </c>
      <c r="C197" s="7">
        <f>SUM(C199)</f>
        <v>6389724954</v>
      </c>
      <c r="D197" s="7">
        <f t="shared" ref="D197" si="54">E197-C197</f>
        <v>10255652.729999542</v>
      </c>
      <c r="E197" s="7">
        <f t="shared" ref="E197:H197" si="55">SUM(E199)</f>
        <v>6399980606.7299995</v>
      </c>
      <c r="F197" s="7">
        <f t="shared" si="55"/>
        <v>1454612237.6100001</v>
      </c>
      <c r="G197" s="7">
        <f t="shared" si="55"/>
        <v>1454612237.6100001</v>
      </c>
      <c r="H197" s="7">
        <f t="shared" si="55"/>
        <v>4945368369.1199989</v>
      </c>
    </row>
    <row r="198" spans="1:8" s="4" customFormat="1" ht="8.1" customHeight="1" x14ac:dyDescent="0.25">
      <c r="A198" s="3"/>
      <c r="B198" s="9"/>
      <c r="C198" s="7"/>
      <c r="D198" s="7"/>
      <c r="E198" s="7"/>
      <c r="F198" s="7"/>
      <c r="G198" s="7"/>
      <c r="H198" s="7"/>
    </row>
    <row r="199" spans="1:8" s="4" customFormat="1" ht="27.95" customHeight="1" x14ac:dyDescent="0.25">
      <c r="A199" s="3"/>
      <c r="B199" s="8" t="s">
        <v>37</v>
      </c>
      <c r="C199" s="7">
        <f>SUM(C201:C204)</f>
        <v>6389724954</v>
      </c>
      <c r="D199" s="7">
        <f t="shared" ref="D199" si="56">E199-C199</f>
        <v>10255652.729999542</v>
      </c>
      <c r="E199" s="7">
        <f>SUM(E201:E204)</f>
        <v>6399980606.7299995</v>
      </c>
      <c r="F199" s="7">
        <f>SUM(F201:F204)</f>
        <v>1454612237.6100001</v>
      </c>
      <c r="G199" s="7">
        <f t="shared" si="48"/>
        <v>1454612237.6100001</v>
      </c>
      <c r="H199" s="7">
        <f t="shared" si="49"/>
        <v>4945368369.1199989</v>
      </c>
    </row>
    <row r="200" spans="1:8" s="4" customFormat="1" ht="8.1" customHeight="1" x14ac:dyDescent="0.25">
      <c r="A200" s="3"/>
      <c r="B200" s="8"/>
      <c r="C200" s="7"/>
      <c r="D200" s="7"/>
      <c r="E200" s="7"/>
      <c r="F200" s="7"/>
      <c r="G200" s="7"/>
      <c r="H200" s="7"/>
    </row>
    <row r="201" spans="1:8" s="4" customFormat="1" x14ac:dyDescent="0.25">
      <c r="A201" s="3"/>
      <c r="B201" s="9" t="s">
        <v>41</v>
      </c>
      <c r="C201" s="10">
        <v>3700000</v>
      </c>
      <c r="D201" s="11">
        <f t="shared" ref="D199:D202" si="57">E201-C201</f>
        <v>0</v>
      </c>
      <c r="E201" s="10">
        <v>3700000</v>
      </c>
      <c r="F201" s="10">
        <v>0</v>
      </c>
      <c r="G201" s="10">
        <f t="shared" si="48"/>
        <v>0</v>
      </c>
      <c r="H201" s="11">
        <f t="shared" si="49"/>
        <v>3700000</v>
      </c>
    </row>
    <row r="202" spans="1:8" s="4" customFormat="1" x14ac:dyDescent="0.25">
      <c r="A202" s="3"/>
      <c r="B202" s="9" t="s">
        <v>38</v>
      </c>
      <c r="C202" s="10">
        <v>581862410</v>
      </c>
      <c r="D202" s="11">
        <f t="shared" si="57"/>
        <v>4867036</v>
      </c>
      <c r="E202" s="10">
        <v>586729446</v>
      </c>
      <c r="F202" s="10">
        <v>145465329.02000001</v>
      </c>
      <c r="G202" s="10">
        <f t="shared" ref="G202" si="58">F202</f>
        <v>145465329.02000001</v>
      </c>
      <c r="H202" s="11">
        <f t="shared" ref="H202" si="59">E202-F202</f>
        <v>441264116.98000002</v>
      </c>
    </row>
    <row r="203" spans="1:8" s="4" customFormat="1" x14ac:dyDescent="0.25">
      <c r="A203" s="3"/>
      <c r="B203" s="9" t="s">
        <v>83</v>
      </c>
      <c r="C203" s="10">
        <v>0</v>
      </c>
      <c r="D203" s="11">
        <f t="shared" ref="D203:D204" si="60">E203-C203</f>
        <v>5388616.7299999995</v>
      </c>
      <c r="E203" s="10">
        <v>5388616.7299999995</v>
      </c>
      <c r="F203" s="10">
        <v>4436625.37</v>
      </c>
      <c r="G203" s="10">
        <f t="shared" ref="G203:G204" si="61">F203</f>
        <v>4436625.37</v>
      </c>
      <c r="H203" s="11">
        <f t="shared" ref="H203:H204" si="62">E203-F203</f>
        <v>951991.3599999994</v>
      </c>
    </row>
    <row r="204" spans="1:8" s="4" customFormat="1" x14ac:dyDescent="0.25">
      <c r="A204" s="3"/>
      <c r="B204" s="9" t="s">
        <v>50</v>
      </c>
      <c r="C204" s="10">
        <v>5804162544</v>
      </c>
      <c r="D204" s="11">
        <f t="shared" si="60"/>
        <v>0</v>
      </c>
      <c r="E204" s="10">
        <v>5804162544</v>
      </c>
      <c r="F204" s="10">
        <v>1304710283.22</v>
      </c>
      <c r="G204" s="10">
        <f t="shared" si="61"/>
        <v>1304710283.22</v>
      </c>
      <c r="H204" s="11">
        <f t="shared" si="62"/>
        <v>4499452260.7799997</v>
      </c>
    </row>
    <row r="205" spans="1:8" s="4" customFormat="1" ht="8.1" customHeight="1" x14ac:dyDescent="0.25">
      <c r="A205" s="3"/>
      <c r="B205" s="9"/>
      <c r="C205" s="10"/>
      <c r="D205" s="11"/>
      <c r="E205" s="10"/>
      <c r="F205" s="10"/>
      <c r="G205" s="10"/>
      <c r="H205" s="11"/>
    </row>
    <row r="206" spans="1:8" s="4" customFormat="1" ht="8.1" customHeight="1" x14ac:dyDescent="0.25">
      <c r="A206" s="3"/>
      <c r="B206" s="9"/>
      <c r="C206" s="10"/>
      <c r="D206" s="11"/>
      <c r="E206" s="10"/>
      <c r="F206" s="10"/>
      <c r="G206" s="10"/>
      <c r="H206" s="11"/>
    </row>
    <row r="207" spans="1:8" ht="20.100000000000001" customHeight="1" x14ac:dyDescent="0.25">
      <c r="A207" s="2"/>
      <c r="B207" s="6" t="s">
        <v>0</v>
      </c>
      <c r="C207" s="7">
        <f>SUM(C9,C148)</f>
        <v>202865318530</v>
      </c>
      <c r="D207" s="7">
        <f t="shared" ref="D207" si="63">E207-C207</f>
        <v>134690760.34002686</v>
      </c>
      <c r="E207" s="7">
        <f>SUM(E9,E148)</f>
        <v>203000009290.34003</v>
      </c>
      <c r="F207" s="7">
        <f>SUM(F9,F148)</f>
        <v>41436797071.760002</v>
      </c>
      <c r="G207" s="7">
        <f t="shared" ref="G207" si="64">F207</f>
        <v>41436797071.760002</v>
      </c>
      <c r="H207" s="7">
        <f t="shared" ref="H207" si="65">E207-F207</f>
        <v>161563212218.58002</v>
      </c>
    </row>
    <row r="208" spans="1:8" ht="8.1" customHeight="1" x14ac:dyDescent="0.25">
      <c r="B208" s="17"/>
      <c r="C208" s="18"/>
      <c r="D208" s="19"/>
      <c r="E208" s="18"/>
      <c r="F208" s="18"/>
      <c r="G208" s="18"/>
      <c r="H208" s="18"/>
    </row>
    <row r="209" spans="2:11" x14ac:dyDescent="0.25">
      <c r="B209" s="29" t="s">
        <v>129</v>
      </c>
      <c r="C209" s="30"/>
      <c r="D209" s="30"/>
      <c r="E209" s="30"/>
      <c r="F209" s="30"/>
      <c r="G209" s="30"/>
      <c r="H209" s="26"/>
      <c r="I209" s="27"/>
      <c r="J209" s="27"/>
      <c r="K209" s="27"/>
    </row>
    <row r="210" spans="2:11" x14ac:dyDescent="0.25">
      <c r="B210" s="33" t="s">
        <v>133</v>
      </c>
      <c r="C210" s="34"/>
      <c r="D210" s="34"/>
      <c r="E210" s="34"/>
      <c r="F210" s="34"/>
      <c r="G210" s="34"/>
      <c r="H210" s="34"/>
      <c r="I210" s="34"/>
      <c r="J210" s="34"/>
      <c r="K210" s="34"/>
    </row>
    <row r="211" spans="2:11" x14ac:dyDescent="0.25">
      <c r="B211" s="25" t="s">
        <v>128</v>
      </c>
      <c r="C211" s="24"/>
      <c r="D211" s="24"/>
      <c r="E211" s="24"/>
      <c r="F211" s="24"/>
      <c r="G211" s="24"/>
      <c r="H211" s="24"/>
      <c r="I211" s="24"/>
      <c r="J211" s="24"/>
      <c r="K211" s="24"/>
    </row>
    <row r="212" spans="2:11" x14ac:dyDescent="0.25">
      <c r="B212" s="31" t="s">
        <v>130</v>
      </c>
      <c r="C212" s="31"/>
      <c r="D212" s="31"/>
      <c r="E212" s="31"/>
      <c r="F212" s="31"/>
      <c r="G212" s="31"/>
      <c r="H212" s="26"/>
      <c r="I212" s="27"/>
      <c r="J212" s="27"/>
      <c r="K212" s="27"/>
    </row>
    <row r="213" spans="2:11" x14ac:dyDescent="0.25">
      <c r="B213" s="28" t="s">
        <v>131</v>
      </c>
      <c r="C213" s="28"/>
      <c r="D213" s="28"/>
      <c r="E213" s="28"/>
      <c r="F213" s="28"/>
      <c r="G213" s="28"/>
      <c r="H213" s="26"/>
      <c r="I213" s="27"/>
      <c r="J213" s="27"/>
      <c r="K213" s="27"/>
    </row>
    <row r="214" spans="2:11" x14ac:dyDescent="0.25">
      <c r="B214" s="28" t="s">
        <v>132</v>
      </c>
      <c r="C214" s="28"/>
      <c r="D214" s="28"/>
      <c r="E214" s="28"/>
      <c r="F214" s="28"/>
      <c r="G214" s="28"/>
      <c r="H214" s="26"/>
      <c r="I214" s="27"/>
      <c r="J214" s="27"/>
      <c r="K214" s="27"/>
    </row>
  </sheetData>
  <sortState xmlns:xlrd2="http://schemas.microsoft.com/office/spreadsheetml/2017/richdata2" ref="A174:H202">
    <sortCondition ref="A174:A202"/>
  </sortState>
  <mergeCells count="13">
    <mergeCell ref="B1:H1"/>
    <mergeCell ref="B2:H2"/>
    <mergeCell ref="B3:H3"/>
    <mergeCell ref="B4:H4"/>
    <mergeCell ref="B5:H5"/>
    <mergeCell ref="B214:G214"/>
    <mergeCell ref="B209:G209"/>
    <mergeCell ref="B212:G212"/>
    <mergeCell ref="B213:G213"/>
    <mergeCell ref="B6:B7"/>
    <mergeCell ref="C6:G6"/>
    <mergeCell ref="B210:K210"/>
    <mergeCell ref="H6:H7"/>
  </mergeCells>
  <printOptions horizontalCentered="1"/>
  <pageMargins left="0.39370078740157483" right="0.39370078740157483" top="1.0236220472440944" bottom="0.82677165354330717" header="0.31496062992125984" footer="0.31496062992125984"/>
  <pageSetup scale="60" fitToHeight="0" orientation="portrait" r:id="rId1"/>
  <headerFooter>
    <oddHeader>&amp;L&amp;G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6b</vt:lpstr>
      <vt:lpstr>'Formato 6b'!Área_de_impresión</vt:lpstr>
      <vt:lpstr>'Formato 6b'!Títulos_a_imprimir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Finanzas-CDMX</dc:creator>
  <cp:lastModifiedBy>ANDRÉS JAVIER RAMÍREZ</cp:lastModifiedBy>
  <cp:lastPrinted>2021-01-28T02:36:32Z</cp:lastPrinted>
  <dcterms:created xsi:type="dcterms:W3CDTF">2017-01-26T16:14:35Z</dcterms:created>
  <dcterms:modified xsi:type="dcterms:W3CDTF">2021-04-21T16:37:53Z</dcterms:modified>
</cp:coreProperties>
</file>