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D:\SAFCDMX\EJERCICIO 2021\3 Enero Septiembre\3 LDF\Nuevas Clasificaciones LDF\"/>
    </mc:Choice>
  </mc:AlternateContent>
  <xr:revisionPtr revIDLastSave="0" documentId="13_ncr:1_{1488401C-EEEB-4DBE-BA91-8F765B68C801}" xr6:coauthVersionLast="47" xr6:coauthVersionMax="47" xr10:uidLastSave="{00000000-0000-0000-0000-000000000000}"/>
  <bookViews>
    <workbookView xWindow="-120" yWindow="-120" windowWidth="20730" windowHeight="11160" xr2:uid="{00000000-000D-0000-FFFF-FFFF00000000}"/>
  </bookViews>
  <sheets>
    <sheet name="Formato 6a" sheetId="1" r:id="rId1"/>
  </sheets>
  <externalReferences>
    <externalReference r:id="rId2"/>
    <externalReference r:id="rId3"/>
    <externalReference r:id="rId4"/>
    <externalReference r:id="rId5"/>
  </externalReferences>
  <definedNames>
    <definedName name="____EJE1">[1]INICIO!$Y$166:$Y$186</definedName>
    <definedName name="____EJE2">[1]INICIO!$Y$188:$Y$229</definedName>
    <definedName name="____EJE3">[1]INICIO!$Y$231:$Y$247</definedName>
    <definedName name="____EJE4">[1]INICIO!$Y$249:$Y$272</definedName>
    <definedName name="____EJE5">[1]INICIO!$Y$274:$Y$287</definedName>
    <definedName name="____EJE6">[1]INICIO!$Y$289:$Y$314</definedName>
    <definedName name="____EJE7">[1]INICIO!$Y$316:$Y$356</definedName>
    <definedName name="___EJE1">[1]INICIO!$Y$166:$Y$186</definedName>
    <definedName name="___EJE2">[1]INICIO!$Y$188:$Y$229</definedName>
    <definedName name="___EJE3">[1]INICIO!$Y$231:$Y$247</definedName>
    <definedName name="___EJE4">[1]INICIO!$Y$249:$Y$272</definedName>
    <definedName name="___EJE5">[1]INICIO!$Y$274:$Y$287</definedName>
    <definedName name="___EJE6">[1]INICIO!$Y$289:$Y$314</definedName>
    <definedName name="___EJE7">[1]INICIO!$Y$316:$Y$356</definedName>
    <definedName name="__EJE1">[1]INICIO!$Y$166:$Y$186</definedName>
    <definedName name="__EJE2">[1]INICIO!$Y$188:$Y$229</definedName>
    <definedName name="__EJE3">[1]INICIO!$Y$231:$Y$247</definedName>
    <definedName name="__EJE4">[1]INICIO!$Y$249:$Y$272</definedName>
    <definedName name="__EJE5">[1]INICIO!$Y$274:$Y$287</definedName>
    <definedName name="__EJE6">[1]INICIO!$Y$289:$Y$314</definedName>
    <definedName name="__EJE7">[1]INICIO!$Y$316:$Y$356</definedName>
    <definedName name="_EJE1">[1]INICIO!$Y$166:$Y$186</definedName>
    <definedName name="_EJE2">[1]INICIO!$Y$188:$Y$229</definedName>
    <definedName name="_EJE3">[1]INICIO!$Y$231:$Y$247</definedName>
    <definedName name="_EJE4">[1]INICIO!$Y$249:$Y$272</definedName>
    <definedName name="_EJE5">[1]INICIO!$Y$274:$Y$287</definedName>
    <definedName name="_EJE6">[1]INICIO!$Y$289:$Y$314</definedName>
    <definedName name="_EJE7">[1]INICIO!$Y$316:$Y$356</definedName>
    <definedName name="adys_tipo">[1]INICIO!$AR$24:$AR$27</definedName>
    <definedName name="AI">[1]INICIO!$AU$5:$AW$543</definedName>
    <definedName name="_xlnm.Print_Area" localSheetId="0">'Formato 6a'!$A$1:$J$180</definedName>
    <definedName name="CAPIT" localSheetId="0">#REF!</definedName>
    <definedName name="CAPIT">#REF!</definedName>
    <definedName name="CENPAR" localSheetId="0">#REF!</definedName>
    <definedName name="CENPAR">#REF!</definedName>
    <definedName name="datos">OFFSET([2]datos!$A$1,0,0,COUNTA([2]datos!$A$1:$A$65536),23)</definedName>
    <definedName name="dc" localSheetId="0">#REF!</definedName>
    <definedName name="dc">#REF!</definedName>
    <definedName name="DEFAULT">[1]INICIO!$AA$10</definedName>
    <definedName name="DEUDA" localSheetId="0">#REF!</definedName>
    <definedName name="DEUDA">#REF!</definedName>
    <definedName name="EJER" localSheetId="0">#REF!</definedName>
    <definedName name="EJER">#REF!</definedName>
    <definedName name="EJES">[1]INICIO!$Y$151:$Y$157</definedName>
    <definedName name="FIDCOS">[1]INICIO!$DH$5:$DI$96</definedName>
    <definedName name="FPC">[1]INICIO!$DE$5:$DF$96</definedName>
    <definedName name="gasto_gci">[1]INICIO!$AO$48:$AO$49</definedName>
    <definedName name="GCI" localSheetId="0">#REF!</definedName>
    <definedName name="GCI">#REF!</definedName>
    <definedName name="KEY">[3]cats!$A$1:$B$9</definedName>
    <definedName name="LABEL">[2]INICIO!$AY$5:$AZ$97</definedName>
    <definedName name="label1g">[1]INICIO!$AA$19</definedName>
    <definedName name="label1S">[1]INICIO!$AA$22</definedName>
    <definedName name="label2g">[1]INICIO!$AA$20</definedName>
    <definedName name="label2S">[1]INICIO!$AA$23</definedName>
    <definedName name="Líneadeacción" localSheetId="0">[2]INICIO!#REF!</definedName>
    <definedName name="Líneadeacción">[2]INICIO!#REF!</definedName>
    <definedName name="lista_ai">[1]INICIO!$AO$55:$AO$96</definedName>
    <definedName name="lista_deleg">[1]INICIO!$AR$34:$AR$49</definedName>
    <definedName name="lista_eppa">[1]INICIO!$AR$55:$AS$149</definedName>
    <definedName name="LISTA_UR">[1]INICIO!$Y$4:$Z$93</definedName>
    <definedName name="MAPPEGS" localSheetId="0">[2]INICIO!#REF!</definedName>
    <definedName name="MAPPEGS">[2]INICIO!#REF!</definedName>
    <definedName name="MODIF" localSheetId="0">#REF!</definedName>
    <definedName name="MODIF">#REF!</definedName>
    <definedName name="MSG_ERROR1">[2]INICIO!$AA$11</definedName>
    <definedName name="MSG_ERROR2">[1]INICIO!$AA$12</definedName>
    <definedName name="OPCION2" localSheetId="0">[2]INICIO!#REF!</definedName>
    <definedName name="OPCION2">[2]INICIO!#REF!</definedName>
    <definedName name="ORIG" localSheetId="0">#REF!</definedName>
    <definedName name="ORIG">#REF!</definedName>
    <definedName name="P">[1]INICIO!$AO$5:$AP$32</definedName>
    <definedName name="P_K">[1]INICIO!$AO$5:$AO$32</definedName>
    <definedName name="PE">[1]INICIO!$AR$5:$AS$16</definedName>
    <definedName name="PE_K">[1]INICIO!$AR$5:$AR$16</definedName>
    <definedName name="periodo" localSheetId="0">#REF!</definedName>
    <definedName name="periodo">#REF!</definedName>
    <definedName name="PERIODO2">[4]grafx!$A$34</definedName>
    <definedName name="Print_Titles" localSheetId="0">'Formato 6a'!$1:$9</definedName>
    <definedName name="PROG" localSheetId="0">#REF!</definedName>
    <definedName name="PROG">#REF!</definedName>
    <definedName name="ptda" localSheetId="0">#REF!</definedName>
    <definedName name="ptda">#REF!</definedName>
    <definedName name="rubros_fpc">[1]INICIO!$AO$39:$AO$42</definedName>
    <definedName name="TIPO_UEG" localSheetId="0">#REF!</definedName>
    <definedName name="TIPO_UEG">#REF!</definedName>
    <definedName name="_xlnm.Print_Titles" localSheetId="0">'Formato 6a'!$1:$9</definedName>
    <definedName name="TYA" localSheetId="0">#REF!</definedName>
    <definedName name="TYA">#REF!</definedName>
    <definedName name="U">[1]INICIO!$Y$4:$Z$93</definedName>
    <definedName name="UEG" localSheetId="0">#REF!</definedName>
    <definedName name="UEG">#REF!</definedName>
    <definedName name="UEG_DENOM">[1]datos!$R$2:$R$31674</definedName>
    <definedName name="UR" localSheetId="0">#REF!</definedName>
    <definedName name="UR">#REF!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72" i="1" l="1"/>
  <c r="H172" i="1" s="1"/>
  <c r="J172" i="1" s="1"/>
  <c r="D172" i="1"/>
  <c r="I171" i="1"/>
  <c r="G171" i="1"/>
  <c r="H171" i="1" s="1"/>
  <c r="J171" i="1" s="1"/>
  <c r="D171" i="1"/>
  <c r="I170" i="1"/>
  <c r="G170" i="1"/>
  <c r="H170" i="1" s="1"/>
  <c r="D170" i="1"/>
  <c r="I169" i="1"/>
  <c r="G169" i="1"/>
  <c r="H169" i="1" s="1"/>
  <c r="D169" i="1"/>
  <c r="I168" i="1"/>
  <c r="H168" i="1"/>
  <c r="J168" i="1" s="1"/>
  <c r="G168" i="1"/>
  <c r="D168" i="1"/>
  <c r="G167" i="1"/>
  <c r="H167" i="1" s="1"/>
  <c r="J167" i="1" s="1"/>
  <c r="D167" i="1"/>
  <c r="H166" i="1"/>
  <c r="G166" i="1"/>
  <c r="D166" i="1"/>
  <c r="F165" i="1"/>
  <c r="E165" i="1"/>
  <c r="C165" i="1"/>
  <c r="I163" i="1"/>
  <c r="G163" i="1"/>
  <c r="H163" i="1" s="1"/>
  <c r="J163" i="1" s="1"/>
  <c r="D163" i="1"/>
  <c r="D160" i="1" s="1"/>
  <c r="I162" i="1"/>
  <c r="G162" i="1"/>
  <c r="D162" i="1"/>
  <c r="I161" i="1"/>
  <c r="G161" i="1"/>
  <c r="H161" i="1" s="1"/>
  <c r="D161" i="1"/>
  <c r="F160" i="1"/>
  <c r="E160" i="1"/>
  <c r="C160" i="1"/>
  <c r="G158" i="1"/>
  <c r="H158" i="1" s="1"/>
  <c r="D158" i="1"/>
  <c r="G157" i="1"/>
  <c r="H157" i="1" s="1"/>
  <c r="J157" i="1" s="1"/>
  <c r="D157" i="1"/>
  <c r="I156" i="1"/>
  <c r="G156" i="1"/>
  <c r="H156" i="1" s="1"/>
  <c r="D156" i="1"/>
  <c r="I155" i="1"/>
  <c r="H155" i="1"/>
  <c r="J155" i="1" s="1"/>
  <c r="G155" i="1"/>
  <c r="D155" i="1"/>
  <c r="I154" i="1"/>
  <c r="H154" i="1"/>
  <c r="J154" i="1" s="1"/>
  <c r="G154" i="1"/>
  <c r="D154" i="1"/>
  <c r="I153" i="1"/>
  <c r="G153" i="1"/>
  <c r="H153" i="1" s="1"/>
  <c r="J153" i="1" s="1"/>
  <c r="D153" i="1"/>
  <c r="I152" i="1"/>
  <c r="G152" i="1"/>
  <c r="D152" i="1"/>
  <c r="F151" i="1"/>
  <c r="E151" i="1"/>
  <c r="C151" i="1"/>
  <c r="G149" i="1"/>
  <c r="H149" i="1" s="1"/>
  <c r="J149" i="1" s="1"/>
  <c r="D149" i="1"/>
  <c r="G148" i="1"/>
  <c r="H148" i="1" s="1"/>
  <c r="J148" i="1" s="1"/>
  <c r="D148" i="1"/>
  <c r="G147" i="1"/>
  <c r="G146" i="1" s="1"/>
  <c r="D147" i="1"/>
  <c r="I146" i="1"/>
  <c r="F146" i="1"/>
  <c r="E146" i="1"/>
  <c r="C146" i="1"/>
  <c r="G144" i="1"/>
  <c r="H144" i="1" s="1"/>
  <c r="J144" i="1" s="1"/>
  <c r="D144" i="1"/>
  <c r="G143" i="1"/>
  <c r="H143" i="1" s="1"/>
  <c r="J143" i="1" s="1"/>
  <c r="D143" i="1"/>
  <c r="G142" i="1"/>
  <c r="H142" i="1" s="1"/>
  <c r="J142" i="1" s="1"/>
  <c r="D142" i="1"/>
  <c r="G141" i="1"/>
  <c r="H141" i="1" s="1"/>
  <c r="J141" i="1" s="1"/>
  <c r="D141" i="1"/>
  <c r="G140" i="1"/>
  <c r="H140" i="1" s="1"/>
  <c r="J140" i="1" s="1"/>
  <c r="D140" i="1"/>
  <c r="G139" i="1"/>
  <c r="H139" i="1" s="1"/>
  <c r="J139" i="1" s="1"/>
  <c r="D139" i="1"/>
  <c r="G138" i="1"/>
  <c r="H138" i="1" s="1"/>
  <c r="J138" i="1" s="1"/>
  <c r="D138" i="1"/>
  <c r="G137" i="1"/>
  <c r="H137" i="1" s="1"/>
  <c r="J137" i="1" s="1"/>
  <c r="D137" i="1"/>
  <c r="G136" i="1"/>
  <c r="D136" i="1"/>
  <c r="I135" i="1"/>
  <c r="F135" i="1"/>
  <c r="E135" i="1"/>
  <c r="C135" i="1"/>
  <c r="I133" i="1"/>
  <c r="H133" i="1"/>
  <c r="G133" i="1"/>
  <c r="D133" i="1"/>
  <c r="I132" i="1"/>
  <c r="H132" i="1"/>
  <c r="G132" i="1"/>
  <c r="D132" i="1"/>
  <c r="H131" i="1"/>
  <c r="J131" i="1" s="1"/>
  <c r="G131" i="1"/>
  <c r="D131" i="1"/>
  <c r="G130" i="1"/>
  <c r="H130" i="1" s="1"/>
  <c r="J130" i="1" s="1"/>
  <c r="D130" i="1"/>
  <c r="I129" i="1"/>
  <c r="G129" i="1"/>
  <c r="H129" i="1" s="1"/>
  <c r="J129" i="1" s="1"/>
  <c r="D129" i="1"/>
  <c r="G128" i="1"/>
  <c r="H128" i="1" s="1"/>
  <c r="J128" i="1" s="1"/>
  <c r="D128" i="1"/>
  <c r="G127" i="1"/>
  <c r="H127" i="1" s="1"/>
  <c r="J127" i="1" s="1"/>
  <c r="D127" i="1"/>
  <c r="I126" i="1"/>
  <c r="G126" i="1"/>
  <c r="H126" i="1" s="1"/>
  <c r="D126" i="1"/>
  <c r="G125" i="1"/>
  <c r="D125" i="1"/>
  <c r="F124" i="1"/>
  <c r="E124" i="1"/>
  <c r="C124" i="1"/>
  <c r="G122" i="1"/>
  <c r="H122" i="1" s="1"/>
  <c r="J122" i="1" s="1"/>
  <c r="D122" i="1"/>
  <c r="G121" i="1"/>
  <c r="H121" i="1" s="1"/>
  <c r="J121" i="1" s="1"/>
  <c r="D121" i="1"/>
  <c r="G120" i="1"/>
  <c r="H120" i="1" s="1"/>
  <c r="J120" i="1" s="1"/>
  <c r="D120" i="1"/>
  <c r="G119" i="1"/>
  <c r="H119" i="1" s="1"/>
  <c r="J119" i="1" s="1"/>
  <c r="D119" i="1"/>
  <c r="G118" i="1"/>
  <c r="H118" i="1" s="1"/>
  <c r="J118" i="1" s="1"/>
  <c r="D118" i="1"/>
  <c r="G117" i="1"/>
  <c r="H117" i="1" s="1"/>
  <c r="J117" i="1" s="1"/>
  <c r="D117" i="1"/>
  <c r="G116" i="1"/>
  <c r="H116" i="1" s="1"/>
  <c r="J116" i="1" s="1"/>
  <c r="D116" i="1"/>
  <c r="G115" i="1"/>
  <c r="H115" i="1" s="1"/>
  <c r="J115" i="1" s="1"/>
  <c r="D115" i="1"/>
  <c r="G114" i="1"/>
  <c r="G113" i="1" s="1"/>
  <c r="D114" i="1"/>
  <c r="I113" i="1"/>
  <c r="F113" i="1"/>
  <c r="E113" i="1"/>
  <c r="C113" i="1"/>
  <c r="G111" i="1"/>
  <c r="H111" i="1" s="1"/>
  <c r="J111" i="1" s="1"/>
  <c r="D111" i="1"/>
  <c r="G110" i="1"/>
  <c r="H110" i="1" s="1"/>
  <c r="J110" i="1" s="1"/>
  <c r="D110" i="1"/>
  <c r="G109" i="1"/>
  <c r="H109" i="1" s="1"/>
  <c r="J109" i="1" s="1"/>
  <c r="D109" i="1"/>
  <c r="G108" i="1"/>
  <c r="H108" i="1" s="1"/>
  <c r="J108" i="1" s="1"/>
  <c r="D108" i="1"/>
  <c r="G107" i="1"/>
  <c r="H107" i="1" s="1"/>
  <c r="J107" i="1" s="1"/>
  <c r="D107" i="1"/>
  <c r="G106" i="1"/>
  <c r="H106" i="1" s="1"/>
  <c r="J106" i="1" s="1"/>
  <c r="D106" i="1"/>
  <c r="G105" i="1"/>
  <c r="H105" i="1" s="1"/>
  <c r="J105" i="1" s="1"/>
  <c r="D105" i="1"/>
  <c r="G104" i="1"/>
  <c r="H104" i="1" s="1"/>
  <c r="J104" i="1" s="1"/>
  <c r="D104" i="1"/>
  <c r="G103" i="1"/>
  <c r="D103" i="1"/>
  <c r="I102" i="1"/>
  <c r="F102" i="1"/>
  <c r="E102" i="1"/>
  <c r="C102" i="1"/>
  <c r="G100" i="1"/>
  <c r="H100" i="1" s="1"/>
  <c r="J100" i="1" s="1"/>
  <c r="D100" i="1"/>
  <c r="G99" i="1"/>
  <c r="H99" i="1" s="1"/>
  <c r="J99" i="1" s="1"/>
  <c r="D99" i="1"/>
  <c r="G98" i="1"/>
  <c r="H98" i="1" s="1"/>
  <c r="J98" i="1" s="1"/>
  <c r="D98" i="1"/>
  <c r="G97" i="1"/>
  <c r="H97" i="1" s="1"/>
  <c r="J97" i="1" s="1"/>
  <c r="D97" i="1"/>
  <c r="G96" i="1"/>
  <c r="H96" i="1" s="1"/>
  <c r="J96" i="1" s="1"/>
  <c r="D96" i="1"/>
  <c r="G95" i="1"/>
  <c r="H95" i="1" s="1"/>
  <c r="J95" i="1" s="1"/>
  <c r="D95" i="1"/>
  <c r="G94" i="1"/>
  <c r="D94" i="1"/>
  <c r="I93" i="1"/>
  <c r="F93" i="1"/>
  <c r="E93" i="1"/>
  <c r="C93" i="1"/>
  <c r="J158" i="1" l="1"/>
  <c r="D146" i="1"/>
  <c r="D113" i="1"/>
  <c r="G160" i="1"/>
  <c r="I165" i="1"/>
  <c r="D93" i="1"/>
  <c r="D135" i="1"/>
  <c r="J170" i="1"/>
  <c r="J132" i="1"/>
  <c r="J133" i="1"/>
  <c r="J169" i="1"/>
  <c r="D165" i="1"/>
  <c r="D151" i="1"/>
  <c r="F92" i="1"/>
  <c r="D124" i="1"/>
  <c r="G102" i="1"/>
  <c r="D102" i="1"/>
  <c r="C92" i="1"/>
  <c r="G93" i="1"/>
  <c r="E92" i="1"/>
  <c r="H165" i="1"/>
  <c r="G124" i="1"/>
  <c r="J156" i="1"/>
  <c r="H162" i="1"/>
  <c r="J162" i="1" s="1"/>
  <c r="G165" i="1"/>
  <c r="J166" i="1"/>
  <c r="G135" i="1"/>
  <c r="I160" i="1"/>
  <c r="J126" i="1"/>
  <c r="I124" i="1"/>
  <c r="G151" i="1"/>
  <c r="I151" i="1"/>
  <c r="H94" i="1"/>
  <c r="H103" i="1"/>
  <c r="H114" i="1"/>
  <c r="H125" i="1"/>
  <c r="H136" i="1"/>
  <c r="H147" i="1"/>
  <c r="H152" i="1"/>
  <c r="J161" i="1"/>
  <c r="I92" i="1" l="1"/>
  <c r="J165" i="1"/>
  <c r="G92" i="1"/>
  <c r="D92" i="1"/>
  <c r="J160" i="1"/>
  <c r="H160" i="1"/>
  <c r="J147" i="1"/>
  <c r="J146" i="1" s="1"/>
  <c r="H146" i="1"/>
  <c r="J94" i="1"/>
  <c r="J93" i="1" s="1"/>
  <c r="H93" i="1"/>
  <c r="J125" i="1"/>
  <c r="J124" i="1" s="1"/>
  <c r="H124" i="1"/>
  <c r="H102" i="1"/>
  <c r="J103" i="1"/>
  <c r="J102" i="1" s="1"/>
  <c r="J136" i="1"/>
  <c r="J135" i="1" s="1"/>
  <c r="H135" i="1"/>
  <c r="J152" i="1"/>
  <c r="J151" i="1" s="1"/>
  <c r="H151" i="1"/>
  <c r="J114" i="1"/>
  <c r="J113" i="1" s="1"/>
  <c r="H113" i="1"/>
  <c r="H92" i="1" l="1"/>
  <c r="J92" i="1"/>
  <c r="G90" i="1"/>
  <c r="H90" i="1" s="1"/>
  <c r="J90" i="1" s="1"/>
  <c r="G89" i="1"/>
  <c r="H89" i="1" s="1"/>
  <c r="G88" i="1"/>
  <c r="H88" i="1" s="1"/>
  <c r="G87" i="1"/>
  <c r="H87" i="1" s="1"/>
  <c r="G86" i="1"/>
  <c r="H86" i="1" s="1"/>
  <c r="G85" i="1"/>
  <c r="H85" i="1" s="1"/>
  <c r="J85" i="1" s="1"/>
  <c r="G84" i="1"/>
  <c r="G81" i="1"/>
  <c r="H81" i="1" s="1"/>
  <c r="G80" i="1"/>
  <c r="H80" i="1" s="1"/>
  <c r="G79" i="1"/>
  <c r="G76" i="1"/>
  <c r="H76" i="1" s="1"/>
  <c r="G75" i="1"/>
  <c r="H75" i="1" s="1"/>
  <c r="J75" i="1" s="1"/>
  <c r="G74" i="1"/>
  <c r="H74" i="1" s="1"/>
  <c r="G73" i="1"/>
  <c r="H73" i="1" s="1"/>
  <c r="G72" i="1"/>
  <c r="H72" i="1" s="1"/>
  <c r="G71" i="1"/>
  <c r="H71" i="1" s="1"/>
  <c r="G70" i="1"/>
  <c r="H70" i="1" s="1"/>
  <c r="G67" i="1"/>
  <c r="H67" i="1" s="1"/>
  <c r="J67" i="1" s="1"/>
  <c r="G66" i="1"/>
  <c r="G65" i="1"/>
  <c r="H65" i="1" s="1"/>
  <c r="J65" i="1" s="1"/>
  <c r="G62" i="1"/>
  <c r="H62" i="1" s="1"/>
  <c r="J62" i="1" s="1"/>
  <c r="G61" i="1"/>
  <c r="H61" i="1" s="1"/>
  <c r="J61" i="1" s="1"/>
  <c r="G60" i="1"/>
  <c r="H60" i="1" s="1"/>
  <c r="J60" i="1" s="1"/>
  <c r="G59" i="1"/>
  <c r="H59" i="1" s="1"/>
  <c r="J59" i="1" s="1"/>
  <c r="G58" i="1"/>
  <c r="H58" i="1" s="1"/>
  <c r="J58" i="1" s="1"/>
  <c r="G57" i="1"/>
  <c r="H57" i="1" s="1"/>
  <c r="J57" i="1" s="1"/>
  <c r="G56" i="1"/>
  <c r="H56" i="1" s="1"/>
  <c r="G55" i="1"/>
  <c r="H55" i="1" s="1"/>
  <c r="J55" i="1" s="1"/>
  <c r="G54" i="1"/>
  <c r="H54" i="1" s="1"/>
  <c r="J54" i="1" s="1"/>
  <c r="G51" i="1"/>
  <c r="H51" i="1" s="1"/>
  <c r="G50" i="1"/>
  <c r="H50" i="1" s="1"/>
  <c r="G49" i="1"/>
  <c r="H49" i="1" s="1"/>
  <c r="J49" i="1" s="1"/>
  <c r="G48" i="1"/>
  <c r="H48" i="1" s="1"/>
  <c r="J48" i="1" s="1"/>
  <c r="G47" i="1"/>
  <c r="H47" i="1" s="1"/>
  <c r="G46" i="1"/>
  <c r="H46" i="1" s="1"/>
  <c r="J46" i="1" s="1"/>
  <c r="G45" i="1"/>
  <c r="H45" i="1" s="1"/>
  <c r="J45" i="1" s="1"/>
  <c r="G44" i="1"/>
  <c r="H44" i="1" s="1"/>
  <c r="G43" i="1"/>
  <c r="H43" i="1" s="1"/>
  <c r="J43" i="1" s="1"/>
  <c r="G40" i="1"/>
  <c r="H40" i="1" s="1"/>
  <c r="J40" i="1" s="1"/>
  <c r="G39" i="1"/>
  <c r="H39" i="1" s="1"/>
  <c r="J39" i="1" s="1"/>
  <c r="G38" i="1"/>
  <c r="H38" i="1" s="1"/>
  <c r="J38" i="1" s="1"/>
  <c r="G37" i="1"/>
  <c r="H37" i="1" s="1"/>
  <c r="J37" i="1" s="1"/>
  <c r="G36" i="1"/>
  <c r="H36" i="1" s="1"/>
  <c r="J36" i="1" s="1"/>
  <c r="G35" i="1"/>
  <c r="H35" i="1" s="1"/>
  <c r="J35" i="1" s="1"/>
  <c r="G34" i="1"/>
  <c r="H34" i="1" s="1"/>
  <c r="J34" i="1" s="1"/>
  <c r="G33" i="1"/>
  <c r="H33" i="1" s="1"/>
  <c r="J33" i="1" s="1"/>
  <c r="G32" i="1"/>
  <c r="G29" i="1"/>
  <c r="H29" i="1" s="1"/>
  <c r="J29" i="1" s="1"/>
  <c r="G28" i="1"/>
  <c r="H28" i="1" s="1"/>
  <c r="J28" i="1" s="1"/>
  <c r="G27" i="1"/>
  <c r="H27" i="1" s="1"/>
  <c r="J27" i="1" s="1"/>
  <c r="G26" i="1"/>
  <c r="H26" i="1" s="1"/>
  <c r="J26" i="1" s="1"/>
  <c r="G25" i="1"/>
  <c r="H25" i="1" s="1"/>
  <c r="J25" i="1" s="1"/>
  <c r="G24" i="1"/>
  <c r="H24" i="1" s="1"/>
  <c r="J24" i="1" s="1"/>
  <c r="G23" i="1"/>
  <c r="H23" i="1" s="1"/>
  <c r="J23" i="1" s="1"/>
  <c r="G22" i="1"/>
  <c r="H22" i="1" s="1"/>
  <c r="G21" i="1"/>
  <c r="H21" i="1" s="1"/>
  <c r="J21" i="1" s="1"/>
  <c r="G18" i="1"/>
  <c r="H18" i="1" s="1"/>
  <c r="J18" i="1" s="1"/>
  <c r="G17" i="1"/>
  <c r="H17" i="1" s="1"/>
  <c r="J17" i="1" s="1"/>
  <c r="G16" i="1"/>
  <c r="H16" i="1" s="1"/>
  <c r="J16" i="1" s="1"/>
  <c r="G15" i="1"/>
  <c r="H15" i="1" s="1"/>
  <c r="J15" i="1" s="1"/>
  <c r="G14" i="1"/>
  <c r="H14" i="1" s="1"/>
  <c r="J14" i="1" s="1"/>
  <c r="G13" i="1"/>
  <c r="H13" i="1" s="1"/>
  <c r="J13" i="1" s="1"/>
  <c r="F83" i="1"/>
  <c r="F78" i="1"/>
  <c r="F69" i="1"/>
  <c r="F64" i="1"/>
  <c r="I64" i="1"/>
  <c r="F53" i="1"/>
  <c r="I53" i="1"/>
  <c r="F42" i="1"/>
  <c r="F31" i="1"/>
  <c r="I31" i="1"/>
  <c r="F20" i="1"/>
  <c r="I20" i="1"/>
  <c r="F11" i="1"/>
  <c r="I11" i="1"/>
  <c r="G12" i="1"/>
  <c r="H12" i="1" s="1"/>
  <c r="F10" i="1" l="1"/>
  <c r="F174" i="1" s="1"/>
  <c r="G20" i="1"/>
  <c r="G31" i="1"/>
  <c r="G78" i="1"/>
  <c r="G64" i="1"/>
  <c r="G83" i="1"/>
  <c r="G11" i="1"/>
  <c r="H79" i="1"/>
  <c r="H78" i="1" s="1"/>
  <c r="H11" i="1"/>
  <c r="J12" i="1"/>
  <c r="J11" i="1" s="1"/>
  <c r="H20" i="1"/>
  <c r="J22" i="1"/>
  <c r="J20" i="1" s="1"/>
  <c r="J56" i="1"/>
  <c r="J53" i="1" s="1"/>
  <c r="H53" i="1"/>
  <c r="H69" i="1"/>
  <c r="G42" i="1"/>
  <c r="H42" i="1"/>
  <c r="G53" i="1"/>
  <c r="G69" i="1"/>
  <c r="H32" i="1"/>
  <c r="H66" i="1"/>
  <c r="H84" i="1"/>
  <c r="G10" i="1" l="1"/>
  <c r="G174" i="1" s="1"/>
  <c r="H64" i="1"/>
  <c r="J66" i="1"/>
  <c r="J64" i="1" s="1"/>
  <c r="H31" i="1"/>
  <c r="J32" i="1"/>
  <c r="J31" i="1" s="1"/>
  <c r="H83" i="1"/>
  <c r="J84" i="1"/>
  <c r="H10" i="1" l="1"/>
  <c r="H174" i="1" s="1"/>
  <c r="I89" i="1"/>
  <c r="J89" i="1" s="1"/>
  <c r="D89" i="1"/>
  <c r="I88" i="1"/>
  <c r="J88" i="1" s="1"/>
  <c r="D88" i="1"/>
  <c r="I87" i="1"/>
  <c r="J87" i="1" s="1"/>
  <c r="D87" i="1"/>
  <c r="I86" i="1"/>
  <c r="D86" i="1"/>
  <c r="E78" i="1"/>
  <c r="C78" i="1"/>
  <c r="I80" i="1"/>
  <c r="J80" i="1" s="1"/>
  <c r="D80" i="1"/>
  <c r="I79" i="1"/>
  <c r="D79" i="1"/>
  <c r="I74" i="1"/>
  <c r="J74" i="1" s="1"/>
  <c r="D74" i="1"/>
  <c r="D75" i="1"/>
  <c r="I70" i="1"/>
  <c r="D70" i="1"/>
  <c r="I71" i="1"/>
  <c r="J71" i="1" s="1"/>
  <c r="D71" i="1"/>
  <c r="I72" i="1"/>
  <c r="J72" i="1" s="1"/>
  <c r="D72" i="1"/>
  <c r="E69" i="1"/>
  <c r="C69" i="1"/>
  <c r="D49" i="1"/>
  <c r="D48" i="1"/>
  <c r="I47" i="1"/>
  <c r="J47" i="1" s="1"/>
  <c r="D47" i="1"/>
  <c r="D45" i="1"/>
  <c r="J70" i="1" l="1"/>
  <c r="J79" i="1"/>
  <c r="I83" i="1"/>
  <c r="J86" i="1"/>
  <c r="J83" i="1" s="1"/>
  <c r="I73" i="1"/>
  <c r="J73" i="1" s="1"/>
  <c r="D73" i="1"/>
  <c r="D66" i="1"/>
  <c r="I50" i="1"/>
  <c r="J50" i="1" s="1"/>
  <c r="D50" i="1"/>
  <c r="D46" i="1"/>
  <c r="I44" i="1" l="1"/>
  <c r="J51" i="1"/>
  <c r="J76" i="1"/>
  <c r="J69" i="1" s="1"/>
  <c r="I69" i="1" l="1"/>
  <c r="J44" i="1"/>
  <c r="J42" i="1" s="1"/>
  <c r="I42" i="1"/>
  <c r="J81" i="1"/>
  <c r="J78" i="1" s="1"/>
  <c r="I78" i="1"/>
  <c r="D85" i="1"/>
  <c r="D90" i="1"/>
  <c r="D81" i="1"/>
  <c r="D84" i="1"/>
  <c r="D55" i="1"/>
  <c r="D56" i="1"/>
  <c r="D57" i="1"/>
  <c r="D58" i="1"/>
  <c r="D59" i="1"/>
  <c r="D60" i="1"/>
  <c r="D61" i="1"/>
  <c r="D62" i="1"/>
  <c r="D44" i="1"/>
  <c r="D51" i="1"/>
  <c r="D33" i="1"/>
  <c r="D34" i="1"/>
  <c r="D35" i="1"/>
  <c r="D36" i="1"/>
  <c r="D37" i="1"/>
  <c r="D38" i="1"/>
  <c r="D39" i="1"/>
  <c r="D40" i="1"/>
  <c r="D22" i="1"/>
  <c r="D23" i="1"/>
  <c r="D24" i="1"/>
  <c r="D25" i="1"/>
  <c r="D26" i="1"/>
  <c r="D27" i="1"/>
  <c r="D28" i="1"/>
  <c r="D29" i="1"/>
  <c r="D13" i="1"/>
  <c r="D14" i="1"/>
  <c r="D15" i="1"/>
  <c r="D16" i="1"/>
  <c r="D17" i="1"/>
  <c r="D18" i="1"/>
  <c r="J10" i="1" l="1"/>
  <c r="J174" i="1" s="1"/>
  <c r="I10" i="1"/>
  <c r="I174" i="1" s="1"/>
  <c r="D78" i="1"/>
  <c r="D76" i="1"/>
  <c r="D67" i="1"/>
  <c r="D65" i="1"/>
  <c r="D54" i="1"/>
  <c r="D43" i="1"/>
  <c r="D32" i="1"/>
  <c r="D21" i="1"/>
  <c r="C20" i="1" l="1"/>
  <c r="D12" i="1"/>
  <c r="C11" i="1" l="1"/>
  <c r="E11" i="1"/>
  <c r="E20" i="1"/>
  <c r="C31" i="1"/>
  <c r="E31" i="1"/>
  <c r="C42" i="1"/>
  <c r="E42" i="1"/>
  <c r="C53" i="1"/>
  <c r="E53" i="1"/>
  <c r="C64" i="1"/>
  <c r="E64" i="1"/>
  <c r="D69" i="1"/>
  <c r="C83" i="1"/>
  <c r="E83" i="1"/>
  <c r="E10" i="1" l="1"/>
  <c r="E174" i="1" s="1"/>
  <c r="C10" i="1"/>
  <c r="C174" i="1" s="1"/>
  <c r="D83" i="1"/>
  <c r="D31" i="1"/>
  <c r="D42" i="1"/>
  <c r="D53" i="1"/>
  <c r="D64" i="1"/>
  <c r="D20" i="1"/>
  <c r="D11" i="1"/>
  <c r="D10" i="1" l="1"/>
  <c r="D174" i="1" s="1"/>
</calcChain>
</file>

<file path=xl/sharedStrings.xml><?xml version="1.0" encoding="utf-8"?>
<sst xmlns="http://schemas.openxmlformats.org/spreadsheetml/2006/main" count="168" uniqueCount="96">
  <si>
    <t>Deuda Pública</t>
  </si>
  <si>
    <t>Participaciones y Aportaciones</t>
  </si>
  <si>
    <t>Inversiones Financieras y Otras Provisiones</t>
  </si>
  <si>
    <t>Inversión Pública</t>
  </si>
  <si>
    <t>Bienes Muebles, Inmuebles e Intangibles</t>
  </si>
  <si>
    <t>Transferencias, Asignaciones, Subsidios y Otras Ayudas</t>
  </si>
  <si>
    <t>Servicios Generales</t>
  </si>
  <si>
    <t>Materiales y Suministros</t>
  </si>
  <si>
    <t>Previsiones</t>
  </si>
  <si>
    <t>Seguridad Social</t>
  </si>
  <si>
    <t>Servicios Personales</t>
  </si>
  <si>
    <t>3=(1+2)</t>
  </si>
  <si>
    <t>Modificado</t>
  </si>
  <si>
    <t>Ampliaciones/
Reducciones</t>
  </si>
  <si>
    <t>Aprobado</t>
  </si>
  <si>
    <t>Capítulo/Concepto</t>
  </si>
  <si>
    <t>Clasificación por Objeto del Gasto (Capítulo y Concepto)</t>
  </si>
  <si>
    <t>Poder Ejecutivo de la Ciudad de México</t>
  </si>
  <si>
    <t>Egresos*</t>
  </si>
  <si>
    <t>(Cifras en Pesos)</t>
  </si>
  <si>
    <t>Devengado</t>
  </si>
  <si>
    <r>
      <rPr>
        <b/>
        <sz val="8"/>
        <color rgb="FF000000"/>
        <rFont val="Source Sans Pro"/>
        <family val="2"/>
      </rPr>
      <t xml:space="preserve">Las cifras </t>
    </r>
    <r>
      <rPr>
        <sz val="8"/>
        <color rgb="FF000000"/>
        <rFont val="Source Sans Pro"/>
        <family val="2"/>
      </rPr>
      <t>entre paréntesis indican variaciones negativas.</t>
    </r>
  </si>
  <si>
    <r>
      <t>Fuente:</t>
    </r>
    <r>
      <rPr>
        <sz val="8"/>
        <color indexed="8"/>
        <rFont val="Source Sans Pro"/>
        <family val="2"/>
      </rPr>
      <t xml:space="preserve"> Secretaría de Administración y Finanzas</t>
    </r>
  </si>
  <si>
    <r>
      <t>*</t>
    </r>
    <r>
      <rPr>
        <b/>
        <sz val="8"/>
        <color theme="1"/>
        <rFont val="Source Sans Pro"/>
        <family val="2"/>
      </rPr>
      <t>El monto</t>
    </r>
    <r>
      <rPr>
        <sz val="8"/>
        <color theme="1"/>
        <rFont val="Source Sans Pro"/>
        <family val="2"/>
      </rPr>
      <t xml:space="preserve"> presupuestal incluye las transferencias realizadas a los Órganos de Gobierno y Autónomos, así como al Sector Paraestatal No Financiero.</t>
    </r>
  </si>
  <si>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</si>
  <si>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</si>
  <si>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</si>
  <si>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</si>
  <si>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</si>
  <si>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</si>
  <si>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</si>
  <si>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</si>
  <si>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</si>
  <si>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</si>
  <si>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</si>
  <si>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</si>
  <si>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</si>
  <si>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</si>
  <si>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</si>
  <si>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</si>
  <si>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</si>
  <si>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</si>
  <si>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</si>
  <si>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</si>
  <si>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</si>
  <si>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</si>
  <si>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</si>
  <si>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internas y asignaciones al sector público</t>
  </si>
  <si>
    <t>Subsidios y subvenciones</t>
  </si>
  <si>
    <t>Ayudas sociales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</si>
  <si>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</si>
  <si>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</si>
  <si>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</si>
  <si>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</si>
  <si>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</si>
  <si>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</si>
  <si>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</si>
  <si>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</si>
  <si>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</si>
  <si>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</si>
  <si>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Proyectos productivos y acciones de fomento</t>
  </si>
  <si>
    <t>Otras inversiones financieras</t>
  </si>
  <si>
    <t>Amortización de la deuda pública</t>
  </si>
  <si>
    <t>Intereses de la deuda pública</t>
  </si>
  <si>
    <t>Adeudos de ejercicios fiscales anteriores (ADEFAS)</t>
  </si>
  <si>
    <t>Pagado</t>
  </si>
  <si>
    <t>Donativos</t>
  </si>
  <si>
    <t>Transferencias al exterior</t>
  </si>
  <si>
    <t>Obra pública en bienes propios</t>
  </si>
  <si>
    <t>Transferencias al resto del sector público</t>
  </si>
  <si>
    <t>Pensiones y Jubilaciones</t>
  </si>
  <si>
    <t>Transferencias a fideicomisos, mandatos y otros análogos</t>
  </si>
  <si>
    <t>Transferencias a la seguridad social</t>
  </si>
  <si>
    <t>Inversión para el fomento de actividades productivas</t>
  </si>
  <si>
    <t>Acciones y participaciones de capital</t>
  </si>
  <si>
    <t>Compra de títulos y valores</t>
  </si>
  <si>
    <t>Concesión de préstamos</t>
  </si>
  <si>
    <t>Inversión en fideicomisos, mandatos y otros análogos</t>
  </si>
  <si>
    <t>Provisiones para contingencias y otras erogaciones especiales</t>
  </si>
  <si>
    <t>Participaciones</t>
  </si>
  <si>
    <t>Aportaciones</t>
  </si>
  <si>
    <t>Convenios</t>
  </si>
  <si>
    <t>Comisiones de la deuda pública</t>
  </si>
  <si>
    <t>Gastos de la deuda pública</t>
  </si>
  <si>
    <t>Costos por coberturas</t>
  </si>
  <si>
    <t>Apoyos financieros</t>
  </si>
  <si>
    <r>
      <rPr>
        <b/>
        <sz val="8"/>
        <rFont val="Source Sans Pro"/>
        <family val="2"/>
      </rPr>
      <t>Las cifras</t>
    </r>
    <r>
      <rPr>
        <sz val="8"/>
        <rFont val="Source Sans Pro"/>
        <family val="2"/>
      </rPr>
      <t xml:space="preserve"> pueden variar por efecto de redondeo. </t>
    </r>
  </si>
  <si>
    <t>Nota: Cifras Preliminares, las correspondientes al cierre del ejercicio se registrarán en el Informe de Cuenta Pública 2021.</t>
  </si>
  <si>
    <t>Diferencia</t>
  </si>
  <si>
    <t>Comprometido</t>
  </si>
  <si>
    <t>Diferencia menos comprometido</t>
  </si>
  <si>
    <t>Estado Analítico del Ejercicio del Presupuesto de Egresos Detallado - LDF</t>
  </si>
  <si>
    <t>I. Gasto No Etiquetado</t>
  </si>
  <si>
    <t>II. Gasto Etiquetado</t>
  </si>
  <si>
    <t>III. Total de Egresos (III = I + II)</t>
  </si>
  <si>
    <t>Enero - Septiembre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</si>
</sst>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_);\(#,##0.0\)"/>
    <numFmt numFmtId="165" formatCode="_-* #,##0.0_-;\-* #,##0.0_-;_-* &quot;-&quot;??_-;_-@_-"/>
    <numFmt numFmtId="166" formatCode="[$€-2]\ #,##0.00_);[Red]\([$€-2]\ #,##0.00\)"/>
    <numFmt numFmtId="167" formatCode="_(* #,##0_);_(* \(#,##0\);_(* &quot;-&quot;??_);_(@_)"/>
  </numFmts>
  <fonts count="22" x14ac:knownFonts="1">
    <font>
      <sz val="11"/>
      <color theme="1"/>
      <name val="Calibri"/>
      <family val="2"/>
      <scheme val="minor"/>
    </font>
    <font>
      <sz val="11"/>
      <color theme="1"/>
      <name val="Calibri"/>
      <family val="2"/>
      <scheme val="minor"/>
    </font>
    <font>
      <sz val="10"/>
      <name val="Arial"/>
      <family val="2"/>
    </font>
    <font>
      <sz val="11"/>
      <name val="Tahoma"/>
      <family val="2"/>
    </font>
    <font>
      <sz val="12"/>
      <name val="Lucida Sans"/>
      <family val="2"/>
    </font>
    <font>
      <sz val="11"/>
      <color indexed="8"/>
      <name val="Calibri"/>
      <family val="2"/>
    </font>
    <font>
      <sz val="11"/>
      <color theme="1"/>
      <name val="Source Sans Pro"/>
      <family val="2"/>
    </font>
    <font>
      <b/>
      <sz val="10"/>
      <color theme="1"/>
      <name val="Source Sans Pro"/>
      <family val="2"/>
    </font>
    <font>
      <b/>
      <sz val="9"/>
      <color theme="1"/>
      <name val="Source Sans Pro"/>
      <family val="2"/>
    </font>
    <font>
      <b/>
      <sz val="9"/>
      <name val="Source Sans Pro"/>
      <family val="2"/>
    </font>
    <font>
      <b/>
      <sz val="11"/>
      <color theme="1"/>
      <name val="Source Sans Pro"/>
      <family val="2"/>
    </font>
    <font>
      <sz val="9"/>
      <color theme="1"/>
      <name val="Source Sans Pro"/>
      <family val="2"/>
    </font>
    <font>
      <b/>
      <sz val="11"/>
      <color indexed="54"/>
      <name val="Source Sans Pro"/>
      <family val="2"/>
    </font>
    <font>
      <sz val="9"/>
      <name val="Source Sans Pro"/>
      <family val="2"/>
    </font>
    <font>
      <sz val="8"/>
      <name val="Source Sans Pro"/>
      <family val="2"/>
    </font>
    <font>
      <b/>
      <sz val="8"/>
      <name val="Source Sans Pro"/>
      <family val="2"/>
    </font>
    <font>
      <sz val="8"/>
      <color theme="1"/>
      <name val="Source Sans Pro"/>
      <family val="2"/>
    </font>
    <font>
      <sz val="8"/>
      <color rgb="FF000000"/>
      <name val="Source Sans Pro"/>
      <family val="2"/>
    </font>
    <font>
      <b/>
      <sz val="8"/>
      <color rgb="FF000000"/>
      <name val="Source Sans Pro"/>
      <family val="2"/>
    </font>
    <font>
      <b/>
      <sz val="8"/>
      <color theme="1"/>
      <name val="Source Sans Pro"/>
      <family val="2"/>
    </font>
    <font>
      <sz val="8"/>
      <color indexed="8"/>
      <name val="Source Sans Pro"/>
      <family val="2"/>
    </font>
    <font>
      <b/>
      <sz val="10"/>
      <color theme="0"/>
      <name val="Source Sans Pro"/>
      <family val="2"/>
    </font>
  </fonts>
  <fills count="3">
    <fill>
      <patternFill patternType="none"/>
    </fill>
    <fill>
      <patternFill patternType="gray125"/>
    </fill>
    <fill>
      <patternFill patternType="solid">
        <fgColor rgb="FF691C20"/>
        <bgColor indexed="64"/>
      </patternFill>
    </fill>
  </fills>
  <borders count="17">
    <border>
      <left/>
      <right/>
      <top/>
      <bottom/>
      <diagonal/>
    </border>
    <border>
      <left/>
      <right/>
      <top/>
      <bottom style="double">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style="thin">
        <color theme="0"/>
      </top>
      <bottom/>
      <diagonal/>
    </border>
    <border>
      <left/>
      <right/>
      <top style="thin">
        <color theme="0"/>
      </top>
      <bottom/>
      <diagonal/>
    </border>
    <border>
      <left style="thin">
        <color theme="0"/>
      </left>
      <right/>
      <top/>
      <bottom/>
      <diagonal/>
    </border>
    <border>
      <left style="thin">
        <color theme="0"/>
      </left>
      <right/>
      <top/>
      <bottom style="thin">
        <color theme="0"/>
      </bottom>
      <diagonal/>
    </border>
    <border>
      <left/>
      <right/>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style="thin">
        <color theme="0"/>
      </right>
      <top/>
      <bottom/>
      <diagonal/>
    </border>
    <border>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s>
  <cellStyleXfs count="21">
    <xf numFmtId="0" fontId="0" fillId="0" borderId="0"/>
    <xf numFmtId="0"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0" fontId="2" fillId="0" borderId="0"/>
    <xf numFmtId="0" fontId="2" fillId="0" borderId="0"/>
    <xf numFmtId="0" fontId="5" fillId="0" borderId="0"/>
    <xf numFmtId="0" fontId="3" fillId="0" borderId="0"/>
    <xf numFmtId="0" fontId="1" fillId="0" borderId="0"/>
    <xf numFmtId="0" fontId="2" fillId="0" borderId="0"/>
    <xf numFmtId="0" fontId="1" fillId="0" borderId="0"/>
    <xf numFmtId="0" fontId="1" fillId="0" borderId="0"/>
    <xf numFmtId="0" fontId="4" fillId="0" borderId="0"/>
    <xf numFmtId="9" fontId="5" fillId="0" borderId="0" applyFont="0" applyFill="0" applyBorder="0" applyAlignment="0" applyProtection="0"/>
    <xf numFmtId="9" fontId="5" fillId="0" borderId="0" applyFont="0" applyFill="0" applyBorder="0" applyAlignment="0" applyProtection="0"/>
  </cellStyleXfs>
  <cellXfs count="60">
    <xf numFmtId="0" fontId="0" fillId="0" borderId="0" xfId="0"/>
    <xf numFmtId="0" fontId="6" fillId="0" borderId="0" xfId="0" applyFont="1"/>
    <xf numFmtId="0" fontId="7" fillId="0" borderId="0" xfId="0" applyFont="1" applyFill="1" applyAlignment="1">
      <alignment horizontal="center" vertical="center" wrapText="1"/>
    </xf>
    <xf numFmtId="164" fontId="9" fillId="0" borderId="0" xfId="1" applyNumberFormat="1" applyFont="1" applyFill="1" applyBorder="1" applyAlignment="1" applyProtection="1"/>
    <xf numFmtId="0" fontId="10" fillId="0" borderId="0" xfId="0" applyFont="1" applyAlignment="1"/>
    <xf numFmtId="0" fontId="11" fillId="0" borderId="0" xfId="0" applyFont="1" applyFill="1" applyAlignment="1">
      <alignment horizontal="justify" vertical="center" wrapText="1"/>
    </xf>
    <xf numFmtId="167" fontId="11" fillId="0" borderId="0" xfId="0" applyNumberFormat="1" applyFont="1" applyFill="1" applyBorder="1" applyAlignment="1">
      <alignment horizontal="center" vertical="center" wrapText="1"/>
    </xf>
    <xf numFmtId="164" fontId="9" fillId="0" borderId="0" xfId="1" applyNumberFormat="1" applyFont="1" applyFill="1" applyBorder="1" applyAlignment="1" applyProtection="1">
      <alignment vertical="center"/>
    </xf>
    <xf numFmtId="165" fontId="12" fillId="0" borderId="0" xfId="0" applyNumberFormat="1" applyFont="1" applyAlignment="1">
      <alignment horizontal="right"/>
    </xf>
    <xf numFmtId="164" fontId="13" fillId="0" borderId="0" xfId="1" applyNumberFormat="1" applyFont="1" applyFill="1" applyBorder="1" applyAlignment="1" applyProtection="1">
      <alignment vertical="center"/>
    </xf>
    <xf numFmtId="0" fontId="8" fillId="0" borderId="0" xfId="0" applyFont="1" applyFill="1" applyAlignment="1">
      <alignment horizontal="justify" vertical="center" wrapText="1"/>
    </xf>
    <xf numFmtId="167" fontId="8" fillId="0" borderId="0" xfId="0" applyNumberFormat="1" applyFont="1" applyFill="1" applyBorder="1" applyAlignment="1">
      <alignment horizontal="center" vertical="center" wrapText="1"/>
    </xf>
    <xf numFmtId="0" fontId="10" fillId="0" borderId="0" xfId="0" applyFont="1"/>
    <xf numFmtId="0" fontId="11" fillId="0" borderId="1" xfId="0" applyFont="1" applyFill="1" applyBorder="1" applyAlignment="1">
      <alignment horizontal="left" vertical="center" wrapText="1"/>
    </xf>
    <xf numFmtId="164" fontId="13" fillId="0" borderId="1" xfId="1" applyNumberFormat="1" applyFont="1" applyFill="1" applyBorder="1" applyAlignment="1" applyProtection="1">
      <alignment vertical="center"/>
    </xf>
    <xf numFmtId="0" fontId="11" fillId="0" borderId="0" xfId="0" applyFont="1"/>
    <xf numFmtId="0" fontId="8" fillId="0" borderId="0" xfId="0" applyFont="1" applyFill="1" applyAlignment="1">
      <alignment horizontal="left" vertical="center" wrapText="1"/>
    </xf>
    <xf numFmtId="0" fontId="8" fillId="0" borderId="0" xfId="0" applyFont="1" applyAlignment="1">
      <alignment horizontal="justify" vertical="center" wrapText="1"/>
    </xf>
    <xf numFmtId="0" fontId="11" fillId="0" borderId="0" xfId="0" applyFont="1" applyFill="1" applyAlignment="1">
      <alignment horizontal="left" vertical="center" wrapText="1"/>
    </xf>
    <xf numFmtId="0" fontId="11" fillId="0" borderId="0" xfId="0" applyFont="1" applyAlignment="1">
      <alignment vertical="center"/>
    </xf>
    <xf numFmtId="0" fontId="6" fillId="0" borderId="0" xfId="0" applyFont="1" applyAlignment="1">
      <alignment vertical="center"/>
    </xf>
    <xf numFmtId="0" fontId="10" fillId="0" borderId="0" xfId="0" applyFont="1" applyAlignment="1">
      <alignment vertical="center"/>
    </xf>
    <xf numFmtId="0" fontId="12" fillId="0" borderId="0" xfId="0" applyFont="1" applyFill="1" applyAlignment="1">
      <alignment horizontal="left" vertical="center"/>
    </xf>
    <xf numFmtId="0" fontId="6" fillId="0" borderId="0" xfId="0" applyFont="1" applyFill="1" applyAlignment="1">
      <alignment vertical="center"/>
    </xf>
    <xf numFmtId="0" fontId="14" fillId="0" borderId="0" xfId="0" applyFont="1" applyFill="1" applyAlignment="1">
      <alignment horizontal="justify" vertical="center" wrapText="1"/>
    </xf>
    <xf numFmtId="0" fontId="16" fillId="0" borderId="0" xfId="0" applyFont="1" applyFill="1" applyAlignment="1">
      <alignment horizontal="justify" vertical="center" wrapText="1"/>
    </xf>
    <xf numFmtId="0" fontId="16" fillId="0" borderId="0" xfId="0" applyFont="1" applyFill="1" applyAlignment="1">
      <alignment horizontal="justify" vertical="center" wrapText="1"/>
    </xf>
    <xf numFmtId="0" fontId="7" fillId="0" borderId="13"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6" fillId="0" borderId="0" xfId="0" applyFont="1" applyAlignment="1">
      <alignment horizontal="justify" vertical="center" wrapText="1"/>
    </xf>
    <xf numFmtId="0" fontId="17" fillId="0" borderId="0" xfId="0" applyFont="1" applyAlignment="1">
      <alignment horizontal="justify" vertical="center" wrapText="1"/>
    </xf>
    <xf numFmtId="0" fontId="19" fillId="0" borderId="0" xfId="0" applyFont="1" applyAlignment="1">
      <alignment horizontal="justify" vertical="center" wrapText="1"/>
    </xf>
    <xf numFmtId="0" fontId="15" fillId="0" borderId="0" xfId="0" applyFont="1" applyFill="1" applyAlignment="1">
      <alignment horizontal="justify" vertical="center" wrapText="1"/>
    </xf>
    <xf numFmtId="0" fontId="16" fillId="0" borderId="0" xfId="0" applyFont="1" applyFill="1" applyAlignment="1">
      <alignment horizontal="justify" vertical="center" wrapText="1"/>
    </xf>
    <xf numFmtId="0" fontId="21" fillId="2" borderId="6"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12" xfId="0" applyFont="1" applyFill="1" applyBorder="1" applyAlignment="1">
      <alignment horizontal="center" vertical="center" wrapText="1"/>
    </xf>
    <xf numFmtId="49" fontId="21" fillId="2" borderId="15" xfId="0" applyNumberFormat="1" applyFont="1" applyFill="1" applyBorder="1" applyAlignment="1">
      <alignment horizontal="center" vertical="center" wrapText="1"/>
    </xf>
    <xf numFmtId="49" fontId="21" fillId="2" borderId="16" xfId="0" applyNumberFormat="1" applyFont="1" applyFill="1" applyBorder="1" applyAlignment="1">
      <alignment horizontal="center" vertical="center" wrapText="1"/>
    </xf>
    <xf numFmtId="49" fontId="21" fillId="2" borderId="3" xfId="0" applyNumberFormat="1"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2" xfId="0" applyNumberFormat="1"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16" xfId="0" applyFont="1" applyFill="1" applyBorder="1" applyAlignment="1">
      <alignment horizontal="center" vertical="center" wrapText="1"/>
    </xf>
    <xf numFmtId="49" fontId="21" fillId="2" borderId="4" xfId="0" applyNumberFormat="1"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5" xfId="0" quotePrefix="1" applyNumberFormat="1" applyFont="1" applyFill="1" applyBorder="1" applyAlignment="1">
      <alignment horizontal="center" vertical="center" wrapText="1"/>
    </xf>
    <xf numFmtId="0" fontId="21" fillId="2" borderId="14" xfId="0" quotePrefix="1" applyNumberFormat="1"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10" xfId="0" applyFont="1" applyFill="1" applyBorder="1" applyAlignment="1">
      <alignment horizontal="center" vertical="top" wrapText="1"/>
    </xf>
    <xf numFmtId="49" fontId="21" fillId="2" borderId="5" xfId="0" applyNumberFormat="1" applyFont="1" applyFill="1" applyBorder="1" applyAlignment="1">
      <alignment horizontal="center" vertical="center" wrapText="1"/>
    </xf>
    <xf numFmtId="0" fontId="21" fillId="2" borderId="5" xfId="0" applyFont="1" applyFill="1" applyBorder="1" applyAlignment="1">
      <alignment horizontal="center" vertical="center" wrapText="1"/>
    </xf>
  </cellXfs>
  <cellStyles count="21">
    <cellStyle name="Millares 2" xfId="2" xr:uid="{00000000-0005-0000-0000-000000000000}"/>
    <cellStyle name="Millares 2 2" xfId="3" xr:uid="{00000000-0005-0000-0000-000001000000}"/>
    <cellStyle name="Millares 2 3" xfId="4" xr:uid="{00000000-0005-0000-0000-000002000000}"/>
    <cellStyle name="Millares 3" xfId="5" xr:uid="{00000000-0005-0000-0000-000003000000}"/>
    <cellStyle name="Millares 4" xfId="6" xr:uid="{00000000-0005-0000-0000-000004000000}"/>
    <cellStyle name="Millares 5" xfId="7" xr:uid="{00000000-0005-0000-0000-000005000000}"/>
    <cellStyle name="Moneda 2" xfId="8" xr:uid="{00000000-0005-0000-0000-000006000000}"/>
    <cellStyle name="Moneda 3" xfId="9" xr:uid="{00000000-0005-0000-0000-000007000000}"/>
    <cellStyle name="Moneda_000 cuadros para datos del iat ene-sep 08 (valores)" xfId="1" xr:uid="{00000000-0005-0000-0000-000008000000}"/>
    <cellStyle name="Normal" xfId="0" builtinId="0"/>
    <cellStyle name="Normal 2" xfId="10" xr:uid="{00000000-0005-0000-0000-00000A000000}"/>
    <cellStyle name="Normal 2 2" xfId="11" xr:uid="{00000000-0005-0000-0000-00000B000000}"/>
    <cellStyle name="Normal 2_INDICADORES BLOQUE 5 2" xfId="12" xr:uid="{00000000-0005-0000-0000-00000C000000}"/>
    <cellStyle name="Normal 3" xfId="13" xr:uid="{00000000-0005-0000-0000-00000D000000}"/>
    <cellStyle name="Normal 3 2" xfId="14" xr:uid="{00000000-0005-0000-0000-00000E000000}"/>
    <cellStyle name="Normal 4" xfId="15" xr:uid="{00000000-0005-0000-0000-00000F000000}"/>
    <cellStyle name="Normal 5" xfId="16" xr:uid="{00000000-0005-0000-0000-000010000000}"/>
    <cellStyle name="Normal 6" xfId="17" xr:uid="{00000000-0005-0000-0000-000011000000}"/>
    <cellStyle name="Normal 7" xfId="18" xr:uid="{00000000-0005-0000-0000-000012000000}"/>
    <cellStyle name="Porcentual 2" xfId="19" xr:uid="{00000000-0005-0000-0000-000013000000}"/>
    <cellStyle name="Porcentual 2 2" xfId="20" xr:uid="{00000000-0005-0000-0000-000014000000}"/>
  </cellStyles>
  <dxfs count="0"/>
  <tableStyles count="0" defaultTableStyle="TableStyleMedium9" defaultPivotStyle="PivotStyleLight16"/>
  <colors>
    <mruColors>
      <color rgb="FF691C20"/>
      <color rgb="FF00AE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Users\Finanzas\AppData\Local\Microsoft\Windows\Temporary%20Internet%20Files\Content.Outlook\64HL10I4\ESTADO%20ANAL&#205;TICO%20DEL%20EJERCICI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NDRES\Documents\Users\uno\Documents\Cuenta%20P&#250;blica%202012\Aportaciones%20JC\Otros%20cuadros%20CP%202012%20SIN%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 val="Sociedades "/>
      <sheetName val="C_AF"/>
    </sheetNames>
    <sheetDataSet>
      <sheetData sheetId="0" refreshError="1">
        <row r="4">
          <cell r="Y4" t="str">
            <v>ASAMBLEA LEGISLATIVA DEL DF</v>
          </cell>
        </row>
        <row r="5">
          <cell r="Y5" t="str">
            <v>AUTORIDAD DEL CENTRO HISTÓRICO</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R97" t="str">
            <v>FONDO DE DESARROLLO ECONÓMICO DEL DF</v>
          </cell>
          <cell r="AS97" t="str">
            <v>NO</v>
          </cell>
          <cell r="AU97" t="str">
            <v>080017</v>
          </cell>
          <cell r="AV97" t="str">
            <v>Realizar acciones en el marco del Proyecto Bicentenario de la Ciudad de México</v>
          </cell>
          <cell r="AW97" t="str">
            <v>Proyecto</v>
          </cell>
        </row>
        <row r="98">
          <cell r="AR98" t="str">
            <v>FONDO DE SEGURIDAD PÚBLICA DEL DF</v>
          </cell>
          <cell r="AS98" t="str">
            <v>NO</v>
          </cell>
          <cell r="AU98" t="str">
            <v>080059</v>
          </cell>
          <cell r="AV98" t="str">
            <v>Otorgar servicios de apoyo administrativo</v>
          </cell>
          <cell r="AW98" t="str">
            <v>A/P</v>
          </cell>
        </row>
        <row r="99">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efreshError="1">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efreshError="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 Neto GDF"/>
      <sheetName val="Mini Eco"/>
      <sheetName val="Eco Prog GDF"/>
      <sheetName val="Gasto Prog"/>
      <sheetName val="Eco CC Cons. (2)"/>
      <sheetName val="Corriente"/>
      <sheetName val="Capital"/>
      <sheetName val="grafx"/>
      <sheetName val="Adm Neto GDF"/>
      <sheetName val="Adm Prog GDF"/>
      <sheetName val="asigs pptales"/>
      <sheetName val="grafx (2)"/>
      <sheetName val="No P"/>
      <sheetName val="EJES"/>
      <sheetName val="Otros cuadros CP 2012 SIN 2011"/>
    </sheetNames>
    <sheetDataSet>
      <sheetData sheetId="0">
        <row r="16">
          <cell r="G16">
            <v>27818.41810554999</v>
          </cell>
        </row>
      </sheetData>
      <sheetData sheetId="1" refreshError="1"/>
      <sheetData sheetId="2" refreshError="1"/>
      <sheetData sheetId="3"/>
      <sheetData sheetId="4" refreshError="1"/>
      <sheetData sheetId="5" refreshError="1"/>
      <sheetData sheetId="6" refreshError="1"/>
      <sheetData sheetId="7">
        <row r="34">
          <cell r="A34" t="str">
            <v>ENERO-DICIEMBRE 2012</v>
          </cell>
        </row>
      </sheetData>
      <sheetData sheetId="8"/>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O212"/>
  <sheetViews>
    <sheetView showGridLines="0" tabSelected="1" view="pageBreakPreview" topLeftCell="A145" zoomScale="85" zoomScaleNormal="85" zoomScaleSheetLayoutView="85" zoomScalePageLayoutView="85" workbookViewId="0">
      <selection activeCell="I158" sqref="I158"/>
    </sheetView>
  </sheetViews>
  <sheetFormatPr baseColWidth="10" defaultColWidth="11.5703125" defaultRowHeight="15" x14ac:dyDescent="0.25"/>
  <cols>
    <col min="1" max="1" width="52.5703125" style="20" customWidth="1"/>
    <col min="2" max="2" width="1.85546875" style="1" customWidth="1"/>
    <col min="3" max="10" width="19.42578125" style="1" customWidth="1"/>
    <col min="11" max="11" width="1.85546875" style="1" customWidth="1"/>
    <col min="12" max="12" width="17.5703125" style="1" customWidth="1"/>
    <col min="13" max="13" width="11.5703125" style="1"/>
    <col min="14" max="14" width="11.5703125" style="1" bestFit="1" customWidth="1"/>
    <col min="15" max="16384" width="11.5703125" style="1"/>
  </cols>
  <sheetData>
    <row r="1" spans="1:15" x14ac:dyDescent="0.25">
      <c r="A1" s="34" t="s">
        <v>17</v>
      </c>
      <c r="B1" s="35"/>
      <c r="C1" s="35"/>
      <c r="D1" s="35"/>
      <c r="E1" s="35"/>
      <c r="F1" s="35"/>
      <c r="G1" s="35"/>
      <c r="H1" s="35"/>
      <c r="I1" s="35"/>
      <c r="J1" s="36"/>
    </row>
    <row r="2" spans="1:15" x14ac:dyDescent="0.25">
      <c r="A2" s="37" t="s">
        <v>91</v>
      </c>
      <c r="B2" s="38"/>
      <c r="C2" s="38"/>
      <c r="D2" s="38"/>
      <c r="E2" s="38"/>
      <c r="F2" s="38"/>
      <c r="G2" s="38"/>
      <c r="H2" s="38"/>
      <c r="I2" s="38"/>
      <c r="J2" s="39"/>
    </row>
    <row r="3" spans="1:15" x14ac:dyDescent="0.25">
      <c r="A3" s="37" t="s">
        <v>16</v>
      </c>
      <c r="B3" s="38"/>
      <c r="C3" s="38"/>
      <c r="D3" s="38"/>
      <c r="E3" s="38"/>
      <c r="F3" s="38"/>
      <c r="G3" s="38"/>
      <c r="H3" s="38"/>
      <c r="I3" s="38"/>
      <c r="J3" s="39"/>
    </row>
    <row r="4" spans="1:15" x14ac:dyDescent="0.25">
      <c r="A4" s="37" t="s">
        <v>95</v>
      </c>
      <c r="B4" s="38"/>
      <c r="C4" s="38"/>
      <c r="D4" s="38"/>
      <c r="E4" s="38"/>
      <c r="F4" s="38"/>
      <c r="G4" s="38"/>
      <c r="H4" s="38"/>
      <c r="I4" s="38"/>
      <c r="J4" s="39"/>
    </row>
    <row r="5" spans="1:15" x14ac:dyDescent="0.25">
      <c r="A5" s="37" t="s">
        <v>19</v>
      </c>
      <c r="B5" s="38"/>
      <c r="C5" s="38"/>
      <c r="D5" s="38"/>
      <c r="E5" s="38"/>
      <c r="F5" s="38"/>
      <c r="G5" s="38"/>
      <c r="H5" s="38"/>
      <c r="I5" s="38"/>
      <c r="J5" s="39"/>
    </row>
    <row r="6" spans="1:15" x14ac:dyDescent="0.25">
      <c r="A6" s="34" t="s">
        <v>15</v>
      </c>
      <c r="B6" s="40"/>
      <c r="C6" s="41" t="s">
        <v>18</v>
      </c>
      <c r="D6" s="42"/>
      <c r="E6" s="42"/>
      <c r="F6" s="42"/>
      <c r="G6" s="42"/>
      <c r="H6" s="43" t="s">
        <v>88</v>
      </c>
      <c r="I6" s="44" t="s">
        <v>89</v>
      </c>
      <c r="J6" s="44" t="s">
        <v>90</v>
      </c>
    </row>
    <row r="7" spans="1:15" ht="27" x14ac:dyDescent="0.25">
      <c r="A7" s="37"/>
      <c r="B7" s="45"/>
      <c r="C7" s="46" t="s">
        <v>14</v>
      </c>
      <c r="D7" s="47" t="s">
        <v>13</v>
      </c>
      <c r="E7" s="48" t="s">
        <v>12</v>
      </c>
      <c r="F7" s="47" t="s">
        <v>20</v>
      </c>
      <c r="G7" s="49" t="s">
        <v>65</v>
      </c>
      <c r="H7" s="50"/>
      <c r="I7" s="51"/>
      <c r="J7" s="51"/>
    </row>
    <row r="8" spans="1:15" x14ac:dyDescent="0.25">
      <c r="A8" s="52"/>
      <c r="B8" s="53"/>
      <c r="C8" s="54">
        <v>1</v>
      </c>
      <c r="D8" s="55">
        <v>2</v>
      </c>
      <c r="E8" s="56" t="s">
        <v>11</v>
      </c>
      <c r="F8" s="53">
        <v>4</v>
      </c>
      <c r="G8" s="57">
        <v>5</v>
      </c>
      <c r="H8" s="58"/>
      <c r="I8" s="59"/>
      <c r="J8" s="59"/>
    </row>
    <row r="9" spans="1:15" s="2" customFormat="1" ht="13.5" x14ac:dyDescent="0.25">
      <c r="D9" s="27"/>
      <c r="F9" s="27"/>
    </row>
    <row r="10" spans="1:15" s="2" customFormat="1" ht="13.5" x14ac:dyDescent="0.25">
      <c r="A10" s="17" t="s">
        <v>92</v>
      </c>
      <c r="C10" s="11">
        <f>C11+C20+C31+C42+C53+C64+C69+C78+C83</f>
        <v>189745121310</v>
      </c>
      <c r="D10" s="11">
        <f t="shared" ref="D10:J10" si="0">D11+D20+D31+D42+D53+D64+D69+D78+D83</f>
        <v>2343981956.4199891</v>
      </c>
      <c r="E10" s="11">
        <f t="shared" si="0"/>
        <v>192089103266.41998</v>
      </c>
      <c r="F10" s="11">
        <f t="shared" si="0"/>
        <v>130645414185.15002</v>
      </c>
      <c r="G10" s="11">
        <f t="shared" si="0"/>
        <v>130645414185.15002</v>
      </c>
      <c r="H10" s="11">
        <f t="shared" si="0"/>
        <v>61443689081.269966</v>
      </c>
      <c r="I10" s="11">
        <f t="shared" si="0"/>
        <v>26032803914.340004</v>
      </c>
      <c r="J10" s="11">
        <f t="shared" si="0"/>
        <v>35410885166.929962</v>
      </c>
    </row>
    <row r="11" spans="1:15" s="4" customFormat="1" x14ac:dyDescent="0.25">
      <c r="A11" s="17" t="s">
        <v>10</v>
      </c>
      <c r="B11" s="17"/>
      <c r="C11" s="11">
        <f>SUM(C12:C18)</f>
        <v>72232743923</v>
      </c>
      <c r="D11" s="11">
        <f t="shared" ref="D11:D85" si="1">E11-C11</f>
        <v>-208634668.93000793</v>
      </c>
      <c r="E11" s="11">
        <f>SUM(E12:E18)</f>
        <v>72024109254.069992</v>
      </c>
      <c r="F11" s="11">
        <f t="shared" ref="F11:J11" si="2">SUM(F12:F18)</f>
        <v>52585791252.920006</v>
      </c>
      <c r="G11" s="11">
        <f t="shared" si="2"/>
        <v>52585791252.920006</v>
      </c>
      <c r="H11" s="11">
        <f t="shared" si="2"/>
        <v>19438318001.149982</v>
      </c>
      <c r="I11" s="11">
        <f t="shared" si="2"/>
        <v>3340578208.9799995</v>
      </c>
      <c r="J11" s="11">
        <f t="shared" si="2"/>
        <v>16097739792.169981</v>
      </c>
      <c r="K11" s="7"/>
      <c r="L11" s="7"/>
      <c r="M11" s="3"/>
      <c r="N11" s="3"/>
      <c r="O11" s="3"/>
    </row>
    <row r="12" spans="1:15" x14ac:dyDescent="0.25">
      <c r="A12" s="18" t="s">
        <v>24</v>
      </c>
      <c r="B12" s="5"/>
      <c r="C12" s="6">
        <v>21354631040</v>
      </c>
      <c r="D12" s="6">
        <f t="shared" si="1"/>
        <v>-405077884.26999664</v>
      </c>
      <c r="E12" s="6">
        <v>20949553155.730003</v>
      </c>
      <c r="F12" s="6">
        <v>16426590588.249998</v>
      </c>
      <c r="G12" s="6">
        <f>F12</f>
        <v>16426590588.249998</v>
      </c>
      <c r="H12" s="6">
        <f>+E12-G12</f>
        <v>4522962567.4800053</v>
      </c>
      <c r="I12" s="6">
        <v>643503243.14999998</v>
      </c>
      <c r="J12" s="6">
        <f>+H12-I12</f>
        <v>3879459324.3300052</v>
      </c>
      <c r="K12" s="7"/>
      <c r="L12" s="22"/>
      <c r="M12" s="8"/>
      <c r="N12" s="8"/>
      <c r="O12" s="8"/>
    </row>
    <row r="13" spans="1:15" x14ac:dyDescent="0.25">
      <c r="A13" s="18" t="s">
        <v>25</v>
      </c>
      <c r="B13" s="5"/>
      <c r="C13" s="6">
        <v>8284425850</v>
      </c>
      <c r="D13" s="6">
        <f t="shared" si="1"/>
        <v>1164162630.1700001</v>
      </c>
      <c r="E13" s="6">
        <v>9448588480.1700001</v>
      </c>
      <c r="F13" s="6">
        <v>8052935662.1800013</v>
      </c>
      <c r="G13" s="6">
        <f t="shared" ref="G13:G18" si="3">F13</f>
        <v>8052935662.1800013</v>
      </c>
      <c r="H13" s="6">
        <f t="shared" ref="H13:H18" si="4">+E13-G13</f>
        <v>1395652817.9899988</v>
      </c>
      <c r="I13" s="6">
        <v>449540729.0999999</v>
      </c>
      <c r="J13" s="6">
        <f t="shared" ref="J13:J18" si="5">+H13-I13</f>
        <v>946112088.88999891</v>
      </c>
      <c r="K13" s="7"/>
      <c r="L13" s="22"/>
      <c r="M13" s="8"/>
      <c r="N13" s="8"/>
      <c r="O13" s="8"/>
    </row>
    <row r="14" spans="1:15" x14ac:dyDescent="0.25">
      <c r="A14" s="18" t="s">
        <v>26</v>
      </c>
      <c r="B14" s="5"/>
      <c r="C14" s="6">
        <v>14824690538</v>
      </c>
      <c r="D14" s="6">
        <f t="shared" si="1"/>
        <v>-1260354458.1700058</v>
      </c>
      <c r="E14" s="6">
        <v>13564336079.829994</v>
      </c>
      <c r="F14" s="6">
        <v>10673359565.139999</v>
      </c>
      <c r="G14" s="6">
        <f t="shared" si="3"/>
        <v>10673359565.139999</v>
      </c>
      <c r="H14" s="6">
        <f t="shared" si="4"/>
        <v>2890976514.6899948</v>
      </c>
      <c r="I14" s="6">
        <v>473229484.42999989</v>
      </c>
      <c r="J14" s="6">
        <f t="shared" si="5"/>
        <v>2417747030.259995</v>
      </c>
      <c r="K14" s="7"/>
      <c r="L14" s="22"/>
      <c r="M14" s="8"/>
      <c r="N14" s="8"/>
      <c r="O14" s="8"/>
    </row>
    <row r="15" spans="1:15" x14ac:dyDescent="0.25">
      <c r="A15" s="18" t="s">
        <v>9</v>
      </c>
      <c r="B15" s="5"/>
      <c r="C15" s="6">
        <v>7916750708</v>
      </c>
      <c r="D15" s="6">
        <f t="shared" si="1"/>
        <v>-18489843.979999542</v>
      </c>
      <c r="E15" s="6">
        <v>7898260864.0200005</v>
      </c>
      <c r="F15" s="6">
        <v>5600311490.2300043</v>
      </c>
      <c r="G15" s="6">
        <f t="shared" si="3"/>
        <v>5600311490.2300043</v>
      </c>
      <c r="H15" s="6">
        <f t="shared" si="4"/>
        <v>2297949373.7899961</v>
      </c>
      <c r="I15" s="6">
        <v>1483206386.1900003</v>
      </c>
      <c r="J15" s="6">
        <f t="shared" si="5"/>
        <v>814742987.59999585</v>
      </c>
      <c r="K15" s="7"/>
      <c r="L15" s="22"/>
      <c r="M15" s="8"/>
      <c r="N15" s="8"/>
      <c r="O15" s="8"/>
    </row>
    <row r="16" spans="1:15" x14ac:dyDescent="0.25">
      <c r="A16" s="18" t="s">
        <v>27</v>
      </c>
      <c r="B16" s="5"/>
      <c r="C16" s="6">
        <v>15690825800</v>
      </c>
      <c r="D16" s="6">
        <f t="shared" si="1"/>
        <v>1012367563.0999947</v>
      </c>
      <c r="E16" s="6">
        <v>16703193363.099995</v>
      </c>
      <c r="F16" s="6">
        <v>11178629107.520008</v>
      </c>
      <c r="G16" s="6">
        <f t="shared" si="3"/>
        <v>11178629107.520008</v>
      </c>
      <c r="H16" s="6">
        <f t="shared" si="4"/>
        <v>5524564255.5799866</v>
      </c>
      <c r="I16" s="6">
        <v>156978407.89000002</v>
      </c>
      <c r="J16" s="6">
        <f t="shared" si="5"/>
        <v>5367585847.6899862</v>
      </c>
      <c r="K16" s="7"/>
      <c r="L16" s="22"/>
      <c r="M16" s="8"/>
      <c r="N16" s="8"/>
      <c r="O16" s="8"/>
    </row>
    <row r="17" spans="1:15" x14ac:dyDescent="0.25">
      <c r="A17" s="18" t="s">
        <v>8</v>
      </c>
      <c r="B17" s="5"/>
      <c r="C17" s="6">
        <v>3089859281</v>
      </c>
      <c r="D17" s="6">
        <f t="shared" si="1"/>
        <v>-671227655.69999981</v>
      </c>
      <c r="E17" s="6">
        <v>2418631625.3000002</v>
      </c>
      <c r="F17" s="6">
        <v>0</v>
      </c>
      <c r="G17" s="6">
        <f t="shared" si="3"/>
        <v>0</v>
      </c>
      <c r="H17" s="6">
        <f t="shared" si="4"/>
        <v>2418631625.3000002</v>
      </c>
      <c r="I17" s="6">
        <v>70401059</v>
      </c>
      <c r="J17" s="6">
        <f t="shared" si="5"/>
        <v>2348230566.3000002</v>
      </c>
      <c r="K17" s="7"/>
      <c r="L17" s="22"/>
      <c r="M17" s="8"/>
      <c r="N17" s="8"/>
      <c r="O17" s="8"/>
    </row>
    <row r="18" spans="1:15" x14ac:dyDescent="0.25">
      <c r="A18" s="18" t="s">
        <v>28</v>
      </c>
      <c r="B18" s="5"/>
      <c r="C18" s="6">
        <v>1071560706</v>
      </c>
      <c r="D18" s="6">
        <f t="shared" si="1"/>
        <v>-30015020.080000043</v>
      </c>
      <c r="E18" s="6">
        <v>1041545685.92</v>
      </c>
      <c r="F18" s="6">
        <v>653964839.59999967</v>
      </c>
      <c r="G18" s="6">
        <f t="shared" si="3"/>
        <v>653964839.59999967</v>
      </c>
      <c r="H18" s="6">
        <f t="shared" si="4"/>
        <v>387580846.32000029</v>
      </c>
      <c r="I18" s="6">
        <v>63718899.220000006</v>
      </c>
      <c r="J18" s="6">
        <f t="shared" si="5"/>
        <v>323861947.10000026</v>
      </c>
      <c r="K18" s="7"/>
      <c r="L18" s="9"/>
      <c r="M18" s="7"/>
      <c r="N18" s="9"/>
      <c r="O18" s="7"/>
    </row>
    <row r="19" spans="1:15" x14ac:dyDescent="0.25">
      <c r="A19" s="18"/>
      <c r="B19" s="5"/>
      <c r="C19" s="6"/>
      <c r="D19" s="6"/>
      <c r="E19" s="6"/>
      <c r="F19" s="6"/>
      <c r="G19" s="6"/>
      <c r="H19" s="6"/>
      <c r="I19" s="6"/>
      <c r="J19" s="6"/>
      <c r="K19" s="7"/>
      <c r="L19" s="9"/>
      <c r="M19" s="7"/>
      <c r="N19" s="9"/>
      <c r="O19" s="7"/>
    </row>
    <row r="20" spans="1:15" s="4" customFormat="1" x14ac:dyDescent="0.25">
      <c r="A20" s="10" t="s">
        <v>7</v>
      </c>
      <c r="B20" s="10"/>
      <c r="C20" s="11">
        <f>SUM(C21:C29)</f>
        <v>6913756505</v>
      </c>
      <c r="D20" s="11">
        <f t="shared" si="1"/>
        <v>-386974242.20000076</v>
      </c>
      <c r="E20" s="11">
        <f>SUM(E21:E29)</f>
        <v>6526782262.7999992</v>
      </c>
      <c r="F20" s="11">
        <f t="shared" ref="F20:J20" si="6">SUM(F21:F29)</f>
        <v>3747246233.8899999</v>
      </c>
      <c r="G20" s="11">
        <f t="shared" si="6"/>
        <v>3747246233.8899999</v>
      </c>
      <c r="H20" s="11">
        <f t="shared" si="6"/>
        <v>2779536028.9099994</v>
      </c>
      <c r="I20" s="11">
        <f t="shared" si="6"/>
        <v>1721950416.4799998</v>
      </c>
      <c r="J20" s="11">
        <f t="shared" si="6"/>
        <v>1057585612.4300001</v>
      </c>
      <c r="K20" s="7"/>
      <c r="L20" s="7"/>
      <c r="M20" s="3"/>
      <c r="N20" s="3"/>
      <c r="O20" s="3"/>
    </row>
    <row r="21" spans="1:15" ht="24" x14ac:dyDescent="0.25">
      <c r="A21" s="18" t="s">
        <v>29</v>
      </c>
      <c r="B21" s="5"/>
      <c r="C21" s="6">
        <v>377096106</v>
      </c>
      <c r="D21" s="6">
        <f t="shared" si="1"/>
        <v>-34586971.850000083</v>
      </c>
      <c r="E21" s="6">
        <v>342509134.14999992</v>
      </c>
      <c r="F21" s="6">
        <v>147187192.99999991</v>
      </c>
      <c r="G21" s="6">
        <f t="shared" ref="G21:G29" si="7">F21</f>
        <v>147187192.99999991</v>
      </c>
      <c r="H21" s="6">
        <f t="shared" ref="H21:H29" si="8">+E21-G21</f>
        <v>195321941.15000001</v>
      </c>
      <c r="I21" s="6">
        <v>59435299.209999986</v>
      </c>
      <c r="J21" s="6">
        <f t="shared" ref="J21:J29" si="9">+H21-I21</f>
        <v>135886641.94000003</v>
      </c>
      <c r="K21" s="7"/>
      <c r="L21" s="22"/>
      <c r="M21" s="8"/>
      <c r="N21" s="8"/>
      <c r="O21" s="8"/>
    </row>
    <row r="22" spans="1:15" x14ac:dyDescent="0.25">
      <c r="A22" s="18" t="s">
        <v>30</v>
      </c>
      <c r="B22" s="5"/>
      <c r="C22" s="6">
        <v>1137921498</v>
      </c>
      <c r="D22" s="6">
        <f t="shared" si="1"/>
        <v>90791412.390000105</v>
      </c>
      <c r="E22" s="6">
        <v>1228712910.3900001</v>
      </c>
      <c r="F22" s="6">
        <v>735410887.02999985</v>
      </c>
      <c r="G22" s="6">
        <f t="shared" si="7"/>
        <v>735410887.02999985</v>
      </c>
      <c r="H22" s="6">
        <f t="shared" si="8"/>
        <v>493302023.36000025</v>
      </c>
      <c r="I22" s="6">
        <v>376666858.01000011</v>
      </c>
      <c r="J22" s="6">
        <f t="shared" si="9"/>
        <v>116635165.35000014</v>
      </c>
      <c r="K22" s="7"/>
      <c r="L22" s="22"/>
      <c r="M22" s="8"/>
      <c r="N22" s="8"/>
      <c r="O22" s="8"/>
    </row>
    <row r="23" spans="1:15" x14ac:dyDescent="0.25">
      <c r="A23" s="18" t="s">
        <v>31</v>
      </c>
      <c r="B23" s="5"/>
      <c r="C23" s="6">
        <v>1103684289</v>
      </c>
      <c r="D23" s="6">
        <f t="shared" si="1"/>
        <v>4675816.7000000477</v>
      </c>
      <c r="E23" s="6">
        <v>1108360105.7</v>
      </c>
      <c r="F23" s="6">
        <v>945164797.80000007</v>
      </c>
      <c r="G23" s="6">
        <f t="shared" si="7"/>
        <v>945164797.80000007</v>
      </c>
      <c r="H23" s="6">
        <f t="shared" si="8"/>
        <v>163195307.89999998</v>
      </c>
      <c r="I23" s="6">
        <v>151441100.12999997</v>
      </c>
      <c r="J23" s="6">
        <f t="shared" si="9"/>
        <v>11754207.770000011</v>
      </c>
      <c r="K23" s="7"/>
      <c r="L23" s="22"/>
      <c r="M23" s="8"/>
      <c r="N23" s="8"/>
      <c r="O23" s="8"/>
    </row>
    <row r="24" spans="1:15" x14ac:dyDescent="0.25">
      <c r="A24" s="18" t="s">
        <v>32</v>
      </c>
      <c r="B24" s="5"/>
      <c r="C24" s="6">
        <v>843998137</v>
      </c>
      <c r="D24" s="6">
        <f t="shared" si="1"/>
        <v>5292900.1799998283</v>
      </c>
      <c r="E24" s="6">
        <v>849291037.17999983</v>
      </c>
      <c r="F24" s="6">
        <v>352589540.51999974</v>
      </c>
      <c r="G24" s="6">
        <f t="shared" si="7"/>
        <v>352589540.51999974</v>
      </c>
      <c r="H24" s="6">
        <f t="shared" si="8"/>
        <v>496701496.66000009</v>
      </c>
      <c r="I24" s="6">
        <v>125055883.83999999</v>
      </c>
      <c r="J24" s="6">
        <f t="shared" si="9"/>
        <v>371645612.82000011</v>
      </c>
      <c r="K24" s="7"/>
      <c r="L24" s="22"/>
      <c r="M24" s="8"/>
      <c r="N24" s="8"/>
      <c r="O24" s="8"/>
    </row>
    <row r="25" spans="1:15" x14ac:dyDescent="0.25">
      <c r="A25" s="18" t="s">
        <v>33</v>
      </c>
      <c r="B25" s="5"/>
      <c r="C25" s="6">
        <v>1303802688</v>
      </c>
      <c r="D25" s="6">
        <f t="shared" si="1"/>
        <v>-808773460.25</v>
      </c>
      <c r="E25" s="6">
        <v>495029227.75</v>
      </c>
      <c r="F25" s="6">
        <v>295461276.41000009</v>
      </c>
      <c r="G25" s="6">
        <f t="shared" si="7"/>
        <v>295461276.41000009</v>
      </c>
      <c r="H25" s="6">
        <f t="shared" si="8"/>
        <v>199567951.33999991</v>
      </c>
      <c r="I25" s="6">
        <v>82492348.219999984</v>
      </c>
      <c r="J25" s="6">
        <f t="shared" si="9"/>
        <v>117075603.11999993</v>
      </c>
      <c r="K25" s="7"/>
      <c r="L25" s="22"/>
      <c r="M25" s="8"/>
      <c r="N25" s="8"/>
      <c r="O25" s="8"/>
    </row>
    <row r="26" spans="1:15" x14ac:dyDescent="0.25">
      <c r="A26" s="18" t="s">
        <v>34</v>
      </c>
      <c r="B26" s="5"/>
      <c r="C26" s="6">
        <v>1435718962</v>
      </c>
      <c r="D26" s="6">
        <f t="shared" si="1"/>
        <v>37390551.220000029</v>
      </c>
      <c r="E26" s="6">
        <v>1473109513.22</v>
      </c>
      <c r="F26" s="6">
        <v>933062288.35000026</v>
      </c>
      <c r="G26" s="6">
        <f t="shared" si="7"/>
        <v>933062288.35000026</v>
      </c>
      <c r="H26" s="6">
        <f t="shared" si="8"/>
        <v>540047224.86999977</v>
      </c>
      <c r="I26" s="6">
        <v>481026247.39999998</v>
      </c>
      <c r="J26" s="6">
        <f t="shared" si="9"/>
        <v>59020977.46999979</v>
      </c>
      <c r="K26" s="7"/>
      <c r="L26" s="22"/>
      <c r="M26" s="8"/>
      <c r="N26" s="8"/>
      <c r="O26" s="8"/>
    </row>
    <row r="27" spans="1:15" x14ac:dyDescent="0.25">
      <c r="A27" s="18" t="s">
        <v>35</v>
      </c>
      <c r="B27" s="5"/>
      <c r="C27" s="6">
        <v>419269127</v>
      </c>
      <c r="D27" s="6">
        <f t="shared" si="1"/>
        <v>197193579.61000001</v>
      </c>
      <c r="E27" s="6">
        <v>616462706.61000001</v>
      </c>
      <c r="F27" s="6">
        <v>229345329.01999983</v>
      </c>
      <c r="G27" s="6">
        <f t="shared" si="7"/>
        <v>229345329.01999983</v>
      </c>
      <c r="H27" s="6">
        <f t="shared" si="8"/>
        <v>387117377.59000015</v>
      </c>
      <c r="I27" s="6">
        <v>270191955.44999993</v>
      </c>
      <c r="J27" s="6">
        <f t="shared" si="9"/>
        <v>116925422.14000022</v>
      </c>
      <c r="K27" s="7"/>
      <c r="L27" s="22"/>
      <c r="M27" s="8"/>
      <c r="N27" s="8"/>
      <c r="O27" s="8"/>
    </row>
    <row r="28" spans="1:15" x14ac:dyDescent="0.25">
      <c r="A28" s="18" t="s">
        <v>36</v>
      </c>
      <c r="B28" s="5"/>
      <c r="C28" s="6">
        <v>4168950</v>
      </c>
      <c r="D28" s="6">
        <f t="shared" si="1"/>
        <v>177015946.87</v>
      </c>
      <c r="E28" s="6">
        <v>181184896.87</v>
      </c>
      <c r="F28" s="6">
        <v>9623789.9000000004</v>
      </c>
      <c r="G28" s="6">
        <f t="shared" si="7"/>
        <v>9623789.9000000004</v>
      </c>
      <c r="H28" s="6">
        <f t="shared" si="8"/>
        <v>171561106.97</v>
      </c>
      <c r="I28" s="6">
        <v>146635535.13000003</v>
      </c>
      <c r="J28" s="6">
        <f t="shared" si="9"/>
        <v>24925571.839999974</v>
      </c>
      <c r="K28" s="7"/>
      <c r="L28" s="22"/>
      <c r="M28" s="8"/>
      <c r="N28" s="8"/>
      <c r="O28" s="8"/>
    </row>
    <row r="29" spans="1:15" x14ac:dyDescent="0.25">
      <c r="A29" s="18" t="s">
        <v>37</v>
      </c>
      <c r="B29" s="5"/>
      <c r="C29" s="6">
        <v>288096748</v>
      </c>
      <c r="D29" s="6">
        <f t="shared" si="1"/>
        <v>-55974017.070000052</v>
      </c>
      <c r="E29" s="6">
        <v>232122730.92999995</v>
      </c>
      <c r="F29" s="6">
        <v>99401131.860000134</v>
      </c>
      <c r="G29" s="6">
        <f t="shared" si="7"/>
        <v>99401131.860000134</v>
      </c>
      <c r="H29" s="6">
        <f t="shared" si="8"/>
        <v>132721599.06999981</v>
      </c>
      <c r="I29" s="6">
        <v>29005189.089999985</v>
      </c>
      <c r="J29" s="6">
        <f t="shared" si="9"/>
        <v>103716409.97999983</v>
      </c>
      <c r="K29" s="7"/>
      <c r="L29" s="22"/>
      <c r="M29" s="8"/>
      <c r="N29" s="8"/>
      <c r="O29" s="8"/>
    </row>
    <row r="30" spans="1:15" x14ac:dyDescent="0.25">
      <c r="A30" s="18"/>
      <c r="B30" s="5"/>
      <c r="C30" s="6"/>
      <c r="D30" s="6"/>
      <c r="E30" s="6"/>
      <c r="F30" s="6"/>
      <c r="G30" s="6"/>
      <c r="H30" s="6"/>
      <c r="I30" s="6"/>
      <c r="J30" s="6"/>
      <c r="K30" s="7"/>
      <c r="L30" s="22"/>
      <c r="M30" s="8"/>
      <c r="N30" s="8"/>
      <c r="O30" s="8"/>
    </row>
    <row r="31" spans="1:15" s="4" customFormat="1" x14ac:dyDescent="0.25">
      <c r="A31" s="10" t="s">
        <v>6</v>
      </c>
      <c r="B31" s="10"/>
      <c r="C31" s="11">
        <f>SUM(C32:C40)</f>
        <v>21381448053</v>
      </c>
      <c r="D31" s="11">
        <f t="shared" si="1"/>
        <v>1513889138.4799957</v>
      </c>
      <c r="E31" s="11">
        <f>SUM(E32:E40)</f>
        <v>22895337191.479996</v>
      </c>
      <c r="F31" s="11">
        <f t="shared" ref="F31:J31" si="10">SUM(F32:F40)</f>
        <v>14768237044.780003</v>
      </c>
      <c r="G31" s="11">
        <f t="shared" si="10"/>
        <v>14768237044.780003</v>
      </c>
      <c r="H31" s="11">
        <f t="shared" si="10"/>
        <v>8127100146.699996</v>
      </c>
      <c r="I31" s="11">
        <f t="shared" si="10"/>
        <v>4816865719.1900005</v>
      </c>
      <c r="J31" s="11">
        <f t="shared" si="10"/>
        <v>3310234427.509994</v>
      </c>
      <c r="K31" s="7"/>
      <c r="L31" s="7"/>
      <c r="M31" s="3"/>
      <c r="N31" s="3"/>
      <c r="O31" s="3"/>
    </row>
    <row r="32" spans="1:15" x14ac:dyDescent="0.25">
      <c r="A32" s="18" t="s">
        <v>38</v>
      </c>
      <c r="B32" s="5"/>
      <c r="C32" s="6">
        <v>4705524858</v>
      </c>
      <c r="D32" s="6">
        <f t="shared" si="1"/>
        <v>998831888.4499979</v>
      </c>
      <c r="E32" s="6">
        <v>5704356746.4499979</v>
      </c>
      <c r="F32" s="6">
        <v>4516216657.4499998</v>
      </c>
      <c r="G32" s="6">
        <f t="shared" ref="G32:G40" si="11">F32</f>
        <v>4516216657.4499998</v>
      </c>
      <c r="H32" s="6">
        <f t="shared" ref="H32:H40" si="12">+E32-G32</f>
        <v>1188140088.9999981</v>
      </c>
      <c r="I32" s="6">
        <v>747488013.14999974</v>
      </c>
      <c r="J32" s="6">
        <f t="shared" ref="J32:J40" si="13">+H32-I32</f>
        <v>440652075.84999835</v>
      </c>
      <c r="K32" s="7"/>
      <c r="L32" s="22"/>
      <c r="M32" s="8"/>
      <c r="N32" s="8"/>
      <c r="O32" s="8"/>
    </row>
    <row r="33" spans="1:15" x14ac:dyDescent="0.25">
      <c r="A33" s="18" t="s">
        <v>39</v>
      </c>
      <c r="B33" s="5"/>
      <c r="C33" s="6">
        <v>2204628812</v>
      </c>
      <c r="D33" s="6">
        <f t="shared" si="1"/>
        <v>228339764.28999901</v>
      </c>
      <c r="E33" s="6">
        <v>2432968576.289999</v>
      </c>
      <c r="F33" s="6">
        <v>1405851720.6899998</v>
      </c>
      <c r="G33" s="6">
        <f t="shared" si="11"/>
        <v>1405851720.6899998</v>
      </c>
      <c r="H33" s="6">
        <f t="shared" si="12"/>
        <v>1027116855.5999992</v>
      </c>
      <c r="I33" s="6">
        <v>630229749.99000013</v>
      </c>
      <c r="J33" s="6">
        <f t="shared" si="13"/>
        <v>396887105.60999906</v>
      </c>
      <c r="K33" s="7"/>
      <c r="L33" s="22"/>
      <c r="M33" s="8"/>
      <c r="N33" s="8"/>
      <c r="O33" s="8"/>
    </row>
    <row r="34" spans="1:15" x14ac:dyDescent="0.25">
      <c r="A34" s="18" t="s">
        <v>40</v>
      </c>
      <c r="B34" s="5"/>
      <c r="C34" s="6">
        <v>2329628743</v>
      </c>
      <c r="D34" s="6">
        <f t="shared" si="1"/>
        <v>331099825.71000004</v>
      </c>
      <c r="E34" s="6">
        <v>2660728568.71</v>
      </c>
      <c r="F34" s="6">
        <v>1598398858.8000004</v>
      </c>
      <c r="G34" s="6">
        <f t="shared" si="11"/>
        <v>1598398858.8000004</v>
      </c>
      <c r="H34" s="6">
        <f t="shared" si="12"/>
        <v>1062329709.9099996</v>
      </c>
      <c r="I34" s="6">
        <v>614405146.72000074</v>
      </c>
      <c r="J34" s="6">
        <f t="shared" si="13"/>
        <v>447924563.18999887</v>
      </c>
      <c r="K34" s="7"/>
      <c r="L34" s="22"/>
      <c r="M34" s="8"/>
      <c r="N34" s="8"/>
      <c r="O34" s="8"/>
    </row>
    <row r="35" spans="1:15" x14ac:dyDescent="0.25">
      <c r="A35" s="18" t="s">
        <v>41</v>
      </c>
      <c r="B35" s="5"/>
      <c r="C35" s="6">
        <v>866465355</v>
      </c>
      <c r="D35" s="6">
        <f t="shared" si="1"/>
        <v>37258733.270000219</v>
      </c>
      <c r="E35" s="6">
        <v>903724088.27000022</v>
      </c>
      <c r="F35" s="6">
        <v>640511542.41999984</v>
      </c>
      <c r="G35" s="6">
        <f t="shared" si="11"/>
        <v>640511542.41999984</v>
      </c>
      <c r="H35" s="6">
        <f t="shared" si="12"/>
        <v>263212545.85000038</v>
      </c>
      <c r="I35" s="6">
        <v>165083303.23999998</v>
      </c>
      <c r="J35" s="6">
        <f t="shared" si="13"/>
        <v>98129242.610000402</v>
      </c>
      <c r="K35" s="7"/>
      <c r="L35" s="22"/>
      <c r="M35" s="8"/>
      <c r="N35" s="8"/>
      <c r="O35" s="8"/>
    </row>
    <row r="36" spans="1:15" ht="21" customHeight="1" x14ac:dyDescent="0.25">
      <c r="A36" s="18" t="s">
        <v>42</v>
      </c>
      <c r="B36" s="5"/>
      <c r="C36" s="6">
        <v>2606352616</v>
      </c>
      <c r="D36" s="6">
        <f t="shared" si="1"/>
        <v>226289378.9000001</v>
      </c>
      <c r="E36" s="6">
        <v>2832641994.9000001</v>
      </c>
      <c r="F36" s="6">
        <v>1437862912.1099994</v>
      </c>
      <c r="G36" s="6">
        <f t="shared" si="11"/>
        <v>1437862912.1099994</v>
      </c>
      <c r="H36" s="6">
        <f t="shared" si="12"/>
        <v>1394779082.7900007</v>
      </c>
      <c r="I36" s="6">
        <v>916330558.81999993</v>
      </c>
      <c r="J36" s="6">
        <f t="shared" si="13"/>
        <v>478448523.97000074</v>
      </c>
      <c r="K36" s="7"/>
      <c r="L36" s="22"/>
      <c r="M36" s="8"/>
      <c r="N36" s="8"/>
      <c r="O36" s="8"/>
    </row>
    <row r="37" spans="1:15" x14ac:dyDescent="0.25">
      <c r="A37" s="18" t="s">
        <v>43</v>
      </c>
      <c r="B37" s="5"/>
      <c r="C37" s="6">
        <v>511576985</v>
      </c>
      <c r="D37" s="6">
        <f t="shared" si="1"/>
        <v>-5992893.8100000024</v>
      </c>
      <c r="E37" s="6">
        <v>505584091.19</v>
      </c>
      <c r="F37" s="6">
        <v>160404851.35999998</v>
      </c>
      <c r="G37" s="6">
        <f t="shared" si="11"/>
        <v>160404851.35999998</v>
      </c>
      <c r="H37" s="6">
        <f t="shared" si="12"/>
        <v>345179239.83000004</v>
      </c>
      <c r="I37" s="6">
        <v>238160840.91</v>
      </c>
      <c r="J37" s="6">
        <f t="shared" si="13"/>
        <v>107018398.92000005</v>
      </c>
      <c r="K37" s="7"/>
      <c r="L37" s="22"/>
      <c r="M37" s="8"/>
      <c r="N37" s="8"/>
      <c r="O37" s="8"/>
    </row>
    <row r="38" spans="1:15" x14ac:dyDescent="0.25">
      <c r="A38" s="18" t="s">
        <v>44</v>
      </c>
      <c r="B38" s="5"/>
      <c r="C38" s="6">
        <v>60671594</v>
      </c>
      <c r="D38" s="6">
        <f t="shared" si="1"/>
        <v>10362414.49999997</v>
      </c>
      <c r="E38" s="6">
        <v>71034008.49999997</v>
      </c>
      <c r="F38" s="6">
        <v>44950632.820000008</v>
      </c>
      <c r="G38" s="6">
        <f t="shared" si="11"/>
        <v>44950632.820000008</v>
      </c>
      <c r="H38" s="6">
        <f t="shared" si="12"/>
        <v>26083375.679999962</v>
      </c>
      <c r="I38" s="6">
        <v>7729944.0099999998</v>
      </c>
      <c r="J38" s="6">
        <f t="shared" si="13"/>
        <v>18353431.669999965</v>
      </c>
      <c r="K38" s="7"/>
      <c r="L38" s="22"/>
      <c r="M38" s="8"/>
      <c r="N38" s="8"/>
      <c r="O38" s="8"/>
    </row>
    <row r="39" spans="1:15" x14ac:dyDescent="0.25">
      <c r="A39" s="18" t="s">
        <v>45</v>
      </c>
      <c r="B39" s="5"/>
      <c r="C39" s="6">
        <v>189407358</v>
      </c>
      <c r="D39" s="6">
        <f t="shared" si="1"/>
        <v>-45821045.51000002</v>
      </c>
      <c r="E39" s="6">
        <v>143586312.48999998</v>
      </c>
      <c r="F39" s="6">
        <v>52859165.979999982</v>
      </c>
      <c r="G39" s="6">
        <f t="shared" si="11"/>
        <v>52859165.979999982</v>
      </c>
      <c r="H39" s="6">
        <f t="shared" si="12"/>
        <v>90727146.50999999</v>
      </c>
      <c r="I39" s="6">
        <v>27300132.739999995</v>
      </c>
      <c r="J39" s="6">
        <f t="shared" si="13"/>
        <v>63427013.769999996</v>
      </c>
      <c r="K39" s="7"/>
      <c r="L39" s="22"/>
      <c r="M39" s="8"/>
      <c r="N39" s="8"/>
      <c r="O39" s="8"/>
    </row>
    <row r="40" spans="1:15" x14ac:dyDescent="0.25">
      <c r="A40" s="18" t="s">
        <v>46</v>
      </c>
      <c r="B40" s="5"/>
      <c r="C40" s="6">
        <v>7907191732</v>
      </c>
      <c r="D40" s="6">
        <f t="shared" si="1"/>
        <v>-266478927.32000065</v>
      </c>
      <c r="E40" s="6">
        <v>7640712804.6799994</v>
      </c>
      <c r="F40" s="6">
        <v>4911180703.1500025</v>
      </c>
      <c r="G40" s="6">
        <f t="shared" si="11"/>
        <v>4911180703.1500025</v>
      </c>
      <c r="H40" s="6">
        <f t="shared" si="12"/>
        <v>2729532101.5299969</v>
      </c>
      <c r="I40" s="6">
        <v>1470138029.6100004</v>
      </c>
      <c r="J40" s="6">
        <f t="shared" si="13"/>
        <v>1259394071.9199965</v>
      </c>
      <c r="K40" s="7"/>
      <c r="L40" s="22"/>
      <c r="M40" s="8"/>
      <c r="N40" s="8"/>
      <c r="O40" s="8"/>
    </row>
    <row r="41" spans="1:15" x14ac:dyDescent="0.25">
      <c r="A41" s="18"/>
      <c r="B41" s="5"/>
      <c r="C41" s="6"/>
      <c r="D41" s="6"/>
      <c r="E41" s="6"/>
      <c r="F41" s="6"/>
      <c r="G41" s="6"/>
      <c r="H41" s="6"/>
      <c r="I41" s="6"/>
      <c r="J41" s="6"/>
      <c r="K41" s="7"/>
      <c r="L41" s="22"/>
      <c r="M41" s="8"/>
      <c r="N41" s="8"/>
      <c r="O41" s="8"/>
    </row>
    <row r="42" spans="1:15" s="21" customFormat="1" ht="29.25" customHeight="1" x14ac:dyDescent="0.25">
      <c r="A42" s="16" t="s">
        <v>5</v>
      </c>
      <c r="B42" s="10"/>
      <c r="C42" s="11">
        <f>SUM(C43:C51)</f>
        <v>61610043880</v>
      </c>
      <c r="D42" s="11">
        <f t="shared" si="1"/>
        <v>3196135005.090004</v>
      </c>
      <c r="E42" s="11">
        <f>SUM(E43:E51)</f>
        <v>64806178885.090004</v>
      </c>
      <c r="F42" s="11">
        <f t="shared" ref="F42:J42" si="14">SUM(F43:F51)</f>
        <v>45603619742.51001</v>
      </c>
      <c r="G42" s="11">
        <f t="shared" si="14"/>
        <v>45603619742.51001</v>
      </c>
      <c r="H42" s="11">
        <f t="shared" si="14"/>
        <v>19202559142.57999</v>
      </c>
      <c r="I42" s="11">
        <f t="shared" si="14"/>
        <v>8922402065.1200008</v>
      </c>
      <c r="J42" s="11">
        <f t="shared" si="14"/>
        <v>10280157077.45999</v>
      </c>
      <c r="K42" s="7"/>
      <c r="L42" s="7"/>
      <c r="M42" s="7"/>
      <c r="N42" s="7"/>
      <c r="O42" s="7"/>
    </row>
    <row r="43" spans="1:15" x14ac:dyDescent="0.25">
      <c r="A43" s="18" t="s">
        <v>47</v>
      </c>
      <c r="B43" s="5"/>
      <c r="C43" s="6">
        <v>50337979835</v>
      </c>
      <c r="D43" s="6">
        <f t="shared" si="1"/>
        <v>3444187264.2799988</v>
      </c>
      <c r="E43" s="6">
        <v>53782167099.279999</v>
      </c>
      <c r="F43" s="6">
        <v>39275728802.640007</v>
      </c>
      <c r="G43" s="6">
        <f t="shared" ref="G43:G51" si="15">F43</f>
        <v>39275728802.640007</v>
      </c>
      <c r="H43" s="6">
        <f t="shared" ref="H43:H51" si="16">+E43-G43</f>
        <v>14506438296.639992</v>
      </c>
      <c r="I43" s="6">
        <v>7801250309.5500002</v>
      </c>
      <c r="J43" s="6">
        <f t="shared" ref="J43:J51" si="17">+H43-I43</f>
        <v>6705187987.0899916</v>
      </c>
      <c r="K43" s="7"/>
      <c r="L43" s="22"/>
      <c r="M43" s="8"/>
      <c r="N43" s="8"/>
      <c r="O43" s="8"/>
    </row>
    <row r="44" spans="1:15" x14ac:dyDescent="0.25">
      <c r="A44" s="18" t="s">
        <v>69</v>
      </c>
      <c r="B44" s="5"/>
      <c r="C44" s="6">
        <v>0</v>
      </c>
      <c r="D44" s="6">
        <f t="shared" si="1"/>
        <v>0</v>
      </c>
      <c r="E44" s="6">
        <v>0</v>
      </c>
      <c r="F44" s="6">
        <v>0</v>
      </c>
      <c r="G44" s="6">
        <f t="shared" si="15"/>
        <v>0</v>
      </c>
      <c r="H44" s="6">
        <f t="shared" si="16"/>
        <v>0</v>
      </c>
      <c r="I44" s="6">
        <f>F44</f>
        <v>0</v>
      </c>
      <c r="J44" s="6">
        <f t="shared" si="17"/>
        <v>0</v>
      </c>
      <c r="K44" s="7"/>
      <c r="L44" s="23"/>
    </row>
    <row r="45" spans="1:15" x14ac:dyDescent="0.25">
      <c r="A45" s="18" t="s">
        <v>48</v>
      </c>
      <c r="B45" s="5"/>
      <c r="C45" s="6">
        <v>3995500000</v>
      </c>
      <c r="D45" s="6">
        <f t="shared" ref="D45" si="18">E45-C45</f>
        <v>4086950.4800000191</v>
      </c>
      <c r="E45" s="6">
        <v>3999586950.48</v>
      </c>
      <c r="F45" s="6">
        <v>3041317052.6900001</v>
      </c>
      <c r="G45" s="6">
        <f t="shared" si="15"/>
        <v>3041317052.6900001</v>
      </c>
      <c r="H45" s="6">
        <f t="shared" si="16"/>
        <v>958269897.78999996</v>
      </c>
      <c r="I45" s="6">
        <v>3188939.77</v>
      </c>
      <c r="J45" s="6">
        <f t="shared" si="17"/>
        <v>955080958.01999998</v>
      </c>
      <c r="K45" s="7"/>
      <c r="L45" s="23"/>
    </row>
    <row r="46" spans="1:15" x14ac:dyDescent="0.25">
      <c r="A46" s="18" t="s">
        <v>49</v>
      </c>
      <c r="B46" s="5"/>
      <c r="C46" s="6">
        <v>5926564045</v>
      </c>
      <c r="D46" s="6">
        <f t="shared" ref="D46:D50" si="19">E46-C46</f>
        <v>-253813676.72000027</v>
      </c>
      <c r="E46" s="6">
        <v>5672750368.2799997</v>
      </c>
      <c r="F46" s="6">
        <v>3286573887.1799998</v>
      </c>
      <c r="G46" s="6">
        <f t="shared" si="15"/>
        <v>3286573887.1799998</v>
      </c>
      <c r="H46" s="6">
        <f t="shared" si="16"/>
        <v>2386176481.0999999</v>
      </c>
      <c r="I46" s="6">
        <v>905252138.79999995</v>
      </c>
      <c r="J46" s="6">
        <f t="shared" si="17"/>
        <v>1480924342.3</v>
      </c>
      <c r="K46" s="7"/>
      <c r="L46" s="22"/>
      <c r="M46" s="8"/>
      <c r="N46" s="8"/>
      <c r="O46" s="8"/>
    </row>
    <row r="47" spans="1:15" x14ac:dyDescent="0.25">
      <c r="A47" s="18" t="s">
        <v>70</v>
      </c>
      <c r="B47" s="5"/>
      <c r="C47" s="6">
        <v>0</v>
      </c>
      <c r="D47" s="6">
        <f t="shared" si="19"/>
        <v>0</v>
      </c>
      <c r="E47" s="6">
        <v>0</v>
      </c>
      <c r="F47" s="6">
        <v>0</v>
      </c>
      <c r="G47" s="6">
        <f t="shared" si="15"/>
        <v>0</v>
      </c>
      <c r="H47" s="6">
        <f t="shared" si="16"/>
        <v>0</v>
      </c>
      <c r="I47" s="6">
        <f>F47</f>
        <v>0</v>
      </c>
      <c r="J47" s="6">
        <f t="shared" si="17"/>
        <v>0</v>
      </c>
      <c r="K47" s="7"/>
      <c r="L47" s="23"/>
    </row>
    <row r="48" spans="1:15" x14ac:dyDescent="0.25">
      <c r="A48" s="18" t="s">
        <v>71</v>
      </c>
      <c r="B48" s="5"/>
      <c r="C48" s="6">
        <v>1350000000</v>
      </c>
      <c r="D48" s="6">
        <f t="shared" si="19"/>
        <v>0</v>
      </c>
      <c r="E48" s="6">
        <v>1350000000</v>
      </c>
      <c r="F48" s="6">
        <v>0</v>
      </c>
      <c r="G48" s="6">
        <f t="shared" si="15"/>
        <v>0</v>
      </c>
      <c r="H48" s="6">
        <f t="shared" si="16"/>
        <v>1350000000</v>
      </c>
      <c r="I48" s="6">
        <v>212710677</v>
      </c>
      <c r="J48" s="6">
        <f t="shared" si="17"/>
        <v>1137289323</v>
      </c>
      <c r="K48" s="7"/>
      <c r="L48" s="23"/>
    </row>
    <row r="49" spans="1:15" x14ac:dyDescent="0.25">
      <c r="A49" s="18" t="s">
        <v>72</v>
      </c>
      <c r="B49" s="5"/>
      <c r="C49" s="6">
        <v>0</v>
      </c>
      <c r="D49" s="6">
        <f t="shared" si="19"/>
        <v>651638.05000000005</v>
      </c>
      <c r="E49" s="6">
        <v>651638.05000000005</v>
      </c>
      <c r="F49" s="6">
        <v>0</v>
      </c>
      <c r="G49" s="6">
        <f t="shared" si="15"/>
        <v>0</v>
      </c>
      <c r="H49" s="6">
        <f t="shared" si="16"/>
        <v>651638.05000000005</v>
      </c>
      <c r="I49" s="6">
        <v>0</v>
      </c>
      <c r="J49" s="6">
        <f t="shared" si="17"/>
        <v>651638.05000000005</v>
      </c>
      <c r="K49" s="7"/>
      <c r="L49" s="23"/>
    </row>
    <row r="50" spans="1:15" x14ac:dyDescent="0.25">
      <c r="A50" s="18" t="s">
        <v>66</v>
      </c>
      <c r="B50" s="5"/>
      <c r="C50" s="6">
        <v>0</v>
      </c>
      <c r="D50" s="6">
        <f t="shared" si="19"/>
        <v>0</v>
      </c>
      <c r="E50" s="6">
        <v>0</v>
      </c>
      <c r="F50" s="6">
        <v>0</v>
      </c>
      <c r="G50" s="6">
        <f t="shared" si="15"/>
        <v>0</v>
      </c>
      <c r="H50" s="6">
        <f t="shared" si="16"/>
        <v>0</v>
      </c>
      <c r="I50" s="6">
        <f>F50</f>
        <v>0</v>
      </c>
      <c r="J50" s="6">
        <f t="shared" si="17"/>
        <v>0</v>
      </c>
      <c r="K50" s="7"/>
      <c r="L50" s="22"/>
      <c r="M50" s="8"/>
      <c r="N50" s="8"/>
      <c r="O50" s="8"/>
    </row>
    <row r="51" spans="1:15" x14ac:dyDescent="0.25">
      <c r="A51" s="18" t="s">
        <v>67</v>
      </c>
      <c r="B51" s="5"/>
      <c r="C51" s="6">
        <v>0</v>
      </c>
      <c r="D51" s="6">
        <f t="shared" si="1"/>
        <v>1022829</v>
      </c>
      <c r="E51" s="6">
        <v>1022829</v>
      </c>
      <c r="F51" s="6">
        <v>0</v>
      </c>
      <c r="G51" s="6">
        <f t="shared" si="15"/>
        <v>0</v>
      </c>
      <c r="H51" s="6">
        <f t="shared" si="16"/>
        <v>1022829</v>
      </c>
      <c r="I51" s="6">
        <v>0</v>
      </c>
      <c r="J51" s="6">
        <f t="shared" si="17"/>
        <v>1022829</v>
      </c>
      <c r="K51" s="7"/>
      <c r="L51" s="22"/>
      <c r="M51" s="8"/>
      <c r="N51" s="8"/>
      <c r="O51" s="8"/>
    </row>
    <row r="52" spans="1:15" x14ac:dyDescent="0.25">
      <c r="A52" s="18"/>
      <c r="B52" s="5"/>
      <c r="C52" s="6"/>
      <c r="D52" s="6"/>
      <c r="E52" s="6"/>
      <c r="F52" s="6"/>
      <c r="G52" s="6"/>
      <c r="H52" s="6"/>
      <c r="I52" s="6"/>
      <c r="J52" s="6"/>
      <c r="K52" s="7"/>
      <c r="L52" s="22"/>
      <c r="M52" s="8"/>
      <c r="N52" s="8"/>
      <c r="O52" s="8"/>
    </row>
    <row r="53" spans="1:15" s="4" customFormat="1" x14ac:dyDescent="0.25">
      <c r="A53" s="10" t="s">
        <v>4</v>
      </c>
      <c r="B53" s="10"/>
      <c r="C53" s="11">
        <f>SUM(C54:C62)</f>
        <v>804350231</v>
      </c>
      <c r="D53" s="11">
        <f t="shared" si="1"/>
        <v>431970638.5999999</v>
      </c>
      <c r="E53" s="11">
        <f>SUM(E54:E62)</f>
        <v>1236320869.5999999</v>
      </c>
      <c r="F53" s="11">
        <f t="shared" ref="F53:J53" si="20">SUM(F54:F62)</f>
        <v>230031984.45000002</v>
      </c>
      <c r="G53" s="11">
        <f t="shared" si="20"/>
        <v>230031984.45000002</v>
      </c>
      <c r="H53" s="11">
        <f t="shared" si="20"/>
        <v>1006288885.1500001</v>
      </c>
      <c r="I53" s="11">
        <f t="shared" si="20"/>
        <v>301343198.01999998</v>
      </c>
      <c r="J53" s="11">
        <f t="shared" si="20"/>
        <v>704945687.13</v>
      </c>
      <c r="K53" s="11"/>
      <c r="L53" s="7"/>
      <c r="M53" s="3"/>
      <c r="N53" s="3"/>
      <c r="O53" s="3"/>
    </row>
    <row r="54" spans="1:15" x14ac:dyDescent="0.25">
      <c r="A54" s="18" t="s">
        <v>50</v>
      </c>
      <c r="B54" s="5"/>
      <c r="C54" s="6">
        <v>127086490</v>
      </c>
      <c r="D54" s="6">
        <f t="shared" si="1"/>
        <v>230546612.16000003</v>
      </c>
      <c r="E54" s="6">
        <v>357633102.16000003</v>
      </c>
      <c r="F54" s="6">
        <v>53912522.900000006</v>
      </c>
      <c r="G54" s="6">
        <f t="shared" ref="G54:G62" si="21">F54</f>
        <v>53912522.900000006</v>
      </c>
      <c r="H54" s="6">
        <f t="shared" ref="H54:H62" si="22">+E54-G54</f>
        <v>303720579.25999999</v>
      </c>
      <c r="I54" s="6">
        <v>117497153.61999997</v>
      </c>
      <c r="J54" s="6">
        <f t="shared" ref="J54:J62" si="23">+H54-I54</f>
        <v>186223425.64000002</v>
      </c>
      <c r="K54" s="7"/>
      <c r="L54" s="22"/>
      <c r="M54" s="8"/>
      <c r="N54" s="8"/>
      <c r="O54" s="8"/>
    </row>
    <row r="55" spans="1:15" x14ac:dyDescent="0.25">
      <c r="A55" s="18" t="s">
        <v>51</v>
      </c>
      <c r="B55" s="5"/>
      <c r="C55" s="6">
        <v>34329313</v>
      </c>
      <c r="D55" s="6">
        <f t="shared" si="1"/>
        <v>55008130.099999994</v>
      </c>
      <c r="E55" s="6">
        <v>89337443.099999994</v>
      </c>
      <c r="F55" s="6">
        <v>31197537.110000003</v>
      </c>
      <c r="G55" s="6">
        <f t="shared" si="21"/>
        <v>31197537.110000003</v>
      </c>
      <c r="H55" s="6">
        <f t="shared" si="22"/>
        <v>58139905.989999995</v>
      </c>
      <c r="I55" s="6">
        <v>7406177.4799999995</v>
      </c>
      <c r="J55" s="6">
        <f t="shared" si="23"/>
        <v>50733728.509999998</v>
      </c>
      <c r="K55" s="7"/>
      <c r="L55" s="22"/>
      <c r="M55" s="8"/>
      <c r="N55" s="8"/>
      <c r="O55" s="8"/>
    </row>
    <row r="56" spans="1:15" x14ac:dyDescent="0.25">
      <c r="A56" s="18" t="s">
        <v>52</v>
      </c>
      <c r="B56" s="5"/>
      <c r="C56" s="6">
        <v>7928109</v>
      </c>
      <c r="D56" s="6">
        <f t="shared" si="1"/>
        <v>63582607.329999998</v>
      </c>
      <c r="E56" s="6">
        <v>71510716.329999998</v>
      </c>
      <c r="F56" s="6">
        <v>6525022.3600000003</v>
      </c>
      <c r="G56" s="6">
        <f t="shared" si="21"/>
        <v>6525022.3600000003</v>
      </c>
      <c r="H56" s="6">
        <f t="shared" si="22"/>
        <v>64985693.969999999</v>
      </c>
      <c r="I56" s="6">
        <v>11397688.85</v>
      </c>
      <c r="J56" s="6">
        <f t="shared" si="23"/>
        <v>53588005.119999997</v>
      </c>
      <c r="K56" s="7"/>
      <c r="L56" s="22"/>
      <c r="M56" s="8"/>
      <c r="N56" s="8"/>
      <c r="O56" s="8"/>
    </row>
    <row r="57" spans="1:15" x14ac:dyDescent="0.25">
      <c r="A57" s="18" t="s">
        <v>53</v>
      </c>
      <c r="B57" s="5"/>
      <c r="C57" s="6">
        <v>90501116</v>
      </c>
      <c r="D57" s="6">
        <f t="shared" si="1"/>
        <v>33061273.430000007</v>
      </c>
      <c r="E57" s="6">
        <v>123562389.43000001</v>
      </c>
      <c r="F57" s="6">
        <v>2013286.72</v>
      </c>
      <c r="G57" s="6">
        <f t="shared" si="21"/>
        <v>2013286.72</v>
      </c>
      <c r="H57" s="6">
        <f t="shared" si="22"/>
        <v>121549102.71000001</v>
      </c>
      <c r="I57" s="6">
        <v>19733470.079999998</v>
      </c>
      <c r="J57" s="6">
        <f t="shared" si="23"/>
        <v>101815632.63000001</v>
      </c>
      <c r="K57" s="7"/>
      <c r="L57" s="22"/>
      <c r="M57" s="8"/>
      <c r="N57" s="8"/>
      <c r="O57" s="8"/>
    </row>
    <row r="58" spans="1:15" x14ac:dyDescent="0.25">
      <c r="A58" s="18" t="s">
        <v>54</v>
      </c>
      <c r="B58" s="5"/>
      <c r="C58" s="6">
        <v>77730</v>
      </c>
      <c r="D58" s="6">
        <f t="shared" si="1"/>
        <v>10070830</v>
      </c>
      <c r="E58" s="6">
        <v>10148560</v>
      </c>
      <c r="F58" s="6">
        <v>0</v>
      </c>
      <c r="G58" s="6">
        <f t="shared" si="21"/>
        <v>0</v>
      </c>
      <c r="H58" s="6">
        <f t="shared" si="22"/>
        <v>10148560</v>
      </c>
      <c r="I58" s="6">
        <v>0</v>
      </c>
      <c r="J58" s="6">
        <f t="shared" si="23"/>
        <v>10148560</v>
      </c>
      <c r="K58" s="7"/>
      <c r="L58" s="22"/>
      <c r="M58" s="8"/>
      <c r="N58" s="8"/>
      <c r="O58" s="8"/>
    </row>
    <row r="59" spans="1:15" x14ac:dyDescent="0.25">
      <c r="A59" s="18" t="s">
        <v>55</v>
      </c>
      <c r="B59" s="5"/>
      <c r="C59" s="6">
        <v>484400612</v>
      </c>
      <c r="D59" s="6">
        <f t="shared" si="1"/>
        <v>15535345.00999999</v>
      </c>
      <c r="E59" s="6">
        <v>499935957.00999999</v>
      </c>
      <c r="F59" s="6">
        <v>129213605.25999999</v>
      </c>
      <c r="G59" s="6">
        <f t="shared" si="21"/>
        <v>129213605.25999999</v>
      </c>
      <c r="H59" s="6">
        <f t="shared" si="22"/>
        <v>370722351.75</v>
      </c>
      <c r="I59" s="6">
        <v>143275894.99000001</v>
      </c>
      <c r="J59" s="6">
        <f t="shared" si="23"/>
        <v>227446456.75999999</v>
      </c>
      <c r="K59" s="7"/>
      <c r="L59" s="22"/>
      <c r="M59" s="8"/>
      <c r="N59" s="8"/>
      <c r="O59" s="8"/>
    </row>
    <row r="60" spans="1:15" x14ac:dyDescent="0.25">
      <c r="A60" s="18" t="s">
        <v>56</v>
      </c>
      <c r="B60" s="5"/>
      <c r="C60" s="6">
        <v>1000000</v>
      </c>
      <c r="D60" s="6">
        <f t="shared" si="1"/>
        <v>-1000000</v>
      </c>
      <c r="E60" s="6">
        <v>0</v>
      </c>
      <c r="F60" s="6">
        <v>0</v>
      </c>
      <c r="G60" s="6">
        <f t="shared" si="21"/>
        <v>0</v>
      </c>
      <c r="H60" s="6">
        <f t="shared" si="22"/>
        <v>0</v>
      </c>
      <c r="I60" s="6">
        <v>0</v>
      </c>
      <c r="J60" s="6">
        <f t="shared" si="23"/>
        <v>0</v>
      </c>
      <c r="K60" s="7"/>
      <c r="L60" s="22"/>
      <c r="M60" s="8"/>
      <c r="N60" s="8"/>
      <c r="O60" s="8"/>
    </row>
    <row r="61" spans="1:15" x14ac:dyDescent="0.25">
      <c r="A61" s="18" t="s">
        <v>57</v>
      </c>
      <c r="B61" s="5"/>
      <c r="C61" s="6">
        <v>29502993</v>
      </c>
      <c r="D61" s="6">
        <f t="shared" si="1"/>
        <v>8332272.4699999988</v>
      </c>
      <c r="E61" s="6">
        <v>37835265.469999999</v>
      </c>
      <c r="F61" s="6">
        <v>1714923.27</v>
      </c>
      <c r="G61" s="6">
        <f t="shared" si="21"/>
        <v>1714923.27</v>
      </c>
      <c r="H61" s="6">
        <f t="shared" si="22"/>
        <v>36120342.199999996</v>
      </c>
      <c r="I61" s="6">
        <v>0</v>
      </c>
      <c r="J61" s="6">
        <f t="shared" si="23"/>
        <v>36120342.199999996</v>
      </c>
      <c r="K61" s="7"/>
      <c r="L61" s="22"/>
      <c r="M61" s="8"/>
      <c r="N61" s="8"/>
      <c r="O61" s="8"/>
    </row>
    <row r="62" spans="1:15" x14ac:dyDescent="0.25">
      <c r="A62" s="18" t="s">
        <v>58</v>
      </c>
      <c r="B62" s="5"/>
      <c r="C62" s="6">
        <v>29523868</v>
      </c>
      <c r="D62" s="6">
        <f t="shared" si="1"/>
        <v>16833568.100000001</v>
      </c>
      <c r="E62" s="6">
        <v>46357436.100000001</v>
      </c>
      <c r="F62" s="6">
        <v>5455086.8300000001</v>
      </c>
      <c r="G62" s="6">
        <f t="shared" si="21"/>
        <v>5455086.8300000001</v>
      </c>
      <c r="H62" s="6">
        <f t="shared" si="22"/>
        <v>40902349.270000003</v>
      </c>
      <c r="I62" s="6">
        <v>2032813</v>
      </c>
      <c r="J62" s="6">
        <f t="shared" si="23"/>
        <v>38869536.270000003</v>
      </c>
      <c r="K62" s="7"/>
      <c r="L62" s="22"/>
      <c r="M62" s="8"/>
      <c r="N62" s="8"/>
      <c r="O62" s="8"/>
    </row>
    <row r="63" spans="1:15" x14ac:dyDescent="0.25">
      <c r="A63" s="18"/>
      <c r="B63" s="5"/>
      <c r="C63" s="6"/>
      <c r="D63" s="6"/>
      <c r="E63" s="6"/>
      <c r="F63" s="6"/>
      <c r="G63" s="6"/>
      <c r="H63" s="6"/>
      <c r="I63" s="6"/>
      <c r="J63" s="6"/>
      <c r="K63" s="7"/>
      <c r="L63" s="22"/>
      <c r="M63" s="8"/>
      <c r="N63" s="8"/>
      <c r="O63" s="8"/>
    </row>
    <row r="64" spans="1:15" s="4" customFormat="1" x14ac:dyDescent="0.25">
      <c r="A64" s="10" t="s">
        <v>3</v>
      </c>
      <c r="B64" s="10"/>
      <c r="C64" s="11">
        <f>SUM(C65:C67)</f>
        <v>14424336200</v>
      </c>
      <c r="D64" s="11">
        <f t="shared" si="1"/>
        <v>-1926087214.1400013</v>
      </c>
      <c r="E64" s="11">
        <f>SUM(E65:E67)</f>
        <v>12498248985.859999</v>
      </c>
      <c r="F64" s="11">
        <f t="shared" ref="F64:J64" si="24">SUM(F65:F67)</f>
        <v>4524345750.9699993</v>
      </c>
      <c r="G64" s="11">
        <f t="shared" si="24"/>
        <v>4524345750.9699993</v>
      </c>
      <c r="H64" s="11">
        <f t="shared" si="24"/>
        <v>7973903234.8899984</v>
      </c>
      <c r="I64" s="11">
        <f t="shared" si="24"/>
        <v>4137662904.4900007</v>
      </c>
      <c r="J64" s="11">
        <f t="shared" si="24"/>
        <v>3836240330.3999982</v>
      </c>
      <c r="K64" s="7"/>
      <c r="L64" s="7"/>
      <c r="M64" s="3"/>
      <c r="N64" s="3"/>
      <c r="O64" s="3"/>
    </row>
    <row r="65" spans="1:15" x14ac:dyDescent="0.25">
      <c r="A65" s="18" t="s">
        <v>59</v>
      </c>
      <c r="B65" s="5"/>
      <c r="C65" s="6">
        <v>13121076476</v>
      </c>
      <c r="D65" s="6">
        <f t="shared" si="1"/>
        <v>-1926087214.1400013</v>
      </c>
      <c r="E65" s="6">
        <v>11194989261.859999</v>
      </c>
      <c r="F65" s="6">
        <v>3795728836.0799994</v>
      </c>
      <c r="G65" s="6">
        <f t="shared" ref="G65:G67" si="25">F65</f>
        <v>3795728836.0799994</v>
      </c>
      <c r="H65" s="6">
        <f t="shared" ref="H65:H67" si="26">+E65-G65</f>
        <v>7399260425.7799988</v>
      </c>
      <c r="I65" s="6">
        <v>3571773065.2900004</v>
      </c>
      <c r="J65" s="6">
        <f t="shared" ref="J65:J67" si="27">+H65-I65</f>
        <v>3827487360.4899983</v>
      </c>
      <c r="K65" s="7"/>
      <c r="L65" s="22"/>
      <c r="M65" s="8"/>
      <c r="N65" s="8"/>
      <c r="O65" s="8"/>
    </row>
    <row r="66" spans="1:15" x14ac:dyDescent="0.25">
      <c r="A66" s="18" t="s">
        <v>68</v>
      </c>
      <c r="B66" s="5"/>
      <c r="C66" s="6">
        <v>0</v>
      </c>
      <c r="D66" s="6">
        <f t="shared" ref="D66" si="28">E66-C66</f>
        <v>0</v>
      </c>
      <c r="E66" s="6">
        <v>0</v>
      </c>
      <c r="F66" s="6">
        <v>0</v>
      </c>
      <c r="G66" s="6">
        <f t="shared" si="25"/>
        <v>0</v>
      </c>
      <c r="H66" s="6">
        <f t="shared" si="26"/>
        <v>0</v>
      </c>
      <c r="I66" s="6">
        <v>0</v>
      </c>
      <c r="J66" s="6">
        <f t="shared" si="27"/>
        <v>0</v>
      </c>
      <c r="K66" s="7"/>
      <c r="L66" s="22"/>
      <c r="M66" s="8"/>
      <c r="N66" s="8"/>
      <c r="O66" s="8"/>
    </row>
    <row r="67" spans="1:15" x14ac:dyDescent="0.25">
      <c r="A67" s="18" t="s">
        <v>60</v>
      </c>
      <c r="B67" s="5"/>
      <c r="C67" s="6">
        <v>1303259724</v>
      </c>
      <c r="D67" s="6">
        <f t="shared" si="1"/>
        <v>0</v>
      </c>
      <c r="E67" s="6">
        <v>1303259724</v>
      </c>
      <c r="F67" s="6">
        <v>728616914.88999999</v>
      </c>
      <c r="G67" s="6">
        <f t="shared" si="25"/>
        <v>728616914.88999999</v>
      </c>
      <c r="H67" s="6">
        <f t="shared" si="26"/>
        <v>574642809.11000001</v>
      </c>
      <c r="I67" s="6">
        <v>565889839.20000005</v>
      </c>
      <c r="J67" s="6">
        <f t="shared" si="27"/>
        <v>8752969.9099999666</v>
      </c>
      <c r="K67" s="7"/>
      <c r="L67" s="22"/>
      <c r="M67" s="8"/>
      <c r="N67" s="8"/>
      <c r="O67" s="8"/>
    </row>
    <row r="68" spans="1:15" x14ac:dyDescent="0.25">
      <c r="A68" s="18"/>
      <c r="B68" s="5"/>
      <c r="C68" s="6"/>
      <c r="D68" s="6"/>
      <c r="E68" s="6"/>
      <c r="F68" s="6"/>
      <c r="G68" s="6"/>
      <c r="H68" s="6"/>
      <c r="I68" s="6"/>
      <c r="J68" s="6"/>
      <c r="K68" s="7"/>
      <c r="L68" s="22"/>
      <c r="M68" s="8"/>
      <c r="N68" s="8"/>
      <c r="O68" s="8"/>
    </row>
    <row r="69" spans="1:15" s="4" customFormat="1" x14ac:dyDescent="0.25">
      <c r="A69" s="10" t="s">
        <v>2</v>
      </c>
      <c r="B69" s="10"/>
      <c r="C69" s="11">
        <f>SUM(C70:C76)</f>
        <v>452174129</v>
      </c>
      <c r="D69" s="11">
        <f t="shared" si="1"/>
        <v>-327631889.19</v>
      </c>
      <c r="E69" s="11">
        <f>SUM(E70:E76)</f>
        <v>124542239.81</v>
      </c>
      <c r="F69" s="11">
        <f t="shared" ref="F69:J69" si="29">SUM(F70:F76)</f>
        <v>559999.98</v>
      </c>
      <c r="G69" s="11">
        <f t="shared" si="29"/>
        <v>559999.98</v>
      </c>
      <c r="H69" s="11">
        <f t="shared" si="29"/>
        <v>123982239.83</v>
      </c>
      <c r="I69" s="11">
        <f t="shared" si="29"/>
        <v>0</v>
      </c>
      <c r="J69" s="11">
        <f t="shared" si="29"/>
        <v>123982239.83</v>
      </c>
      <c r="K69" s="7"/>
      <c r="L69" s="7"/>
      <c r="M69" s="3"/>
      <c r="N69" s="3"/>
      <c r="O69" s="3"/>
    </row>
    <row r="70" spans="1:15" x14ac:dyDescent="0.25">
      <c r="A70" s="18" t="s">
        <v>73</v>
      </c>
      <c r="B70" s="5"/>
      <c r="C70" s="6">
        <v>0</v>
      </c>
      <c r="D70" s="6">
        <f t="shared" si="1"/>
        <v>0</v>
      </c>
      <c r="E70" s="6">
        <v>0</v>
      </c>
      <c r="F70" s="6">
        <v>0</v>
      </c>
      <c r="G70" s="6">
        <f t="shared" ref="G70:G76" si="30">F70</f>
        <v>0</v>
      </c>
      <c r="H70" s="6">
        <f t="shared" ref="H70:H76" si="31">+E70-G70</f>
        <v>0</v>
      </c>
      <c r="I70" s="6">
        <f>F70</f>
        <v>0</v>
      </c>
      <c r="J70" s="6">
        <f t="shared" ref="J70:J76" si="32">+H70-I70</f>
        <v>0</v>
      </c>
      <c r="K70" s="7"/>
      <c r="L70" s="9"/>
      <c r="M70" s="7"/>
      <c r="N70" s="9"/>
      <c r="O70" s="7"/>
    </row>
    <row r="71" spans="1:15" x14ac:dyDescent="0.25">
      <c r="A71" s="18" t="s">
        <v>74</v>
      </c>
      <c r="B71" s="5"/>
      <c r="C71" s="6">
        <v>0</v>
      </c>
      <c r="D71" s="6">
        <f t="shared" si="1"/>
        <v>0</v>
      </c>
      <c r="E71" s="6">
        <v>0</v>
      </c>
      <c r="F71" s="6">
        <v>0</v>
      </c>
      <c r="G71" s="6">
        <f t="shared" si="30"/>
        <v>0</v>
      </c>
      <c r="H71" s="6">
        <f t="shared" si="31"/>
        <v>0</v>
      </c>
      <c r="I71" s="6">
        <f>F71</f>
        <v>0</v>
      </c>
      <c r="J71" s="6">
        <f t="shared" si="32"/>
        <v>0</v>
      </c>
      <c r="K71" s="7"/>
      <c r="L71" s="9"/>
      <c r="M71" s="7"/>
      <c r="N71" s="9"/>
      <c r="O71" s="7"/>
    </row>
    <row r="72" spans="1:15" x14ac:dyDescent="0.25">
      <c r="A72" s="18" t="s">
        <v>75</v>
      </c>
      <c r="B72" s="5"/>
      <c r="C72" s="6">
        <v>0</v>
      </c>
      <c r="D72" s="6">
        <f t="shared" si="1"/>
        <v>0</v>
      </c>
      <c r="E72" s="6">
        <v>0</v>
      </c>
      <c r="F72" s="6">
        <v>0</v>
      </c>
      <c r="G72" s="6">
        <f t="shared" si="30"/>
        <v>0</v>
      </c>
      <c r="H72" s="6">
        <f t="shared" si="31"/>
        <v>0</v>
      </c>
      <c r="I72" s="6">
        <f>F72</f>
        <v>0</v>
      </c>
      <c r="J72" s="6">
        <f t="shared" si="32"/>
        <v>0</v>
      </c>
      <c r="K72" s="7"/>
      <c r="L72" s="9"/>
      <c r="M72" s="7"/>
      <c r="N72" s="9"/>
      <c r="O72" s="7"/>
    </row>
    <row r="73" spans="1:15" x14ac:dyDescent="0.25">
      <c r="A73" s="18" t="s">
        <v>76</v>
      </c>
      <c r="B73" s="5"/>
      <c r="C73" s="6">
        <v>0</v>
      </c>
      <c r="D73" s="6">
        <f t="shared" ref="D73:D74" si="33">E73-C73</f>
        <v>0</v>
      </c>
      <c r="E73" s="6">
        <v>0</v>
      </c>
      <c r="F73" s="6">
        <v>0</v>
      </c>
      <c r="G73" s="6">
        <f t="shared" si="30"/>
        <v>0</v>
      </c>
      <c r="H73" s="6">
        <f t="shared" si="31"/>
        <v>0</v>
      </c>
      <c r="I73" s="6">
        <f>F73</f>
        <v>0</v>
      </c>
      <c r="J73" s="6">
        <f t="shared" si="32"/>
        <v>0</v>
      </c>
      <c r="K73" s="7"/>
      <c r="L73" s="9"/>
      <c r="M73" s="7"/>
      <c r="N73" s="9"/>
      <c r="O73" s="7"/>
    </row>
    <row r="74" spans="1:15" x14ac:dyDescent="0.25">
      <c r="A74" s="18" t="s">
        <v>77</v>
      </c>
      <c r="B74" s="5"/>
      <c r="C74" s="6">
        <v>0</v>
      </c>
      <c r="D74" s="6">
        <f t="shared" si="33"/>
        <v>0</v>
      </c>
      <c r="E74" s="6">
        <v>0</v>
      </c>
      <c r="F74" s="6">
        <v>0</v>
      </c>
      <c r="G74" s="6">
        <f t="shared" si="30"/>
        <v>0</v>
      </c>
      <c r="H74" s="6">
        <f t="shared" si="31"/>
        <v>0</v>
      </c>
      <c r="I74" s="6">
        <f>F74</f>
        <v>0</v>
      </c>
      <c r="J74" s="6">
        <f t="shared" si="32"/>
        <v>0</v>
      </c>
      <c r="K74" s="7"/>
      <c r="L74" s="9"/>
      <c r="M74" s="7"/>
      <c r="N74" s="9"/>
      <c r="O74" s="7"/>
    </row>
    <row r="75" spans="1:15" x14ac:dyDescent="0.25">
      <c r="A75" s="18" t="s">
        <v>61</v>
      </c>
      <c r="B75" s="5"/>
      <c r="C75" s="6">
        <v>73000000</v>
      </c>
      <c r="D75" s="6">
        <f t="shared" ref="D75" si="34">E75-C75</f>
        <v>-14433164.789999999</v>
      </c>
      <c r="E75" s="6">
        <v>58566835.210000001</v>
      </c>
      <c r="F75" s="6">
        <v>559999.98</v>
      </c>
      <c r="G75" s="6">
        <f t="shared" si="30"/>
        <v>559999.98</v>
      </c>
      <c r="H75" s="6">
        <f t="shared" si="31"/>
        <v>58006835.230000004</v>
      </c>
      <c r="I75" s="6">
        <v>0</v>
      </c>
      <c r="J75" s="6">
        <f t="shared" si="32"/>
        <v>58006835.230000004</v>
      </c>
      <c r="K75" s="7"/>
      <c r="L75" s="9"/>
      <c r="M75" s="7"/>
      <c r="N75" s="9"/>
      <c r="O75" s="7"/>
    </row>
    <row r="76" spans="1:15" x14ac:dyDescent="0.25">
      <c r="A76" s="18" t="s">
        <v>78</v>
      </c>
      <c r="B76" s="5"/>
      <c r="C76" s="6">
        <v>379174129</v>
      </c>
      <c r="D76" s="6">
        <f t="shared" si="1"/>
        <v>-313198724.39999998</v>
      </c>
      <c r="E76" s="6">
        <v>65975404.599999994</v>
      </c>
      <c r="F76" s="6">
        <v>0</v>
      </c>
      <c r="G76" s="6">
        <f t="shared" si="30"/>
        <v>0</v>
      </c>
      <c r="H76" s="6">
        <f t="shared" si="31"/>
        <v>65975404.599999994</v>
      </c>
      <c r="I76" s="6">
        <v>0</v>
      </c>
      <c r="J76" s="6">
        <f t="shared" si="32"/>
        <v>65975404.599999994</v>
      </c>
      <c r="K76" s="7"/>
      <c r="L76" s="9"/>
      <c r="M76" s="7"/>
      <c r="N76" s="9"/>
      <c r="O76" s="7"/>
    </row>
    <row r="77" spans="1:15" x14ac:dyDescent="0.25">
      <c r="A77" s="18"/>
      <c r="B77" s="5"/>
      <c r="C77" s="6"/>
      <c r="D77" s="6"/>
      <c r="E77" s="6"/>
      <c r="F77" s="6"/>
      <c r="G77" s="6"/>
      <c r="H77" s="6"/>
      <c r="I77" s="6"/>
      <c r="J77" s="6"/>
      <c r="K77" s="7"/>
      <c r="L77" s="9"/>
      <c r="M77" s="7"/>
      <c r="N77" s="9"/>
      <c r="O77" s="7"/>
    </row>
    <row r="78" spans="1:15" s="4" customFormat="1" x14ac:dyDescent="0.25">
      <c r="A78" s="10" t="s">
        <v>1</v>
      </c>
      <c r="B78" s="10"/>
      <c r="C78" s="11">
        <f>SUM(C79:C81)</f>
        <v>0</v>
      </c>
      <c r="D78" s="11">
        <f>SUM(D81:D81)</f>
        <v>50000000</v>
      </c>
      <c r="E78" s="11">
        <f>SUM(E79:E81)</f>
        <v>50000000</v>
      </c>
      <c r="F78" s="11">
        <f t="shared" ref="F78:J78" si="35">SUM(F79:F81)</f>
        <v>50000000</v>
      </c>
      <c r="G78" s="11">
        <f t="shared" si="35"/>
        <v>50000000</v>
      </c>
      <c r="H78" s="11">
        <f t="shared" si="35"/>
        <v>0</v>
      </c>
      <c r="I78" s="11">
        <f t="shared" si="35"/>
        <v>0</v>
      </c>
      <c r="J78" s="11">
        <f t="shared" si="35"/>
        <v>0</v>
      </c>
      <c r="K78" s="11"/>
      <c r="L78" s="7"/>
      <c r="M78" s="3"/>
      <c r="N78" s="3"/>
      <c r="O78" s="3"/>
    </row>
    <row r="79" spans="1:15" x14ac:dyDescent="0.25">
      <c r="A79" s="18" t="s">
        <v>79</v>
      </c>
      <c r="B79" s="5"/>
      <c r="C79" s="6">
        <v>0</v>
      </c>
      <c r="D79" s="6">
        <f t="shared" ref="D79:D80" si="36">E79-C79</f>
        <v>0</v>
      </c>
      <c r="E79" s="6">
        <v>0</v>
      </c>
      <c r="F79" s="6">
        <v>0</v>
      </c>
      <c r="G79" s="6">
        <f t="shared" ref="G79:G81" si="37">F79</f>
        <v>0</v>
      </c>
      <c r="H79" s="6">
        <f t="shared" ref="H79:H81" si="38">+E79-G79</f>
        <v>0</v>
      </c>
      <c r="I79" s="6">
        <f>F79</f>
        <v>0</v>
      </c>
      <c r="J79" s="6">
        <f t="shared" ref="J79:J81" si="39">+H79-I79</f>
        <v>0</v>
      </c>
      <c r="K79" s="7"/>
      <c r="L79" s="9"/>
      <c r="M79" s="7"/>
      <c r="N79" s="9"/>
      <c r="O79" s="7"/>
    </row>
    <row r="80" spans="1:15" x14ac:dyDescent="0.25">
      <c r="A80" s="18" t="s">
        <v>80</v>
      </c>
      <c r="B80" s="5"/>
      <c r="C80" s="6">
        <v>0</v>
      </c>
      <c r="D80" s="6">
        <f t="shared" si="36"/>
        <v>0</v>
      </c>
      <c r="E80" s="6">
        <v>0</v>
      </c>
      <c r="F80" s="6">
        <v>0</v>
      </c>
      <c r="G80" s="6">
        <f t="shared" si="37"/>
        <v>0</v>
      </c>
      <c r="H80" s="6">
        <f t="shared" si="38"/>
        <v>0</v>
      </c>
      <c r="I80" s="6">
        <f>F80</f>
        <v>0</v>
      </c>
      <c r="J80" s="6">
        <f t="shared" si="39"/>
        <v>0</v>
      </c>
      <c r="K80" s="7"/>
      <c r="L80" s="9"/>
      <c r="M80" s="7"/>
      <c r="N80" s="9"/>
      <c r="O80" s="7"/>
    </row>
    <row r="81" spans="1:15" x14ac:dyDescent="0.25">
      <c r="A81" s="18" t="s">
        <v>81</v>
      </c>
      <c r="B81" s="5"/>
      <c r="C81" s="6">
        <v>0</v>
      </c>
      <c r="D81" s="6">
        <f t="shared" si="1"/>
        <v>50000000</v>
      </c>
      <c r="E81" s="6">
        <v>50000000</v>
      </c>
      <c r="F81" s="6">
        <v>50000000</v>
      </c>
      <c r="G81" s="6">
        <f t="shared" si="37"/>
        <v>50000000</v>
      </c>
      <c r="H81" s="6">
        <f t="shared" si="38"/>
        <v>0</v>
      </c>
      <c r="I81" s="6">
        <v>0</v>
      </c>
      <c r="J81" s="6">
        <f t="shared" si="39"/>
        <v>0</v>
      </c>
      <c r="K81" s="7"/>
      <c r="L81" s="9"/>
      <c r="M81" s="7"/>
      <c r="N81" s="9"/>
      <c r="O81" s="7"/>
    </row>
    <row r="82" spans="1:15" x14ac:dyDescent="0.25">
      <c r="A82" s="18"/>
      <c r="B82" s="5"/>
      <c r="C82" s="6"/>
      <c r="D82" s="6"/>
      <c r="E82" s="6"/>
      <c r="F82" s="6"/>
      <c r="G82" s="6"/>
      <c r="H82" s="6"/>
      <c r="I82" s="6"/>
      <c r="J82" s="6"/>
      <c r="K82" s="7"/>
      <c r="L82" s="9"/>
      <c r="M82" s="7"/>
      <c r="N82" s="9"/>
      <c r="O82" s="7"/>
    </row>
    <row r="83" spans="1:15" s="4" customFormat="1" x14ac:dyDescent="0.25">
      <c r="A83" s="10" t="s">
        <v>0</v>
      </c>
      <c r="B83" s="10"/>
      <c r="C83" s="11">
        <f>SUM(C84:C90)</f>
        <v>11926268389</v>
      </c>
      <c r="D83" s="11">
        <f t="shared" si="1"/>
        <v>1315188.7099990845</v>
      </c>
      <c r="E83" s="11">
        <f>SUM(E84:E90)</f>
        <v>11927583577.709999</v>
      </c>
      <c r="F83" s="11">
        <f t="shared" ref="F83:J83" si="40">SUM(F84:F90)</f>
        <v>9135582175.6500015</v>
      </c>
      <c r="G83" s="11">
        <f t="shared" si="40"/>
        <v>9135582175.6500015</v>
      </c>
      <c r="H83" s="11">
        <f t="shared" si="40"/>
        <v>2792001402.0599995</v>
      </c>
      <c r="I83" s="11">
        <f t="shared" si="40"/>
        <v>2792001402.0599999</v>
      </c>
      <c r="J83" s="11">
        <f t="shared" si="40"/>
        <v>0</v>
      </c>
      <c r="K83" s="7"/>
      <c r="L83" s="7"/>
      <c r="M83" s="3"/>
      <c r="N83" s="3"/>
      <c r="O83" s="3"/>
    </row>
    <row r="84" spans="1:15" x14ac:dyDescent="0.25">
      <c r="A84" s="18" t="s">
        <v>62</v>
      </c>
      <c r="B84" s="5"/>
      <c r="C84" s="6">
        <v>5900195803</v>
      </c>
      <c r="D84" s="6">
        <f t="shared" si="1"/>
        <v>0</v>
      </c>
      <c r="E84" s="6">
        <v>5900195803</v>
      </c>
      <c r="F84" s="6">
        <v>4712660983.2600002</v>
      </c>
      <c r="G84" s="6">
        <f t="shared" ref="G84:G90" si="41">F84</f>
        <v>4712660983.2600002</v>
      </c>
      <c r="H84" s="6">
        <f t="shared" ref="H84:H90" si="42">+E84-G84</f>
        <v>1187534819.7399998</v>
      </c>
      <c r="I84" s="6">
        <v>1187534819.74</v>
      </c>
      <c r="J84" s="6">
        <f t="shared" ref="J84:J90" si="43">+H84-I84</f>
        <v>0</v>
      </c>
      <c r="K84" s="7"/>
      <c r="L84" s="22"/>
      <c r="M84" s="8"/>
      <c r="N84" s="8"/>
      <c r="O84" s="8"/>
    </row>
    <row r="85" spans="1:15" x14ac:dyDescent="0.25">
      <c r="A85" s="18" t="s">
        <v>63</v>
      </c>
      <c r="B85" s="5"/>
      <c r="C85" s="6">
        <v>5826072586</v>
      </c>
      <c r="D85" s="6">
        <f t="shared" si="1"/>
        <v>0</v>
      </c>
      <c r="E85" s="6">
        <v>5826072586</v>
      </c>
      <c r="F85" s="6">
        <v>4284534879.8600001</v>
      </c>
      <c r="G85" s="6">
        <f t="shared" si="41"/>
        <v>4284534879.8600001</v>
      </c>
      <c r="H85" s="6">
        <f t="shared" si="42"/>
        <v>1541537706.1399999</v>
      </c>
      <c r="I85" s="6">
        <v>1541537706.1399999</v>
      </c>
      <c r="J85" s="6">
        <f t="shared" si="43"/>
        <v>0</v>
      </c>
      <c r="K85" s="7"/>
      <c r="L85" s="22"/>
      <c r="M85" s="8"/>
      <c r="N85" s="8"/>
      <c r="O85" s="8"/>
    </row>
    <row r="86" spans="1:15" x14ac:dyDescent="0.25">
      <c r="A86" s="18" t="s">
        <v>82</v>
      </c>
      <c r="B86" s="5"/>
      <c r="C86" s="6">
        <v>0</v>
      </c>
      <c r="D86" s="6">
        <f t="shared" ref="D86:D89" si="44">E86-C86</f>
        <v>0</v>
      </c>
      <c r="E86" s="6">
        <v>0</v>
      </c>
      <c r="F86" s="6">
        <v>0</v>
      </c>
      <c r="G86" s="6">
        <f t="shared" si="41"/>
        <v>0</v>
      </c>
      <c r="H86" s="6">
        <f t="shared" si="42"/>
        <v>0</v>
      </c>
      <c r="I86" s="6">
        <f>F86</f>
        <v>0</v>
      </c>
      <c r="J86" s="6">
        <f t="shared" si="43"/>
        <v>0</v>
      </c>
      <c r="K86" s="7"/>
      <c r="L86" s="22"/>
      <c r="M86" s="8"/>
      <c r="N86" s="8"/>
      <c r="O86" s="8"/>
    </row>
    <row r="87" spans="1:15" x14ac:dyDescent="0.25">
      <c r="A87" s="18" t="s">
        <v>83</v>
      </c>
      <c r="B87" s="5"/>
      <c r="C87" s="6">
        <v>0</v>
      </c>
      <c r="D87" s="6">
        <f t="shared" si="44"/>
        <v>0</v>
      </c>
      <c r="E87" s="6">
        <v>0</v>
      </c>
      <c r="F87" s="6">
        <v>0</v>
      </c>
      <c r="G87" s="6">
        <f t="shared" si="41"/>
        <v>0</v>
      </c>
      <c r="H87" s="6">
        <f t="shared" si="42"/>
        <v>0</v>
      </c>
      <c r="I87" s="6">
        <f>F87</f>
        <v>0</v>
      </c>
      <c r="J87" s="6">
        <f t="shared" si="43"/>
        <v>0</v>
      </c>
      <c r="K87" s="7"/>
      <c r="L87" s="22"/>
      <c r="M87" s="8"/>
      <c r="N87" s="8"/>
      <c r="O87" s="8"/>
    </row>
    <row r="88" spans="1:15" x14ac:dyDescent="0.25">
      <c r="A88" s="18" t="s">
        <v>84</v>
      </c>
      <c r="B88" s="5"/>
      <c r="C88" s="6">
        <v>0</v>
      </c>
      <c r="D88" s="6">
        <f t="shared" si="44"/>
        <v>0</v>
      </c>
      <c r="E88" s="6">
        <v>0</v>
      </c>
      <c r="F88" s="6">
        <v>0</v>
      </c>
      <c r="G88" s="6">
        <f t="shared" si="41"/>
        <v>0</v>
      </c>
      <c r="H88" s="6">
        <f t="shared" si="42"/>
        <v>0</v>
      </c>
      <c r="I88" s="6">
        <f>F88</f>
        <v>0</v>
      </c>
      <c r="J88" s="6">
        <f t="shared" si="43"/>
        <v>0</v>
      </c>
      <c r="K88" s="7"/>
      <c r="L88" s="22"/>
      <c r="M88" s="8"/>
      <c r="N88" s="8"/>
      <c r="O88" s="8"/>
    </row>
    <row r="89" spans="1:15" x14ac:dyDescent="0.25">
      <c r="A89" s="18" t="s">
        <v>85</v>
      </c>
      <c r="B89" s="5"/>
      <c r="C89" s="6">
        <v>0</v>
      </c>
      <c r="D89" s="6">
        <f t="shared" si="44"/>
        <v>0</v>
      </c>
      <c r="E89" s="6">
        <v>0</v>
      </c>
      <c r="F89" s="6">
        <v>0</v>
      </c>
      <c r="G89" s="6">
        <f t="shared" si="41"/>
        <v>0</v>
      </c>
      <c r="H89" s="6">
        <f t="shared" si="42"/>
        <v>0</v>
      </c>
      <c r="I89" s="6">
        <f>F89</f>
        <v>0</v>
      </c>
      <c r="J89" s="6">
        <f t="shared" si="43"/>
        <v>0</v>
      </c>
      <c r="K89" s="7"/>
      <c r="L89" s="22"/>
      <c r="M89" s="8"/>
      <c r="N89" s="8"/>
      <c r="O89" s="8"/>
    </row>
    <row r="90" spans="1:15" x14ac:dyDescent="0.25">
      <c r="A90" s="18" t="s">
        <v>64</v>
      </c>
      <c r="B90" s="5"/>
      <c r="C90" s="6">
        <v>200000000</v>
      </c>
      <c r="D90" s="6">
        <f t="shared" ref="D90" si="45">E90-C90</f>
        <v>1315188.7100000083</v>
      </c>
      <c r="E90" s="6">
        <v>201315188.71000001</v>
      </c>
      <c r="F90" s="6">
        <v>138386312.53</v>
      </c>
      <c r="G90" s="6">
        <f t="shared" si="41"/>
        <v>138386312.53</v>
      </c>
      <c r="H90" s="6">
        <f t="shared" si="42"/>
        <v>62928876.180000007</v>
      </c>
      <c r="I90" s="6">
        <v>62928876.18</v>
      </c>
      <c r="J90" s="6">
        <f t="shared" si="43"/>
        <v>0</v>
      </c>
      <c r="K90" s="7"/>
      <c r="L90" s="22"/>
      <c r="M90" s="8"/>
      <c r="N90" s="8"/>
      <c r="O90" s="8"/>
    </row>
    <row r="91" spans="1:15" s="2" customFormat="1" ht="13.5" x14ac:dyDescent="0.25">
      <c r="D91" s="28"/>
      <c r="F91" s="28"/>
    </row>
    <row r="92" spans="1:15" s="2" customFormat="1" ht="13.5" x14ac:dyDescent="0.25">
      <c r="A92" s="17" t="s">
        <v>93</v>
      </c>
      <c r="C92" s="11">
        <f>C93+C102+C113+C124+C135+C146+C151+C160+C165</f>
        <v>19020393023</v>
      </c>
      <c r="D92" s="11">
        <f t="shared" ref="D92:J92" si="46">D93+D102+D113+D124+D135+D146+D151+D160+D165</f>
        <v>10666426443.360001</v>
      </c>
      <c r="E92" s="11">
        <f t="shared" si="46"/>
        <v>29686819466.360001</v>
      </c>
      <c r="F92" s="11">
        <f t="shared" si="46"/>
        <v>14237916425.040003</v>
      </c>
      <c r="G92" s="11">
        <f t="shared" si="46"/>
        <v>14237916425.040003</v>
      </c>
      <c r="H92" s="11">
        <f t="shared" si="46"/>
        <v>15448903041.319998</v>
      </c>
      <c r="I92" s="11">
        <f t="shared" si="46"/>
        <v>6326844507.5900011</v>
      </c>
      <c r="J92" s="11">
        <f t="shared" si="46"/>
        <v>9122058533.7299976</v>
      </c>
    </row>
    <row r="93" spans="1:15" s="4" customFormat="1" x14ac:dyDescent="0.25">
      <c r="A93" s="17" t="s">
        <v>10</v>
      </c>
      <c r="B93" s="17"/>
      <c r="C93" s="11">
        <f>SUM(C94:C100)</f>
        <v>477436113</v>
      </c>
      <c r="D93" s="11">
        <f t="shared" ref="D93:D100" si="47">E93-C93</f>
        <v>-376426901.06</v>
      </c>
      <c r="E93" s="11">
        <f>SUM(E94:E100)</f>
        <v>101009211.94000001</v>
      </c>
      <c r="F93" s="11">
        <f t="shared" ref="F93:J93" si="48">SUM(F94:F100)</f>
        <v>46773999.550000004</v>
      </c>
      <c r="G93" s="11">
        <f t="shared" si="48"/>
        <v>46773999.550000004</v>
      </c>
      <c r="H93" s="11">
        <f t="shared" si="48"/>
        <v>54235212.390000001</v>
      </c>
      <c r="I93" s="11">
        <f t="shared" si="48"/>
        <v>476793.31</v>
      </c>
      <c r="J93" s="11">
        <f t="shared" si="48"/>
        <v>53758419.080000006</v>
      </c>
      <c r="K93" s="7"/>
      <c r="L93" s="7"/>
      <c r="M93" s="3"/>
      <c r="N93" s="3"/>
      <c r="O93" s="3"/>
    </row>
    <row r="94" spans="1:15" x14ac:dyDescent="0.25">
      <c r="A94" s="18" t="s">
        <v>24</v>
      </c>
      <c r="B94" s="5"/>
      <c r="C94" s="6">
        <v>0</v>
      </c>
      <c r="D94" s="6">
        <f t="shared" si="47"/>
        <v>0</v>
      </c>
      <c r="E94" s="6">
        <v>0</v>
      </c>
      <c r="F94" s="6">
        <v>0</v>
      </c>
      <c r="G94" s="6">
        <f>F94</f>
        <v>0</v>
      </c>
      <c r="H94" s="6">
        <f>+E94-G94</f>
        <v>0</v>
      </c>
      <c r="I94" s="6">
        <v>0</v>
      </c>
      <c r="J94" s="6">
        <f>+H94-I94</f>
        <v>0</v>
      </c>
      <c r="K94" s="7"/>
      <c r="L94" s="22"/>
      <c r="M94" s="8"/>
      <c r="N94" s="8"/>
      <c r="O94" s="8"/>
    </row>
    <row r="95" spans="1:15" x14ac:dyDescent="0.25">
      <c r="A95" s="18" t="s">
        <v>25</v>
      </c>
      <c r="B95" s="5"/>
      <c r="C95" s="6">
        <v>431568923</v>
      </c>
      <c r="D95" s="6">
        <f t="shared" si="47"/>
        <v>-338255642.24000001</v>
      </c>
      <c r="E95" s="6">
        <v>93313280.760000005</v>
      </c>
      <c r="F95" s="6">
        <v>46705289.950000003</v>
      </c>
      <c r="G95" s="6">
        <f t="shared" ref="G95:G100" si="49">F95</f>
        <v>46705289.950000003</v>
      </c>
      <c r="H95" s="6">
        <f t="shared" ref="H95:H100" si="50">+E95-G95</f>
        <v>46607990.810000002</v>
      </c>
      <c r="I95" s="6">
        <v>476172.51</v>
      </c>
      <c r="J95" s="6">
        <f t="shared" ref="J95:J100" si="51">+H95-I95</f>
        <v>46131818.300000004</v>
      </c>
      <c r="K95" s="7"/>
      <c r="L95" s="22"/>
      <c r="M95" s="8"/>
      <c r="N95" s="8"/>
      <c r="O95" s="8"/>
    </row>
    <row r="96" spans="1:15" x14ac:dyDescent="0.25">
      <c r="A96" s="18" t="s">
        <v>26</v>
      </c>
      <c r="B96" s="5"/>
      <c r="C96" s="6">
        <v>45867190</v>
      </c>
      <c r="D96" s="6">
        <f t="shared" si="47"/>
        <v>-38284621.219999999</v>
      </c>
      <c r="E96" s="6">
        <v>7582568.7800000003</v>
      </c>
      <c r="F96" s="6">
        <v>0</v>
      </c>
      <c r="G96" s="6">
        <f t="shared" si="49"/>
        <v>0</v>
      </c>
      <c r="H96" s="6">
        <f t="shared" si="50"/>
        <v>7582568.7800000003</v>
      </c>
      <c r="I96" s="6">
        <v>0</v>
      </c>
      <c r="J96" s="6">
        <f t="shared" si="51"/>
        <v>7582568.7800000003</v>
      </c>
      <c r="K96" s="7"/>
      <c r="L96" s="22"/>
      <c r="M96" s="8"/>
      <c r="N96" s="8"/>
      <c r="O96" s="8"/>
    </row>
    <row r="97" spans="1:15" x14ac:dyDescent="0.25">
      <c r="A97" s="18" t="s">
        <v>9</v>
      </c>
      <c r="B97" s="5"/>
      <c r="C97" s="6">
        <v>0</v>
      </c>
      <c r="D97" s="6">
        <f t="shared" si="47"/>
        <v>0</v>
      </c>
      <c r="E97" s="6">
        <v>0</v>
      </c>
      <c r="F97" s="6">
        <v>0</v>
      </c>
      <c r="G97" s="6">
        <f t="shared" si="49"/>
        <v>0</v>
      </c>
      <c r="H97" s="6">
        <f t="shared" si="50"/>
        <v>0</v>
      </c>
      <c r="I97" s="6">
        <v>0</v>
      </c>
      <c r="J97" s="6">
        <f t="shared" si="51"/>
        <v>0</v>
      </c>
      <c r="K97" s="7"/>
      <c r="L97" s="22"/>
      <c r="M97" s="8"/>
      <c r="N97" s="8"/>
      <c r="O97" s="8"/>
    </row>
    <row r="98" spans="1:15" x14ac:dyDescent="0.25">
      <c r="A98" s="18" t="s">
        <v>27</v>
      </c>
      <c r="B98" s="5"/>
      <c r="C98" s="6">
        <v>0</v>
      </c>
      <c r="D98" s="6">
        <f t="shared" si="47"/>
        <v>113362.4</v>
      </c>
      <c r="E98" s="6">
        <v>113362.4</v>
      </c>
      <c r="F98" s="6">
        <v>68709.600000000006</v>
      </c>
      <c r="G98" s="6">
        <f t="shared" si="49"/>
        <v>68709.600000000006</v>
      </c>
      <c r="H98" s="6">
        <f t="shared" si="50"/>
        <v>44652.799999999988</v>
      </c>
      <c r="I98" s="6">
        <v>620.79999999999995</v>
      </c>
      <c r="J98" s="6">
        <f t="shared" si="51"/>
        <v>44031.999999999985</v>
      </c>
      <c r="K98" s="7"/>
      <c r="L98" s="22"/>
      <c r="M98" s="8"/>
      <c r="N98" s="8"/>
      <c r="O98" s="8"/>
    </row>
    <row r="99" spans="1:15" x14ac:dyDescent="0.25">
      <c r="A99" s="18" t="s">
        <v>8</v>
      </c>
      <c r="B99" s="5"/>
      <c r="C99" s="6">
        <v>0</v>
      </c>
      <c r="D99" s="6">
        <f t="shared" si="47"/>
        <v>0</v>
      </c>
      <c r="E99" s="6">
        <v>0</v>
      </c>
      <c r="F99" s="6">
        <v>0</v>
      </c>
      <c r="G99" s="6">
        <f t="shared" si="49"/>
        <v>0</v>
      </c>
      <c r="H99" s="6">
        <f t="shared" si="50"/>
        <v>0</v>
      </c>
      <c r="I99" s="6">
        <v>0</v>
      </c>
      <c r="J99" s="6">
        <f t="shared" si="51"/>
        <v>0</v>
      </c>
      <c r="K99" s="7"/>
      <c r="L99" s="22"/>
      <c r="M99" s="8"/>
      <c r="N99" s="8"/>
      <c r="O99" s="8"/>
    </row>
    <row r="100" spans="1:15" x14ac:dyDescent="0.25">
      <c r="A100" s="18" t="s">
        <v>28</v>
      </c>
      <c r="B100" s="5"/>
      <c r="C100" s="6">
        <v>0</v>
      </c>
      <c r="D100" s="6">
        <f t="shared" si="47"/>
        <v>0</v>
      </c>
      <c r="E100" s="6">
        <v>0</v>
      </c>
      <c r="F100" s="6">
        <v>0</v>
      </c>
      <c r="G100" s="6">
        <f t="shared" si="49"/>
        <v>0</v>
      </c>
      <c r="H100" s="6">
        <f t="shared" si="50"/>
        <v>0</v>
      </c>
      <c r="I100" s="6">
        <v>0</v>
      </c>
      <c r="J100" s="6">
        <f t="shared" si="51"/>
        <v>0</v>
      </c>
      <c r="K100" s="7"/>
      <c r="L100" s="9"/>
      <c r="M100" s="7"/>
      <c r="N100" s="9"/>
      <c r="O100" s="7"/>
    </row>
    <row r="101" spans="1:15" x14ac:dyDescent="0.25">
      <c r="A101" s="18"/>
      <c r="B101" s="5"/>
      <c r="C101" s="6"/>
      <c r="D101" s="6"/>
      <c r="E101" s="6"/>
      <c r="F101" s="6"/>
      <c r="G101" s="6"/>
      <c r="H101" s="6"/>
      <c r="I101" s="6"/>
      <c r="J101" s="6"/>
      <c r="K101" s="7"/>
      <c r="L101" s="9"/>
      <c r="M101" s="7"/>
      <c r="N101" s="9"/>
      <c r="O101" s="7"/>
    </row>
    <row r="102" spans="1:15" s="4" customFormat="1" x14ac:dyDescent="0.25">
      <c r="A102" s="10" t="s">
        <v>7</v>
      </c>
      <c r="B102" s="10"/>
      <c r="C102" s="11">
        <f>SUM(C103:C111)</f>
        <v>2861695558</v>
      </c>
      <c r="D102" s="11">
        <f t="shared" ref="D102:D111" si="52">E102-C102</f>
        <v>1838140037.8299999</v>
      </c>
      <c r="E102" s="11">
        <f>SUM(E103:E111)</f>
        <v>4699835595.8299999</v>
      </c>
      <c r="F102" s="11">
        <f t="shared" ref="F102:J102" si="53">SUM(F103:F111)</f>
        <v>2183099757.3400002</v>
      </c>
      <c r="G102" s="11">
        <f t="shared" si="53"/>
        <v>2183099757.3400002</v>
      </c>
      <c r="H102" s="11">
        <f t="shared" si="53"/>
        <v>2516735838.4900002</v>
      </c>
      <c r="I102" s="11">
        <f t="shared" si="53"/>
        <v>1398067618.5699999</v>
      </c>
      <c r="J102" s="11">
        <f t="shared" si="53"/>
        <v>1118668219.9199998</v>
      </c>
      <c r="K102" s="7"/>
      <c r="L102" s="7"/>
      <c r="M102" s="3"/>
      <c r="N102" s="3"/>
      <c r="O102" s="3"/>
    </row>
    <row r="103" spans="1:15" ht="24" x14ac:dyDescent="0.25">
      <c r="A103" s="18" t="s">
        <v>29</v>
      </c>
      <c r="B103" s="5"/>
      <c r="C103" s="6">
        <v>10711329</v>
      </c>
      <c r="D103" s="6">
        <f t="shared" si="52"/>
        <v>45136309.419999994</v>
      </c>
      <c r="E103" s="6">
        <v>55847638.419999994</v>
      </c>
      <c r="F103" s="6">
        <v>10971499</v>
      </c>
      <c r="G103" s="6">
        <f t="shared" ref="G103:G111" si="54">F103</f>
        <v>10971499</v>
      </c>
      <c r="H103" s="6">
        <f t="shared" ref="H103:H111" si="55">+E103-G103</f>
        <v>44876139.419999994</v>
      </c>
      <c r="I103" s="6">
        <v>812131.53000000014</v>
      </c>
      <c r="J103" s="6">
        <f t="shared" ref="J103:J111" si="56">+H103-I103</f>
        <v>44064007.889999993</v>
      </c>
      <c r="K103" s="7"/>
      <c r="L103" s="22"/>
      <c r="M103" s="8"/>
      <c r="N103" s="8"/>
      <c r="O103" s="8"/>
    </row>
    <row r="104" spans="1:15" x14ac:dyDescent="0.25">
      <c r="A104" s="18" t="s">
        <v>30</v>
      </c>
      <c r="B104" s="5"/>
      <c r="C104" s="6">
        <v>3100000</v>
      </c>
      <c r="D104" s="6">
        <f t="shared" si="52"/>
        <v>140986389.98000002</v>
      </c>
      <c r="E104" s="6">
        <v>144086389.98000002</v>
      </c>
      <c r="F104" s="6">
        <v>39286843.310000002</v>
      </c>
      <c r="G104" s="6">
        <f t="shared" si="54"/>
        <v>39286843.310000002</v>
      </c>
      <c r="H104" s="6">
        <f t="shared" si="55"/>
        <v>104799546.67000002</v>
      </c>
      <c r="I104" s="6">
        <v>94497505.060000002</v>
      </c>
      <c r="J104" s="6">
        <f t="shared" si="56"/>
        <v>10302041.610000014</v>
      </c>
      <c r="K104" s="7"/>
      <c r="L104" s="22"/>
      <c r="M104" s="8"/>
      <c r="N104" s="8"/>
      <c r="O104" s="8"/>
    </row>
    <row r="105" spans="1:15" x14ac:dyDescent="0.25">
      <c r="A105" s="18" t="s">
        <v>31</v>
      </c>
      <c r="B105" s="5"/>
      <c r="C105" s="6">
        <v>15421408</v>
      </c>
      <c r="D105" s="6">
        <f t="shared" si="52"/>
        <v>413965.36000000127</v>
      </c>
      <c r="E105" s="6">
        <v>15835373.360000001</v>
      </c>
      <c r="F105" s="6">
        <v>8448237.2400000002</v>
      </c>
      <c r="G105" s="6">
        <f t="shared" si="54"/>
        <v>8448237.2400000002</v>
      </c>
      <c r="H105" s="6">
        <f t="shared" si="55"/>
        <v>7387136.120000001</v>
      </c>
      <c r="I105" s="6">
        <v>6158551.5600000005</v>
      </c>
      <c r="J105" s="6">
        <f t="shared" si="56"/>
        <v>1228584.5600000005</v>
      </c>
      <c r="K105" s="7"/>
      <c r="L105" s="22"/>
      <c r="M105" s="8"/>
      <c r="N105" s="8"/>
      <c r="O105" s="8"/>
    </row>
    <row r="106" spans="1:15" x14ac:dyDescent="0.25">
      <c r="A106" s="18" t="s">
        <v>32</v>
      </c>
      <c r="B106" s="5"/>
      <c r="C106" s="6">
        <v>528340243</v>
      </c>
      <c r="D106" s="6">
        <f t="shared" si="52"/>
        <v>451881210.46999991</v>
      </c>
      <c r="E106" s="6">
        <v>980221453.46999991</v>
      </c>
      <c r="F106" s="6">
        <v>596827914.10000002</v>
      </c>
      <c r="G106" s="6">
        <f t="shared" si="54"/>
        <v>596827914.10000002</v>
      </c>
      <c r="H106" s="6">
        <f t="shared" si="55"/>
        <v>383393539.36999989</v>
      </c>
      <c r="I106" s="6">
        <v>252855811.27999997</v>
      </c>
      <c r="J106" s="6">
        <f t="shared" si="56"/>
        <v>130537728.08999991</v>
      </c>
      <c r="K106" s="7"/>
      <c r="L106" s="22"/>
      <c r="M106" s="8"/>
      <c r="N106" s="8"/>
      <c r="O106" s="8"/>
    </row>
    <row r="107" spans="1:15" x14ac:dyDescent="0.25">
      <c r="A107" s="18" t="s">
        <v>33</v>
      </c>
      <c r="B107" s="5"/>
      <c r="C107" s="6">
        <v>1067164183</v>
      </c>
      <c r="D107" s="6">
        <f t="shared" si="52"/>
        <v>1046328304.79</v>
      </c>
      <c r="E107" s="6">
        <v>2113492487.79</v>
      </c>
      <c r="F107" s="6">
        <v>643489379.0200001</v>
      </c>
      <c r="G107" s="6">
        <f t="shared" si="54"/>
        <v>643489379.0200001</v>
      </c>
      <c r="H107" s="6">
        <f t="shared" si="55"/>
        <v>1470003108.77</v>
      </c>
      <c r="I107" s="6">
        <v>643086754.51999998</v>
      </c>
      <c r="J107" s="6">
        <f t="shared" si="56"/>
        <v>826916354.25</v>
      </c>
      <c r="K107" s="7"/>
      <c r="L107" s="22"/>
      <c r="M107" s="8"/>
      <c r="N107" s="8"/>
      <c r="O107" s="8"/>
    </row>
    <row r="108" spans="1:15" x14ac:dyDescent="0.25">
      <c r="A108" s="18" t="s">
        <v>34</v>
      </c>
      <c r="B108" s="5"/>
      <c r="C108" s="6">
        <v>1040415082</v>
      </c>
      <c r="D108" s="6">
        <f t="shared" si="52"/>
        <v>35240791.730000019</v>
      </c>
      <c r="E108" s="6">
        <v>1075655873.73</v>
      </c>
      <c r="F108" s="6">
        <v>805460766.11000013</v>
      </c>
      <c r="G108" s="6">
        <f t="shared" si="54"/>
        <v>805460766.11000013</v>
      </c>
      <c r="H108" s="6">
        <f t="shared" si="55"/>
        <v>270195107.61999989</v>
      </c>
      <c r="I108" s="6">
        <v>248681902.25999999</v>
      </c>
      <c r="J108" s="6">
        <f t="shared" si="56"/>
        <v>21513205.359999895</v>
      </c>
      <c r="K108" s="7"/>
      <c r="L108" s="22"/>
      <c r="M108" s="8"/>
      <c r="N108" s="8"/>
      <c r="O108" s="8"/>
    </row>
    <row r="109" spans="1:15" x14ac:dyDescent="0.25">
      <c r="A109" s="18" t="s">
        <v>35</v>
      </c>
      <c r="B109" s="5"/>
      <c r="C109" s="6">
        <v>162427667</v>
      </c>
      <c r="D109" s="6">
        <f t="shared" si="52"/>
        <v>126575864.25</v>
      </c>
      <c r="E109" s="6">
        <v>289003531.25</v>
      </c>
      <c r="F109" s="6">
        <v>61906609.219999999</v>
      </c>
      <c r="G109" s="6">
        <f t="shared" si="54"/>
        <v>61906609.219999999</v>
      </c>
      <c r="H109" s="6">
        <f t="shared" si="55"/>
        <v>227096922.03</v>
      </c>
      <c r="I109" s="6">
        <v>148390546.37</v>
      </c>
      <c r="J109" s="6">
        <f t="shared" si="56"/>
        <v>78706375.659999996</v>
      </c>
      <c r="K109" s="7"/>
      <c r="L109" s="22"/>
      <c r="M109" s="8"/>
      <c r="N109" s="8"/>
      <c r="O109" s="8"/>
    </row>
    <row r="110" spans="1:15" x14ac:dyDescent="0.25">
      <c r="A110" s="18" t="s">
        <v>36</v>
      </c>
      <c r="B110" s="5"/>
      <c r="C110" s="6">
        <v>0</v>
      </c>
      <c r="D110" s="6">
        <f t="shared" si="52"/>
        <v>14623.15</v>
      </c>
      <c r="E110" s="6">
        <v>14623.15</v>
      </c>
      <c r="F110" s="6">
        <v>0</v>
      </c>
      <c r="G110" s="6">
        <f t="shared" si="54"/>
        <v>0</v>
      </c>
      <c r="H110" s="6">
        <f t="shared" si="55"/>
        <v>14623.15</v>
      </c>
      <c r="I110" s="6">
        <v>0</v>
      </c>
      <c r="J110" s="6">
        <f t="shared" si="56"/>
        <v>14623.15</v>
      </c>
      <c r="K110" s="7"/>
      <c r="L110" s="22"/>
      <c r="M110" s="8"/>
      <c r="N110" s="8"/>
      <c r="O110" s="8"/>
    </row>
    <row r="111" spans="1:15" x14ac:dyDescent="0.25">
      <c r="A111" s="18" t="s">
        <v>37</v>
      </c>
      <c r="B111" s="5"/>
      <c r="C111" s="6">
        <v>34115646</v>
      </c>
      <c r="D111" s="6">
        <f t="shared" si="52"/>
        <v>-8437421.320000004</v>
      </c>
      <c r="E111" s="6">
        <v>25678224.679999996</v>
      </c>
      <c r="F111" s="6">
        <v>16708509.34</v>
      </c>
      <c r="G111" s="6">
        <f t="shared" si="54"/>
        <v>16708509.34</v>
      </c>
      <c r="H111" s="6">
        <f t="shared" si="55"/>
        <v>8969715.3399999961</v>
      </c>
      <c r="I111" s="6">
        <v>3584415.9899999998</v>
      </c>
      <c r="J111" s="6">
        <f t="shared" si="56"/>
        <v>5385299.3499999959</v>
      </c>
      <c r="K111" s="7"/>
      <c r="L111" s="22"/>
      <c r="M111" s="8"/>
      <c r="N111" s="8"/>
      <c r="O111" s="8"/>
    </row>
    <row r="112" spans="1:15" x14ac:dyDescent="0.25">
      <c r="A112" s="18"/>
      <c r="B112" s="5"/>
      <c r="C112" s="6"/>
      <c r="D112" s="6"/>
      <c r="E112" s="6"/>
      <c r="F112" s="6"/>
      <c r="G112" s="6"/>
      <c r="H112" s="6"/>
      <c r="I112" s="6"/>
      <c r="J112" s="6"/>
      <c r="K112" s="7"/>
      <c r="L112" s="22"/>
      <c r="M112" s="8"/>
      <c r="N112" s="8"/>
      <c r="O112" s="8"/>
    </row>
    <row r="113" spans="1:15" s="4" customFormat="1" x14ac:dyDescent="0.25">
      <c r="A113" s="10" t="s">
        <v>6</v>
      </c>
      <c r="B113" s="10"/>
      <c r="C113" s="11">
        <f>SUM(C114:C122)</f>
        <v>5719413627</v>
      </c>
      <c r="D113" s="11">
        <f t="shared" ref="D113:D122" si="57">E113-C113</f>
        <v>961127003.22999954</v>
      </c>
      <c r="E113" s="11">
        <f>SUM(E114:E122)</f>
        <v>6680540630.2299995</v>
      </c>
      <c r="F113" s="11">
        <f t="shared" ref="F113:J113" si="58">SUM(F114:F122)</f>
        <v>4046627837.690001</v>
      </c>
      <c r="G113" s="11">
        <f t="shared" si="58"/>
        <v>4046627837.690001</v>
      </c>
      <c r="H113" s="11">
        <f t="shared" si="58"/>
        <v>2633912792.5399985</v>
      </c>
      <c r="I113" s="11">
        <f t="shared" si="58"/>
        <v>1783923184.3100004</v>
      </c>
      <c r="J113" s="11">
        <f t="shared" si="58"/>
        <v>849989608.22999847</v>
      </c>
      <c r="K113" s="7"/>
      <c r="L113" s="7"/>
      <c r="M113" s="3"/>
      <c r="N113" s="3"/>
      <c r="O113" s="3"/>
    </row>
    <row r="114" spans="1:15" x14ac:dyDescent="0.25">
      <c r="A114" s="18" t="s">
        <v>38</v>
      </c>
      <c r="B114" s="5"/>
      <c r="C114" s="6">
        <v>2775966969</v>
      </c>
      <c r="D114" s="6">
        <f t="shared" si="57"/>
        <v>100807153.30999947</v>
      </c>
      <c r="E114" s="6">
        <v>2876774122.3099995</v>
      </c>
      <c r="F114" s="6">
        <v>2054429156.7300003</v>
      </c>
      <c r="G114" s="6">
        <f t="shared" ref="G114:G122" si="59">F114</f>
        <v>2054429156.7300003</v>
      </c>
      <c r="H114" s="6">
        <f t="shared" ref="H114:H122" si="60">+E114-G114</f>
        <v>822344965.57999921</v>
      </c>
      <c r="I114" s="6">
        <v>640590238.68000019</v>
      </c>
      <c r="J114" s="6">
        <f t="shared" ref="J114:J122" si="61">+H114-I114</f>
        <v>181754726.89999902</v>
      </c>
      <c r="K114" s="7"/>
      <c r="L114" s="22"/>
      <c r="M114" s="8"/>
      <c r="N114" s="8"/>
      <c r="O114" s="8"/>
    </row>
    <row r="115" spans="1:15" x14ac:dyDescent="0.25">
      <c r="A115" s="18" t="s">
        <v>39</v>
      </c>
      <c r="B115" s="5"/>
      <c r="C115" s="6">
        <v>136375461</v>
      </c>
      <c r="D115" s="6">
        <f t="shared" si="57"/>
        <v>-6515496.900000006</v>
      </c>
      <c r="E115" s="6">
        <v>129859964.09999999</v>
      </c>
      <c r="F115" s="6">
        <v>106063110.88999999</v>
      </c>
      <c r="G115" s="6">
        <f t="shared" si="59"/>
        <v>106063110.88999999</v>
      </c>
      <c r="H115" s="6">
        <f t="shared" si="60"/>
        <v>23796853.210000008</v>
      </c>
      <c r="I115" s="6">
        <v>14087844.050000001</v>
      </c>
      <c r="J115" s="6">
        <f t="shared" si="61"/>
        <v>9709009.1600000076</v>
      </c>
      <c r="K115" s="7"/>
      <c r="L115" s="22"/>
      <c r="M115" s="8"/>
      <c r="N115" s="8"/>
      <c r="O115" s="8"/>
    </row>
    <row r="116" spans="1:15" x14ac:dyDescent="0.25">
      <c r="A116" s="18" t="s">
        <v>40</v>
      </c>
      <c r="B116" s="5"/>
      <c r="C116" s="6">
        <v>2105988272</v>
      </c>
      <c r="D116" s="6">
        <f t="shared" si="57"/>
        <v>22928688.589999914</v>
      </c>
      <c r="E116" s="6">
        <v>2128916960.5899999</v>
      </c>
      <c r="F116" s="6">
        <v>1518754266.8000004</v>
      </c>
      <c r="G116" s="6">
        <f t="shared" si="59"/>
        <v>1518754266.8000004</v>
      </c>
      <c r="H116" s="6">
        <f t="shared" si="60"/>
        <v>610162693.78999949</v>
      </c>
      <c r="I116" s="6">
        <v>560087356.33000004</v>
      </c>
      <c r="J116" s="6">
        <f t="shared" si="61"/>
        <v>50075337.459999442</v>
      </c>
      <c r="K116" s="7"/>
      <c r="L116" s="22"/>
      <c r="M116" s="8"/>
      <c r="N116" s="8"/>
      <c r="O116" s="8"/>
    </row>
    <row r="117" spans="1:15" x14ac:dyDescent="0.25">
      <c r="A117" s="18" t="s">
        <v>41</v>
      </c>
      <c r="B117" s="5"/>
      <c r="C117" s="6">
        <v>193172149</v>
      </c>
      <c r="D117" s="6">
        <f t="shared" si="57"/>
        <v>-17772910.819999993</v>
      </c>
      <c r="E117" s="6">
        <v>175399238.18000001</v>
      </c>
      <c r="F117" s="6">
        <v>107158389.81</v>
      </c>
      <c r="G117" s="6">
        <f t="shared" si="59"/>
        <v>107158389.81</v>
      </c>
      <c r="H117" s="6">
        <f t="shared" si="60"/>
        <v>68240848.370000005</v>
      </c>
      <c r="I117" s="6">
        <v>51624768.579999998</v>
      </c>
      <c r="J117" s="6">
        <f t="shared" si="61"/>
        <v>16616079.790000007</v>
      </c>
      <c r="K117" s="7"/>
      <c r="L117" s="22"/>
      <c r="M117" s="8"/>
      <c r="N117" s="8"/>
      <c r="O117" s="8"/>
    </row>
    <row r="118" spans="1:15" ht="21" customHeight="1" x14ac:dyDescent="0.25">
      <c r="A118" s="18" t="s">
        <v>42</v>
      </c>
      <c r="B118" s="5"/>
      <c r="C118" s="6">
        <v>450975510</v>
      </c>
      <c r="D118" s="6">
        <f t="shared" si="57"/>
        <v>648253523.06999993</v>
      </c>
      <c r="E118" s="6">
        <v>1099229033.0699999</v>
      </c>
      <c r="F118" s="6">
        <v>232795884</v>
      </c>
      <c r="G118" s="6">
        <f t="shared" si="59"/>
        <v>232795884</v>
      </c>
      <c r="H118" s="6">
        <f t="shared" si="60"/>
        <v>866433149.06999993</v>
      </c>
      <c r="I118" s="6">
        <v>440961646.19999999</v>
      </c>
      <c r="J118" s="6">
        <f t="shared" si="61"/>
        <v>425471502.86999995</v>
      </c>
      <c r="K118" s="7"/>
      <c r="L118" s="22"/>
      <c r="M118" s="8"/>
      <c r="N118" s="8"/>
      <c r="O118" s="8"/>
    </row>
    <row r="119" spans="1:15" x14ac:dyDescent="0.25">
      <c r="A119" s="18" t="s">
        <v>43</v>
      </c>
      <c r="B119" s="5"/>
      <c r="C119" s="6">
        <v>2500000</v>
      </c>
      <c r="D119" s="6">
        <f t="shared" si="57"/>
        <v>910500</v>
      </c>
      <c r="E119" s="6">
        <v>3410500</v>
      </c>
      <c r="F119" s="6">
        <v>2124989.77</v>
      </c>
      <c r="G119" s="6">
        <f t="shared" si="59"/>
        <v>2124989.77</v>
      </c>
      <c r="H119" s="6">
        <f t="shared" si="60"/>
        <v>1285510.23</v>
      </c>
      <c r="I119" s="6">
        <v>665533.14</v>
      </c>
      <c r="J119" s="6">
        <f t="shared" si="61"/>
        <v>619977.09</v>
      </c>
      <c r="K119" s="7"/>
      <c r="L119" s="22"/>
      <c r="M119" s="8"/>
      <c r="N119" s="8"/>
      <c r="O119" s="8"/>
    </row>
    <row r="120" spans="1:15" x14ac:dyDescent="0.25">
      <c r="A120" s="18" t="s">
        <v>44</v>
      </c>
      <c r="B120" s="5"/>
      <c r="C120" s="6">
        <v>11560000</v>
      </c>
      <c r="D120" s="6">
        <f t="shared" si="57"/>
        <v>-6567160</v>
      </c>
      <c r="E120" s="6">
        <v>4992840</v>
      </c>
      <c r="F120" s="6">
        <v>3165329</v>
      </c>
      <c r="G120" s="6">
        <f t="shared" si="59"/>
        <v>3165329</v>
      </c>
      <c r="H120" s="6">
        <f t="shared" si="60"/>
        <v>1827511</v>
      </c>
      <c r="I120" s="6">
        <v>539</v>
      </c>
      <c r="J120" s="6">
        <f t="shared" si="61"/>
        <v>1826972</v>
      </c>
      <c r="K120" s="7"/>
      <c r="L120" s="22"/>
      <c r="M120" s="8"/>
      <c r="N120" s="8"/>
      <c r="O120" s="8"/>
    </row>
    <row r="121" spans="1:15" x14ac:dyDescent="0.25">
      <c r="A121" s="18" t="s">
        <v>45</v>
      </c>
      <c r="B121" s="5"/>
      <c r="C121" s="6">
        <v>4735202</v>
      </c>
      <c r="D121" s="6">
        <f t="shared" si="57"/>
        <v>-2000000</v>
      </c>
      <c r="E121" s="6">
        <v>2735202</v>
      </c>
      <c r="F121" s="6">
        <v>1515484.77</v>
      </c>
      <c r="G121" s="6">
        <f t="shared" si="59"/>
        <v>1515484.77</v>
      </c>
      <c r="H121" s="6">
        <f t="shared" si="60"/>
        <v>1219717.23</v>
      </c>
      <c r="I121" s="6">
        <v>937488.13</v>
      </c>
      <c r="J121" s="6">
        <f t="shared" si="61"/>
        <v>282229.09999999998</v>
      </c>
      <c r="K121" s="7"/>
      <c r="L121" s="22"/>
      <c r="M121" s="8"/>
      <c r="N121" s="8"/>
      <c r="O121" s="8"/>
    </row>
    <row r="122" spans="1:15" x14ac:dyDescent="0.25">
      <c r="A122" s="18" t="s">
        <v>46</v>
      </c>
      <c r="B122" s="5"/>
      <c r="C122" s="6">
        <v>38140064</v>
      </c>
      <c r="D122" s="6">
        <f t="shared" si="57"/>
        <v>221082705.98000002</v>
      </c>
      <c r="E122" s="6">
        <v>259222769.98000002</v>
      </c>
      <c r="F122" s="6">
        <v>20621225.920000002</v>
      </c>
      <c r="G122" s="6">
        <f t="shared" si="59"/>
        <v>20621225.920000002</v>
      </c>
      <c r="H122" s="6">
        <f t="shared" si="60"/>
        <v>238601544.06</v>
      </c>
      <c r="I122" s="6">
        <v>74967770.200000003</v>
      </c>
      <c r="J122" s="6">
        <f t="shared" si="61"/>
        <v>163633773.86000001</v>
      </c>
      <c r="K122" s="7"/>
      <c r="L122" s="22"/>
      <c r="M122" s="8"/>
      <c r="N122" s="8"/>
      <c r="O122" s="8"/>
    </row>
    <row r="123" spans="1:15" x14ac:dyDescent="0.25">
      <c r="A123" s="18"/>
      <c r="B123" s="5"/>
      <c r="C123" s="6"/>
      <c r="D123" s="6"/>
      <c r="E123" s="6"/>
      <c r="F123" s="6"/>
      <c r="G123" s="6"/>
      <c r="H123" s="6"/>
      <c r="I123" s="6"/>
      <c r="J123" s="6"/>
      <c r="K123" s="7"/>
      <c r="L123" s="22"/>
      <c r="M123" s="8"/>
      <c r="N123" s="8"/>
      <c r="O123" s="8"/>
    </row>
    <row r="124" spans="1:15" s="21" customFormat="1" ht="29.25" customHeight="1" x14ac:dyDescent="0.25">
      <c r="A124" s="16" t="s">
        <v>5</v>
      </c>
      <c r="B124" s="10"/>
      <c r="C124" s="11">
        <f>SUM(C125:C133)</f>
        <v>6735547914</v>
      </c>
      <c r="D124" s="11">
        <f t="shared" ref="D124:D133" si="62">E124-C124</f>
        <v>512700337.31000042</v>
      </c>
      <c r="E124" s="11">
        <f>SUM(E125:E133)</f>
        <v>7248248251.3100004</v>
      </c>
      <c r="F124" s="11">
        <f t="shared" ref="F124:J124" si="63">SUM(F125:F133)</f>
        <v>4897257150.5900002</v>
      </c>
      <c r="G124" s="11">
        <f t="shared" si="63"/>
        <v>4897257150.5900002</v>
      </c>
      <c r="H124" s="11">
        <f t="shared" si="63"/>
        <v>2350991100.7200003</v>
      </c>
      <c r="I124" s="11">
        <f t="shared" si="63"/>
        <v>344601387.08000004</v>
      </c>
      <c r="J124" s="11">
        <f t="shared" si="63"/>
        <v>2006389713.6400001</v>
      </c>
      <c r="K124" s="7"/>
      <c r="L124" s="7"/>
      <c r="M124" s="7"/>
      <c r="N124" s="7"/>
      <c r="O124" s="7"/>
    </row>
    <row r="125" spans="1:15" x14ac:dyDescent="0.25">
      <c r="A125" s="18" t="s">
        <v>47</v>
      </c>
      <c r="B125" s="5"/>
      <c r="C125" s="6">
        <v>6585724954</v>
      </c>
      <c r="D125" s="6">
        <f t="shared" si="62"/>
        <v>566684529.92000008</v>
      </c>
      <c r="E125" s="6">
        <v>7152409483.9200001</v>
      </c>
      <c r="F125" s="6">
        <v>4878354161.1999998</v>
      </c>
      <c r="G125" s="6">
        <f t="shared" ref="G125:G133" si="64">F125</f>
        <v>4878354161.1999998</v>
      </c>
      <c r="H125" s="6">
        <f t="shared" ref="H125:H133" si="65">+E125-G125</f>
        <v>2274055322.7200003</v>
      </c>
      <c r="I125" s="6">
        <v>288174215.66000003</v>
      </c>
      <c r="J125" s="6">
        <f t="shared" ref="J125:J133" si="66">+H125-I125</f>
        <v>1985881107.0600002</v>
      </c>
      <c r="K125" s="7"/>
      <c r="L125" s="22"/>
      <c r="M125" s="8"/>
      <c r="N125" s="8"/>
      <c r="O125" s="8"/>
    </row>
    <row r="126" spans="1:15" x14ac:dyDescent="0.25">
      <c r="A126" s="18" t="s">
        <v>69</v>
      </c>
      <c r="B126" s="5"/>
      <c r="C126" s="6">
        <v>0</v>
      </c>
      <c r="D126" s="6">
        <f t="shared" si="62"/>
        <v>0</v>
      </c>
      <c r="E126" s="6">
        <v>0</v>
      </c>
      <c r="F126" s="6">
        <v>0</v>
      </c>
      <c r="G126" s="6">
        <f t="shared" si="64"/>
        <v>0</v>
      </c>
      <c r="H126" s="6">
        <f t="shared" si="65"/>
        <v>0</v>
      </c>
      <c r="I126" s="6">
        <f>F126</f>
        <v>0</v>
      </c>
      <c r="J126" s="6">
        <f t="shared" si="66"/>
        <v>0</v>
      </c>
      <c r="K126" s="7"/>
      <c r="L126" s="23"/>
    </row>
    <row r="127" spans="1:15" x14ac:dyDescent="0.25">
      <c r="A127" s="18" t="s">
        <v>48</v>
      </c>
      <c r="B127" s="5"/>
      <c r="C127" s="6">
        <v>0</v>
      </c>
      <c r="D127" s="6">
        <f t="shared" si="62"/>
        <v>0</v>
      </c>
      <c r="E127" s="6">
        <v>0</v>
      </c>
      <c r="F127" s="6">
        <v>0</v>
      </c>
      <c r="G127" s="6">
        <f t="shared" si="64"/>
        <v>0</v>
      </c>
      <c r="H127" s="6">
        <f t="shared" si="65"/>
        <v>0</v>
      </c>
      <c r="I127" s="6">
        <v>0</v>
      </c>
      <c r="J127" s="6">
        <f t="shared" si="66"/>
        <v>0</v>
      </c>
      <c r="K127" s="7"/>
      <c r="L127" s="23"/>
    </row>
    <row r="128" spans="1:15" x14ac:dyDescent="0.25">
      <c r="A128" s="18" t="s">
        <v>49</v>
      </c>
      <c r="B128" s="5"/>
      <c r="C128" s="6">
        <v>149822960</v>
      </c>
      <c r="D128" s="6">
        <f t="shared" si="62"/>
        <v>-53984192.609999999</v>
      </c>
      <c r="E128" s="6">
        <v>95838767.390000001</v>
      </c>
      <c r="F128" s="6">
        <v>18902989.390000001</v>
      </c>
      <c r="G128" s="6">
        <f t="shared" si="64"/>
        <v>18902989.390000001</v>
      </c>
      <c r="H128" s="6">
        <f t="shared" si="65"/>
        <v>76935778</v>
      </c>
      <c r="I128" s="6">
        <v>56427171.420000002</v>
      </c>
      <c r="J128" s="6">
        <f t="shared" si="66"/>
        <v>20508606.579999998</v>
      </c>
      <c r="K128" s="7"/>
      <c r="L128" s="22"/>
      <c r="M128" s="8"/>
      <c r="N128" s="8"/>
      <c r="O128" s="8"/>
    </row>
    <row r="129" spans="1:15" x14ac:dyDescent="0.25">
      <c r="A129" s="18" t="s">
        <v>70</v>
      </c>
      <c r="B129" s="5"/>
      <c r="C129" s="6">
        <v>0</v>
      </c>
      <c r="D129" s="6">
        <f t="shared" si="62"/>
        <v>0</v>
      </c>
      <c r="E129" s="6">
        <v>0</v>
      </c>
      <c r="F129" s="6">
        <v>0</v>
      </c>
      <c r="G129" s="6">
        <f t="shared" si="64"/>
        <v>0</v>
      </c>
      <c r="H129" s="6">
        <f t="shared" si="65"/>
        <v>0</v>
      </c>
      <c r="I129" s="6">
        <f>F129</f>
        <v>0</v>
      </c>
      <c r="J129" s="6">
        <f t="shared" si="66"/>
        <v>0</v>
      </c>
      <c r="K129" s="7"/>
      <c r="L129" s="23"/>
    </row>
    <row r="130" spans="1:15" x14ac:dyDescent="0.25">
      <c r="A130" s="18" t="s">
        <v>71</v>
      </c>
      <c r="B130" s="5"/>
      <c r="C130" s="6">
        <v>0</v>
      </c>
      <c r="D130" s="6">
        <f t="shared" si="62"/>
        <v>0</v>
      </c>
      <c r="E130" s="6">
        <v>0</v>
      </c>
      <c r="F130" s="6">
        <v>0</v>
      </c>
      <c r="G130" s="6">
        <f t="shared" si="64"/>
        <v>0</v>
      </c>
      <c r="H130" s="6">
        <f t="shared" si="65"/>
        <v>0</v>
      </c>
      <c r="I130" s="6">
        <v>0</v>
      </c>
      <c r="J130" s="6">
        <f t="shared" si="66"/>
        <v>0</v>
      </c>
      <c r="K130" s="7"/>
      <c r="L130" s="23"/>
    </row>
    <row r="131" spans="1:15" x14ac:dyDescent="0.25">
      <c r="A131" s="18" t="s">
        <v>72</v>
      </c>
      <c r="B131" s="5"/>
      <c r="C131" s="6">
        <v>0</v>
      </c>
      <c r="D131" s="6">
        <f t="shared" si="62"/>
        <v>0</v>
      </c>
      <c r="E131" s="6">
        <v>0</v>
      </c>
      <c r="F131" s="6">
        <v>0</v>
      </c>
      <c r="G131" s="6">
        <f t="shared" si="64"/>
        <v>0</v>
      </c>
      <c r="H131" s="6">
        <f t="shared" si="65"/>
        <v>0</v>
      </c>
      <c r="I131" s="6">
        <v>0</v>
      </c>
      <c r="J131" s="6">
        <f t="shared" si="66"/>
        <v>0</v>
      </c>
      <c r="K131" s="7"/>
      <c r="L131" s="23"/>
    </row>
    <row r="132" spans="1:15" x14ac:dyDescent="0.25">
      <c r="A132" s="18" t="s">
        <v>66</v>
      </c>
      <c r="B132" s="5"/>
      <c r="C132" s="6">
        <v>0</v>
      </c>
      <c r="D132" s="6">
        <f t="shared" si="62"/>
        <v>0</v>
      </c>
      <c r="E132" s="6">
        <v>0</v>
      </c>
      <c r="F132" s="6">
        <v>0</v>
      </c>
      <c r="G132" s="6">
        <f t="shared" si="64"/>
        <v>0</v>
      </c>
      <c r="H132" s="6">
        <f t="shared" si="65"/>
        <v>0</v>
      </c>
      <c r="I132" s="6">
        <f>F132</f>
        <v>0</v>
      </c>
      <c r="J132" s="6">
        <f t="shared" si="66"/>
        <v>0</v>
      </c>
      <c r="K132" s="7"/>
      <c r="L132" s="22"/>
      <c r="M132" s="8"/>
      <c r="N132" s="8"/>
      <c r="O132" s="8"/>
    </row>
    <row r="133" spans="1:15" x14ac:dyDescent="0.25">
      <c r="A133" s="18" t="s">
        <v>67</v>
      </c>
      <c r="B133" s="5"/>
      <c r="C133" s="6">
        <v>0</v>
      </c>
      <c r="D133" s="6">
        <f t="shared" si="62"/>
        <v>0</v>
      </c>
      <c r="E133" s="6">
        <v>0</v>
      </c>
      <c r="F133" s="6">
        <v>0</v>
      </c>
      <c r="G133" s="6">
        <f t="shared" si="64"/>
        <v>0</v>
      </c>
      <c r="H133" s="6">
        <f t="shared" si="65"/>
        <v>0</v>
      </c>
      <c r="I133" s="6">
        <f>F133</f>
        <v>0</v>
      </c>
      <c r="J133" s="6">
        <f t="shared" si="66"/>
        <v>0</v>
      </c>
      <c r="K133" s="7"/>
      <c r="L133" s="22"/>
      <c r="M133" s="8"/>
      <c r="N133" s="8"/>
      <c r="O133" s="8"/>
    </row>
    <row r="134" spans="1:15" x14ac:dyDescent="0.25">
      <c r="A134" s="18"/>
      <c r="B134" s="5"/>
      <c r="C134" s="6"/>
      <c r="D134" s="6"/>
      <c r="E134" s="6"/>
      <c r="F134" s="6"/>
      <c r="G134" s="6"/>
      <c r="H134" s="6"/>
      <c r="I134" s="6"/>
      <c r="J134" s="6"/>
      <c r="K134" s="7"/>
      <c r="L134" s="22"/>
      <c r="M134" s="8"/>
      <c r="N134" s="8"/>
      <c r="O134" s="8"/>
    </row>
    <row r="135" spans="1:15" s="4" customFormat="1" x14ac:dyDescent="0.25">
      <c r="A135" s="10" t="s">
        <v>4</v>
      </c>
      <c r="B135" s="10"/>
      <c r="C135" s="11">
        <f>SUM(C136:C144)</f>
        <v>77650000</v>
      </c>
      <c r="D135" s="11">
        <f t="shared" ref="D135:D144" si="67">E135-C135</f>
        <v>75759796.569999993</v>
      </c>
      <c r="E135" s="11">
        <f>SUM(E136:E144)</f>
        <v>153409796.56999999</v>
      </c>
      <c r="F135" s="11">
        <f t="shared" ref="F135:J135" si="68">SUM(F136:F144)</f>
        <v>21204880.859999999</v>
      </c>
      <c r="G135" s="11">
        <f t="shared" si="68"/>
        <v>21204880.859999999</v>
      </c>
      <c r="H135" s="11">
        <f t="shared" si="68"/>
        <v>132204915.70999999</v>
      </c>
      <c r="I135" s="11">
        <f t="shared" si="68"/>
        <v>88553329.230000004</v>
      </c>
      <c r="J135" s="11">
        <f t="shared" si="68"/>
        <v>43651586.479999997</v>
      </c>
      <c r="K135" s="11"/>
      <c r="L135" s="7"/>
      <c r="M135" s="3"/>
      <c r="N135" s="3"/>
      <c r="O135" s="3"/>
    </row>
    <row r="136" spans="1:15" x14ac:dyDescent="0.25">
      <c r="A136" s="18" t="s">
        <v>50</v>
      </c>
      <c r="B136" s="5"/>
      <c r="C136" s="6">
        <v>61050000</v>
      </c>
      <c r="D136" s="6">
        <f t="shared" si="67"/>
        <v>-28586569.669999998</v>
      </c>
      <c r="E136" s="6">
        <v>32463430.330000002</v>
      </c>
      <c r="F136" s="6">
        <v>3018200</v>
      </c>
      <c r="G136" s="6">
        <f t="shared" ref="G136:G144" si="69">F136</f>
        <v>3018200</v>
      </c>
      <c r="H136" s="6">
        <f t="shared" ref="H136:H144" si="70">+E136-G136</f>
        <v>29445230.330000002</v>
      </c>
      <c r="I136" s="6">
        <v>16548342.720000001</v>
      </c>
      <c r="J136" s="6">
        <f t="shared" ref="J136:J144" si="71">+H136-I136</f>
        <v>12896887.610000001</v>
      </c>
      <c r="K136" s="7"/>
      <c r="L136" s="22"/>
      <c r="M136" s="8"/>
      <c r="N136" s="8"/>
      <c r="O136" s="8"/>
    </row>
    <row r="137" spans="1:15" x14ac:dyDescent="0.25">
      <c r="A137" s="18" t="s">
        <v>51</v>
      </c>
      <c r="B137" s="5"/>
      <c r="C137" s="6">
        <v>6000000</v>
      </c>
      <c r="D137" s="6">
        <f t="shared" si="67"/>
        <v>8296089.1999999993</v>
      </c>
      <c r="E137" s="6">
        <v>14296089.199999999</v>
      </c>
      <c r="F137" s="6">
        <v>3999989.98</v>
      </c>
      <c r="G137" s="6">
        <f t="shared" si="69"/>
        <v>3999989.98</v>
      </c>
      <c r="H137" s="6">
        <f t="shared" si="70"/>
        <v>10296099.219999999</v>
      </c>
      <c r="I137" s="6">
        <v>2978463.82</v>
      </c>
      <c r="J137" s="6">
        <f t="shared" si="71"/>
        <v>7317635.3999999985</v>
      </c>
      <c r="K137" s="7"/>
      <c r="L137" s="22"/>
      <c r="M137" s="8"/>
      <c r="N137" s="8"/>
      <c r="O137" s="8"/>
    </row>
    <row r="138" spans="1:15" x14ac:dyDescent="0.25">
      <c r="A138" s="18" t="s">
        <v>52</v>
      </c>
      <c r="B138" s="5"/>
      <c r="C138" s="6">
        <v>5000000</v>
      </c>
      <c r="D138" s="6">
        <f t="shared" si="67"/>
        <v>5259760.24</v>
      </c>
      <c r="E138" s="6">
        <v>10259760.24</v>
      </c>
      <c r="F138" s="6">
        <v>4999988</v>
      </c>
      <c r="G138" s="6">
        <f t="shared" si="69"/>
        <v>4999988</v>
      </c>
      <c r="H138" s="6">
        <f t="shared" si="70"/>
        <v>5259772.24</v>
      </c>
      <c r="I138" s="6">
        <v>0</v>
      </c>
      <c r="J138" s="6">
        <f t="shared" si="71"/>
        <v>5259772.24</v>
      </c>
      <c r="K138" s="7"/>
      <c r="L138" s="22"/>
      <c r="M138" s="8"/>
      <c r="N138" s="8"/>
      <c r="O138" s="8"/>
    </row>
    <row r="139" spans="1:15" x14ac:dyDescent="0.25">
      <c r="A139" s="18" t="s">
        <v>53</v>
      </c>
      <c r="B139" s="5"/>
      <c r="C139" s="6">
        <v>0</v>
      </c>
      <c r="D139" s="6">
        <f t="shared" si="67"/>
        <v>7312356.5700000003</v>
      </c>
      <c r="E139" s="6">
        <v>7312356.5700000003</v>
      </c>
      <c r="F139" s="6">
        <v>2729364</v>
      </c>
      <c r="G139" s="6">
        <f t="shared" si="69"/>
        <v>2729364</v>
      </c>
      <c r="H139" s="6">
        <f t="shared" si="70"/>
        <v>4582992.57</v>
      </c>
      <c r="I139" s="6">
        <v>0</v>
      </c>
      <c r="J139" s="6">
        <f t="shared" si="71"/>
        <v>4582992.57</v>
      </c>
      <c r="K139" s="7"/>
      <c r="L139" s="22"/>
      <c r="M139" s="8"/>
      <c r="N139" s="8"/>
      <c r="O139" s="8"/>
    </row>
    <row r="140" spans="1:15" x14ac:dyDescent="0.25">
      <c r="A140" s="18" t="s">
        <v>54</v>
      </c>
      <c r="B140" s="5"/>
      <c r="C140" s="6">
        <v>0</v>
      </c>
      <c r="D140" s="6">
        <f t="shared" si="67"/>
        <v>0</v>
      </c>
      <c r="E140" s="6">
        <v>0</v>
      </c>
      <c r="F140" s="6">
        <v>0</v>
      </c>
      <c r="G140" s="6">
        <f t="shared" si="69"/>
        <v>0</v>
      </c>
      <c r="H140" s="6">
        <f t="shared" si="70"/>
        <v>0</v>
      </c>
      <c r="I140" s="6">
        <v>0</v>
      </c>
      <c r="J140" s="6">
        <f t="shared" si="71"/>
        <v>0</v>
      </c>
      <c r="K140" s="7"/>
      <c r="L140" s="22"/>
      <c r="M140" s="8"/>
      <c r="N140" s="8"/>
      <c r="O140" s="8"/>
    </row>
    <row r="141" spans="1:15" x14ac:dyDescent="0.25">
      <c r="A141" s="18" t="s">
        <v>55</v>
      </c>
      <c r="B141" s="5"/>
      <c r="C141" s="6">
        <v>5600000</v>
      </c>
      <c r="D141" s="6">
        <f t="shared" si="67"/>
        <v>79009340.229999989</v>
      </c>
      <c r="E141" s="6">
        <v>84609340.229999989</v>
      </c>
      <c r="F141" s="6">
        <v>6457338.8799999999</v>
      </c>
      <c r="G141" s="6">
        <f t="shared" si="69"/>
        <v>6457338.8799999999</v>
      </c>
      <c r="H141" s="6">
        <f t="shared" si="70"/>
        <v>78152001.349999994</v>
      </c>
      <c r="I141" s="6">
        <v>68837251.989999995</v>
      </c>
      <c r="J141" s="6">
        <f t="shared" si="71"/>
        <v>9314749.3599999994</v>
      </c>
      <c r="K141" s="7"/>
      <c r="L141" s="22"/>
      <c r="M141" s="8"/>
      <c r="N141" s="8"/>
      <c r="O141" s="8"/>
    </row>
    <row r="142" spans="1:15" x14ac:dyDescent="0.25">
      <c r="A142" s="18" t="s">
        <v>56</v>
      </c>
      <c r="B142" s="5"/>
      <c r="C142" s="6">
        <v>0</v>
      </c>
      <c r="D142" s="6">
        <f t="shared" si="67"/>
        <v>0</v>
      </c>
      <c r="E142" s="6">
        <v>0</v>
      </c>
      <c r="F142" s="6">
        <v>0</v>
      </c>
      <c r="G142" s="6">
        <f t="shared" si="69"/>
        <v>0</v>
      </c>
      <c r="H142" s="6">
        <f t="shared" si="70"/>
        <v>0</v>
      </c>
      <c r="I142" s="6">
        <v>0</v>
      </c>
      <c r="J142" s="6">
        <f t="shared" si="71"/>
        <v>0</v>
      </c>
      <c r="K142" s="7"/>
      <c r="L142" s="22"/>
      <c r="M142" s="8"/>
      <c r="N142" s="8"/>
      <c r="O142" s="8"/>
    </row>
    <row r="143" spans="1:15" x14ac:dyDescent="0.25">
      <c r="A143" s="18" t="s">
        <v>57</v>
      </c>
      <c r="B143" s="5"/>
      <c r="C143" s="6">
        <v>0</v>
      </c>
      <c r="D143" s="6">
        <f t="shared" si="67"/>
        <v>0</v>
      </c>
      <c r="E143" s="6">
        <v>0</v>
      </c>
      <c r="F143" s="6">
        <v>0</v>
      </c>
      <c r="G143" s="6">
        <f t="shared" si="69"/>
        <v>0</v>
      </c>
      <c r="H143" s="6">
        <f t="shared" si="70"/>
        <v>0</v>
      </c>
      <c r="I143" s="6">
        <v>0</v>
      </c>
      <c r="J143" s="6">
        <f t="shared" si="71"/>
        <v>0</v>
      </c>
      <c r="K143" s="7"/>
      <c r="L143" s="22"/>
      <c r="M143" s="8"/>
      <c r="N143" s="8"/>
      <c r="O143" s="8"/>
    </row>
    <row r="144" spans="1:15" x14ac:dyDescent="0.25">
      <c r="A144" s="18" t="s">
        <v>58</v>
      </c>
      <c r="B144" s="5"/>
      <c r="C144" s="6">
        <v>0</v>
      </c>
      <c r="D144" s="6">
        <f t="shared" si="67"/>
        <v>4468820</v>
      </c>
      <c r="E144" s="6">
        <v>4468820</v>
      </c>
      <c r="F144" s="6">
        <v>0</v>
      </c>
      <c r="G144" s="6">
        <f t="shared" si="69"/>
        <v>0</v>
      </c>
      <c r="H144" s="6">
        <f t="shared" si="70"/>
        <v>4468820</v>
      </c>
      <c r="I144" s="6">
        <v>189270.7</v>
      </c>
      <c r="J144" s="6">
        <f t="shared" si="71"/>
        <v>4279549.3</v>
      </c>
      <c r="K144" s="7"/>
      <c r="L144" s="22"/>
      <c r="M144" s="8"/>
      <c r="N144" s="8"/>
      <c r="O144" s="8"/>
    </row>
    <row r="145" spans="1:15" x14ac:dyDescent="0.25">
      <c r="A145" s="18"/>
      <c r="B145" s="5"/>
      <c r="C145" s="6"/>
      <c r="D145" s="6"/>
      <c r="E145" s="6"/>
      <c r="F145" s="6"/>
      <c r="G145" s="6"/>
      <c r="H145" s="6"/>
      <c r="I145" s="6"/>
      <c r="J145" s="6"/>
      <c r="K145" s="7"/>
      <c r="L145" s="22"/>
      <c r="M145" s="8"/>
      <c r="N145" s="8"/>
      <c r="O145" s="8"/>
    </row>
    <row r="146" spans="1:15" s="4" customFormat="1" x14ac:dyDescent="0.25">
      <c r="A146" s="10" t="s">
        <v>3</v>
      </c>
      <c r="B146" s="10"/>
      <c r="C146" s="11">
        <f>SUM(C147:C149)</f>
        <v>3148649811</v>
      </c>
      <c r="D146" s="11">
        <f t="shared" ref="D146:D149" si="72">E146-C146</f>
        <v>7643576766.6599998</v>
      </c>
      <c r="E146" s="11">
        <f>SUM(E147:E149)</f>
        <v>10792226577.66</v>
      </c>
      <c r="F146" s="11">
        <f t="shared" ref="F146:J146" si="73">SUM(F147:F149)</f>
        <v>3042952799.0099998</v>
      </c>
      <c r="G146" s="11">
        <f t="shared" si="73"/>
        <v>3042952799.0099998</v>
      </c>
      <c r="H146" s="11">
        <f t="shared" si="73"/>
        <v>7749273778.6499996</v>
      </c>
      <c r="I146" s="11">
        <f t="shared" si="73"/>
        <v>2711222195.0900006</v>
      </c>
      <c r="J146" s="11">
        <f t="shared" si="73"/>
        <v>5038051583.5599995</v>
      </c>
      <c r="K146" s="7"/>
      <c r="L146" s="7"/>
      <c r="M146" s="3"/>
      <c r="N146" s="3"/>
      <c r="O146" s="3"/>
    </row>
    <row r="147" spans="1:15" x14ac:dyDescent="0.25">
      <c r="A147" s="18" t="s">
        <v>59</v>
      </c>
      <c r="B147" s="5"/>
      <c r="C147" s="6">
        <v>2269996649</v>
      </c>
      <c r="D147" s="6">
        <f t="shared" si="72"/>
        <v>7040533123.8299999</v>
      </c>
      <c r="E147" s="6">
        <v>9310529772.8299999</v>
      </c>
      <c r="F147" s="6">
        <v>2252168455.7599998</v>
      </c>
      <c r="G147" s="6">
        <f t="shared" ref="G147:G149" si="74">F147</f>
        <v>2252168455.7599998</v>
      </c>
      <c r="H147" s="6">
        <f t="shared" ref="H147:H149" si="75">+E147-G147</f>
        <v>7058361317.0699997</v>
      </c>
      <c r="I147" s="6">
        <v>2102672399.8900003</v>
      </c>
      <c r="J147" s="6">
        <f t="shared" ref="J147:J149" si="76">+H147-I147</f>
        <v>4955688917.1799994</v>
      </c>
      <c r="K147" s="7"/>
      <c r="L147" s="22"/>
      <c r="M147" s="8"/>
      <c r="N147" s="8"/>
      <c r="O147" s="8"/>
    </row>
    <row r="148" spans="1:15" x14ac:dyDescent="0.25">
      <c r="A148" s="18" t="s">
        <v>68</v>
      </c>
      <c r="B148" s="5"/>
      <c r="C148" s="6">
        <v>0</v>
      </c>
      <c r="D148" s="6">
        <f t="shared" si="72"/>
        <v>603043642.83000004</v>
      </c>
      <c r="E148" s="6">
        <v>603043642.83000004</v>
      </c>
      <c r="F148" s="6">
        <v>165680883.92000002</v>
      </c>
      <c r="G148" s="6">
        <f t="shared" si="74"/>
        <v>165680883.92000002</v>
      </c>
      <c r="H148" s="6">
        <f t="shared" si="75"/>
        <v>437362758.91000003</v>
      </c>
      <c r="I148" s="6">
        <v>355000092.53000003</v>
      </c>
      <c r="J148" s="6">
        <f t="shared" si="76"/>
        <v>82362666.379999995</v>
      </c>
      <c r="K148" s="7"/>
      <c r="L148" s="22"/>
      <c r="M148" s="8"/>
      <c r="N148" s="8"/>
      <c r="O148" s="8"/>
    </row>
    <row r="149" spans="1:15" x14ac:dyDescent="0.25">
      <c r="A149" s="18" t="s">
        <v>60</v>
      </c>
      <c r="B149" s="5"/>
      <c r="C149" s="6">
        <v>878653162</v>
      </c>
      <c r="D149" s="6">
        <f t="shared" si="72"/>
        <v>0</v>
      </c>
      <c r="E149" s="6">
        <v>878653162</v>
      </c>
      <c r="F149" s="6">
        <v>625103459.33000004</v>
      </c>
      <c r="G149" s="6">
        <f t="shared" si="74"/>
        <v>625103459.33000004</v>
      </c>
      <c r="H149" s="6">
        <f t="shared" si="75"/>
        <v>253549702.66999996</v>
      </c>
      <c r="I149" s="6">
        <v>253549702.66999999</v>
      </c>
      <c r="J149" s="6">
        <f t="shared" si="76"/>
        <v>0</v>
      </c>
      <c r="K149" s="7"/>
      <c r="L149" s="22"/>
      <c r="M149" s="8"/>
      <c r="N149" s="8"/>
      <c r="O149" s="8"/>
    </row>
    <row r="150" spans="1:15" x14ac:dyDescent="0.25">
      <c r="A150" s="18"/>
      <c r="B150" s="5"/>
      <c r="C150" s="6"/>
      <c r="D150" s="6"/>
      <c r="E150" s="6"/>
      <c r="F150" s="6"/>
      <c r="G150" s="6"/>
      <c r="H150" s="6"/>
      <c r="I150" s="6"/>
      <c r="J150" s="6"/>
      <c r="K150" s="7"/>
      <c r="L150" s="22"/>
      <c r="M150" s="8"/>
      <c r="N150" s="8"/>
      <c r="O150" s="8"/>
    </row>
    <row r="151" spans="1:15" s="4" customFormat="1" x14ac:dyDescent="0.25">
      <c r="A151" s="10" t="s">
        <v>2</v>
      </c>
      <c r="B151" s="10"/>
      <c r="C151" s="11">
        <f>SUM(C152:C158)</f>
        <v>0</v>
      </c>
      <c r="D151" s="11">
        <f t="shared" ref="D151:D158" si="77">E151-C151</f>
        <v>11549402.82</v>
      </c>
      <c r="E151" s="11">
        <f>SUM(E152:E158)</f>
        <v>11549402.82</v>
      </c>
      <c r="F151" s="11">
        <f t="shared" ref="F151:J151" si="78">SUM(F152:F158)</f>
        <v>0</v>
      </c>
      <c r="G151" s="11">
        <f t="shared" si="78"/>
        <v>0</v>
      </c>
      <c r="H151" s="11">
        <f t="shared" si="78"/>
        <v>11549402.82</v>
      </c>
      <c r="I151" s="11">
        <f t="shared" si="78"/>
        <v>0</v>
      </c>
      <c r="J151" s="11">
        <f t="shared" si="78"/>
        <v>11549402.82</v>
      </c>
      <c r="K151" s="7"/>
      <c r="L151" s="7"/>
      <c r="M151" s="3"/>
      <c r="N151" s="3"/>
      <c r="O151" s="3"/>
    </row>
    <row r="152" spans="1:15" x14ac:dyDescent="0.25">
      <c r="A152" s="18" t="s">
        <v>73</v>
      </c>
      <c r="B152" s="5"/>
      <c r="C152" s="6">
        <v>0</v>
      </c>
      <c r="D152" s="6">
        <f t="shared" si="77"/>
        <v>0</v>
      </c>
      <c r="E152" s="6">
        <v>0</v>
      </c>
      <c r="F152" s="6">
        <v>0</v>
      </c>
      <c r="G152" s="6">
        <f t="shared" ref="G152:G158" si="79">F152</f>
        <v>0</v>
      </c>
      <c r="H152" s="6">
        <f t="shared" ref="H152:H158" si="80">+E152-G152</f>
        <v>0</v>
      </c>
      <c r="I152" s="6">
        <f>F152</f>
        <v>0</v>
      </c>
      <c r="J152" s="6">
        <f t="shared" ref="J152:J158" si="81">+H152-I152</f>
        <v>0</v>
      </c>
      <c r="K152" s="7"/>
      <c r="L152" s="9"/>
      <c r="M152" s="7"/>
      <c r="N152" s="9"/>
      <c r="O152" s="7"/>
    </row>
    <row r="153" spans="1:15" x14ac:dyDescent="0.25">
      <c r="A153" s="18" t="s">
        <v>74</v>
      </c>
      <c r="B153" s="5"/>
      <c r="C153" s="6">
        <v>0</v>
      </c>
      <c r="D153" s="6">
        <f t="shared" si="77"/>
        <v>0</v>
      </c>
      <c r="E153" s="6">
        <v>0</v>
      </c>
      <c r="F153" s="6">
        <v>0</v>
      </c>
      <c r="G153" s="6">
        <f t="shared" si="79"/>
        <v>0</v>
      </c>
      <c r="H153" s="6">
        <f t="shared" si="80"/>
        <v>0</v>
      </c>
      <c r="I153" s="6">
        <f>F153</f>
        <v>0</v>
      </c>
      <c r="J153" s="6">
        <f t="shared" si="81"/>
        <v>0</v>
      </c>
      <c r="K153" s="7"/>
      <c r="L153" s="9"/>
      <c r="M153" s="7"/>
      <c r="N153" s="9"/>
      <c r="O153" s="7"/>
    </row>
    <row r="154" spans="1:15" x14ac:dyDescent="0.25">
      <c r="A154" s="18" t="s">
        <v>75</v>
      </c>
      <c r="B154" s="5"/>
      <c r="C154" s="6">
        <v>0</v>
      </c>
      <c r="D154" s="6">
        <f t="shared" si="77"/>
        <v>0</v>
      </c>
      <c r="E154" s="6">
        <v>0</v>
      </c>
      <c r="F154" s="6">
        <v>0</v>
      </c>
      <c r="G154" s="6">
        <f t="shared" si="79"/>
        <v>0</v>
      </c>
      <c r="H154" s="6">
        <f t="shared" si="80"/>
        <v>0</v>
      </c>
      <c r="I154" s="6">
        <f>F154</f>
        <v>0</v>
      </c>
      <c r="J154" s="6">
        <f t="shared" si="81"/>
        <v>0</v>
      </c>
      <c r="K154" s="7"/>
      <c r="L154" s="9"/>
      <c r="M154" s="7"/>
      <c r="N154" s="9"/>
      <c r="O154" s="7"/>
    </row>
    <row r="155" spans="1:15" x14ac:dyDescent="0.25">
      <c r="A155" s="18" t="s">
        <v>76</v>
      </c>
      <c r="B155" s="5"/>
      <c r="C155" s="6">
        <v>0</v>
      </c>
      <c r="D155" s="6">
        <f t="shared" si="77"/>
        <v>0</v>
      </c>
      <c r="E155" s="6">
        <v>0</v>
      </c>
      <c r="F155" s="6">
        <v>0</v>
      </c>
      <c r="G155" s="6">
        <f t="shared" si="79"/>
        <v>0</v>
      </c>
      <c r="H155" s="6">
        <f t="shared" si="80"/>
        <v>0</v>
      </c>
      <c r="I155" s="6">
        <f>F155</f>
        <v>0</v>
      </c>
      <c r="J155" s="6">
        <f t="shared" si="81"/>
        <v>0</v>
      </c>
      <c r="K155" s="7"/>
      <c r="L155" s="9"/>
      <c r="M155" s="7"/>
      <c r="N155" s="9"/>
      <c r="O155" s="7"/>
    </row>
    <row r="156" spans="1:15" x14ac:dyDescent="0.25">
      <c r="A156" s="18" t="s">
        <v>77</v>
      </c>
      <c r="B156" s="5"/>
      <c r="C156" s="6">
        <v>0</v>
      </c>
      <c r="D156" s="6">
        <f t="shared" si="77"/>
        <v>0</v>
      </c>
      <c r="E156" s="6">
        <v>0</v>
      </c>
      <c r="F156" s="6">
        <v>0</v>
      </c>
      <c r="G156" s="6">
        <f t="shared" si="79"/>
        <v>0</v>
      </c>
      <c r="H156" s="6">
        <f t="shared" si="80"/>
        <v>0</v>
      </c>
      <c r="I156" s="6">
        <f>F156</f>
        <v>0</v>
      </c>
      <c r="J156" s="6">
        <f t="shared" si="81"/>
        <v>0</v>
      </c>
      <c r="K156" s="7"/>
      <c r="L156" s="9"/>
      <c r="M156" s="7"/>
      <c r="N156" s="9"/>
      <c r="O156" s="7"/>
    </row>
    <row r="157" spans="1:15" x14ac:dyDescent="0.25">
      <c r="A157" s="18" t="s">
        <v>61</v>
      </c>
      <c r="B157" s="5"/>
      <c r="C157" s="6">
        <v>0</v>
      </c>
      <c r="D157" s="6">
        <f t="shared" si="77"/>
        <v>0</v>
      </c>
      <c r="E157" s="6">
        <v>0</v>
      </c>
      <c r="F157" s="6">
        <v>0</v>
      </c>
      <c r="G157" s="6">
        <f t="shared" si="79"/>
        <v>0</v>
      </c>
      <c r="H157" s="6">
        <f t="shared" si="80"/>
        <v>0</v>
      </c>
      <c r="I157" s="6">
        <v>0</v>
      </c>
      <c r="J157" s="6">
        <f t="shared" si="81"/>
        <v>0</v>
      </c>
      <c r="K157" s="7"/>
      <c r="L157" s="9"/>
      <c r="M157" s="7"/>
      <c r="N157" s="9"/>
      <c r="O157" s="7"/>
    </row>
    <row r="158" spans="1:15" x14ac:dyDescent="0.25">
      <c r="A158" s="18" t="s">
        <v>78</v>
      </c>
      <c r="B158" s="5"/>
      <c r="C158" s="6">
        <v>0</v>
      </c>
      <c r="D158" s="6">
        <f t="shared" si="77"/>
        <v>11549402.82</v>
      </c>
      <c r="E158" s="6">
        <v>11549402.82</v>
      </c>
      <c r="F158" s="6">
        <v>0</v>
      </c>
      <c r="G158" s="6">
        <f t="shared" si="79"/>
        <v>0</v>
      </c>
      <c r="H158" s="6">
        <f t="shared" si="80"/>
        <v>11549402.82</v>
      </c>
      <c r="I158" s="6">
        <v>0</v>
      </c>
      <c r="J158" s="6">
        <f t="shared" si="81"/>
        <v>11549402.82</v>
      </c>
      <c r="K158" s="7"/>
      <c r="L158" s="9"/>
      <c r="M158" s="7"/>
      <c r="N158" s="9"/>
      <c r="O158" s="7"/>
    </row>
    <row r="159" spans="1:15" x14ac:dyDescent="0.25">
      <c r="A159" s="18"/>
      <c r="B159" s="5"/>
      <c r="C159" s="6"/>
      <c r="D159" s="6"/>
      <c r="E159" s="6"/>
      <c r="F159" s="6"/>
      <c r="G159" s="6"/>
      <c r="H159" s="6"/>
      <c r="I159" s="6"/>
      <c r="J159" s="6"/>
      <c r="K159" s="7"/>
      <c r="L159" s="9"/>
      <c r="M159" s="7"/>
      <c r="N159" s="9"/>
      <c r="O159" s="7"/>
    </row>
    <row r="160" spans="1:15" s="4" customFormat="1" x14ac:dyDescent="0.25">
      <c r="A160" s="10" t="s">
        <v>1</v>
      </c>
      <c r="B160" s="10"/>
      <c r="C160" s="11">
        <f>SUM(C161:C163)</f>
        <v>0</v>
      </c>
      <c r="D160" s="11">
        <f>SUM(D163:D163)</f>
        <v>0</v>
      </c>
      <c r="E160" s="11">
        <f>SUM(E161:E163)</f>
        <v>0</v>
      </c>
      <c r="F160" s="11">
        <f t="shared" ref="F160:J160" si="82">SUM(F161:F163)</f>
        <v>0</v>
      </c>
      <c r="G160" s="11">
        <f t="shared" si="82"/>
        <v>0</v>
      </c>
      <c r="H160" s="11">
        <f t="shared" si="82"/>
        <v>0</v>
      </c>
      <c r="I160" s="11">
        <f t="shared" si="82"/>
        <v>0</v>
      </c>
      <c r="J160" s="11">
        <f t="shared" si="82"/>
        <v>0</v>
      </c>
      <c r="K160" s="11"/>
      <c r="L160" s="7"/>
      <c r="M160" s="3"/>
      <c r="N160" s="3"/>
      <c r="O160" s="3"/>
    </row>
    <row r="161" spans="1:15" x14ac:dyDescent="0.25">
      <c r="A161" s="18" t="s">
        <v>79</v>
      </c>
      <c r="B161" s="5"/>
      <c r="C161" s="6">
        <v>0</v>
      </c>
      <c r="D161" s="6">
        <f t="shared" ref="D161:D163" si="83">E161-C161</f>
        <v>0</v>
      </c>
      <c r="E161" s="6">
        <v>0</v>
      </c>
      <c r="F161" s="6">
        <v>0</v>
      </c>
      <c r="G161" s="6">
        <f t="shared" ref="G161:G163" si="84">F161</f>
        <v>0</v>
      </c>
      <c r="H161" s="6">
        <f t="shared" ref="H161:H163" si="85">+E161-G161</f>
        <v>0</v>
      </c>
      <c r="I161" s="6">
        <f>F161</f>
        <v>0</v>
      </c>
      <c r="J161" s="6">
        <f t="shared" ref="J161:J163" si="86">+H161-I161</f>
        <v>0</v>
      </c>
      <c r="K161" s="7"/>
      <c r="L161" s="9"/>
      <c r="M161" s="7"/>
      <c r="N161" s="9"/>
      <c r="O161" s="7"/>
    </row>
    <row r="162" spans="1:15" x14ac:dyDescent="0.25">
      <c r="A162" s="18" t="s">
        <v>80</v>
      </c>
      <c r="B162" s="5"/>
      <c r="C162" s="6">
        <v>0</v>
      </c>
      <c r="D162" s="6">
        <f t="shared" si="83"/>
        <v>0</v>
      </c>
      <c r="E162" s="6">
        <v>0</v>
      </c>
      <c r="F162" s="6">
        <v>0</v>
      </c>
      <c r="G162" s="6">
        <f t="shared" si="84"/>
        <v>0</v>
      </c>
      <c r="H162" s="6">
        <f t="shared" si="85"/>
        <v>0</v>
      </c>
      <c r="I162" s="6">
        <f>F162</f>
        <v>0</v>
      </c>
      <c r="J162" s="6">
        <f t="shared" si="86"/>
        <v>0</v>
      </c>
      <c r="K162" s="7"/>
      <c r="L162" s="9"/>
      <c r="M162" s="7"/>
      <c r="N162" s="9"/>
      <c r="O162" s="7"/>
    </row>
    <row r="163" spans="1:15" x14ac:dyDescent="0.25">
      <c r="A163" s="18" t="s">
        <v>81</v>
      </c>
      <c r="B163" s="5"/>
      <c r="C163" s="6">
        <v>0</v>
      </c>
      <c r="D163" s="6">
        <f t="shared" si="83"/>
        <v>0</v>
      </c>
      <c r="E163" s="6">
        <v>0</v>
      </c>
      <c r="F163" s="6">
        <v>0</v>
      </c>
      <c r="G163" s="6">
        <f t="shared" si="84"/>
        <v>0</v>
      </c>
      <c r="H163" s="6">
        <f t="shared" si="85"/>
        <v>0</v>
      </c>
      <c r="I163" s="6">
        <f>F163</f>
        <v>0</v>
      </c>
      <c r="J163" s="6">
        <f t="shared" si="86"/>
        <v>0</v>
      </c>
      <c r="K163" s="7"/>
      <c r="L163" s="9"/>
      <c r="M163" s="7"/>
      <c r="N163" s="9"/>
      <c r="O163" s="7"/>
    </row>
    <row r="164" spans="1:15" x14ac:dyDescent="0.25">
      <c r="A164" s="18"/>
      <c r="B164" s="5"/>
      <c r="C164" s="6"/>
      <c r="D164" s="6"/>
      <c r="E164" s="6"/>
      <c r="F164" s="6"/>
      <c r="G164" s="6"/>
      <c r="H164" s="6"/>
      <c r="I164" s="6"/>
      <c r="J164" s="6"/>
      <c r="K164" s="7"/>
      <c r="L164" s="9"/>
      <c r="M164" s="7"/>
      <c r="N164" s="9"/>
      <c r="O164" s="7"/>
    </row>
    <row r="165" spans="1:15" s="4" customFormat="1" x14ac:dyDescent="0.25">
      <c r="A165" s="10" t="s">
        <v>0</v>
      </c>
      <c r="B165" s="10"/>
      <c r="C165" s="11">
        <f>SUM(C166:C172)</f>
        <v>0</v>
      </c>
      <c r="D165" s="11">
        <f t="shared" ref="D165:D172" si="87">E165-C165</f>
        <v>0</v>
      </c>
      <c r="E165" s="11">
        <f>SUM(E166:E172)</f>
        <v>0</v>
      </c>
      <c r="F165" s="11">
        <f t="shared" ref="F165:J165" si="88">SUM(F166:F172)</f>
        <v>0</v>
      </c>
      <c r="G165" s="11">
        <f t="shared" si="88"/>
        <v>0</v>
      </c>
      <c r="H165" s="11">
        <f t="shared" si="88"/>
        <v>0</v>
      </c>
      <c r="I165" s="11">
        <f t="shared" si="88"/>
        <v>0</v>
      </c>
      <c r="J165" s="11">
        <f t="shared" si="88"/>
        <v>0</v>
      </c>
      <c r="K165" s="7"/>
      <c r="L165" s="7"/>
      <c r="M165" s="3"/>
      <c r="N165" s="3"/>
      <c r="O165" s="3"/>
    </row>
    <row r="166" spans="1:15" x14ac:dyDescent="0.25">
      <c r="A166" s="18" t="s">
        <v>62</v>
      </c>
      <c r="B166" s="5"/>
      <c r="C166" s="6">
        <v>0</v>
      </c>
      <c r="D166" s="6">
        <f t="shared" si="87"/>
        <v>0</v>
      </c>
      <c r="E166" s="6">
        <v>0</v>
      </c>
      <c r="F166" s="6">
        <v>0</v>
      </c>
      <c r="G166" s="6">
        <f t="shared" ref="G166:G172" si="89">F166</f>
        <v>0</v>
      </c>
      <c r="H166" s="6">
        <f t="shared" ref="H166:H172" si="90">+E166-G166</f>
        <v>0</v>
      </c>
      <c r="I166" s="6">
        <v>0</v>
      </c>
      <c r="J166" s="6">
        <f t="shared" ref="J166:J172" si="91">+H166-I166</f>
        <v>0</v>
      </c>
      <c r="K166" s="7"/>
      <c r="L166" s="22"/>
      <c r="M166" s="8"/>
      <c r="N166" s="8"/>
      <c r="O166" s="8"/>
    </row>
    <row r="167" spans="1:15" x14ac:dyDescent="0.25">
      <c r="A167" s="18" t="s">
        <v>63</v>
      </c>
      <c r="B167" s="5"/>
      <c r="C167" s="6">
        <v>0</v>
      </c>
      <c r="D167" s="6">
        <f t="shared" si="87"/>
        <v>0</v>
      </c>
      <c r="E167" s="6">
        <v>0</v>
      </c>
      <c r="F167" s="6">
        <v>0</v>
      </c>
      <c r="G167" s="6">
        <f t="shared" si="89"/>
        <v>0</v>
      </c>
      <c r="H167" s="6">
        <f t="shared" si="90"/>
        <v>0</v>
      </c>
      <c r="I167" s="6">
        <v>0</v>
      </c>
      <c r="J167" s="6">
        <f t="shared" si="91"/>
        <v>0</v>
      </c>
      <c r="K167" s="7"/>
      <c r="L167" s="22"/>
      <c r="M167" s="8"/>
      <c r="N167" s="8"/>
      <c r="O167" s="8"/>
    </row>
    <row r="168" spans="1:15" x14ac:dyDescent="0.25">
      <c r="A168" s="18" t="s">
        <v>82</v>
      </c>
      <c r="B168" s="5"/>
      <c r="C168" s="6">
        <v>0</v>
      </c>
      <c r="D168" s="6">
        <f t="shared" si="87"/>
        <v>0</v>
      </c>
      <c r="E168" s="6">
        <v>0</v>
      </c>
      <c r="F168" s="6">
        <v>0</v>
      </c>
      <c r="G168" s="6">
        <f t="shared" si="89"/>
        <v>0</v>
      </c>
      <c r="H168" s="6">
        <f t="shared" si="90"/>
        <v>0</v>
      </c>
      <c r="I168" s="6">
        <f>F168</f>
        <v>0</v>
      </c>
      <c r="J168" s="6">
        <f t="shared" si="91"/>
        <v>0</v>
      </c>
      <c r="K168" s="7"/>
      <c r="L168" s="22"/>
      <c r="M168" s="8"/>
      <c r="N168" s="8"/>
      <c r="O168" s="8"/>
    </row>
    <row r="169" spans="1:15" x14ac:dyDescent="0.25">
      <c r="A169" s="18" t="s">
        <v>83</v>
      </c>
      <c r="B169" s="5"/>
      <c r="C169" s="6">
        <v>0</v>
      </c>
      <c r="D169" s="6">
        <f t="shared" si="87"/>
        <v>0</v>
      </c>
      <c r="E169" s="6">
        <v>0</v>
      </c>
      <c r="F169" s="6">
        <v>0</v>
      </c>
      <c r="G169" s="6">
        <f t="shared" si="89"/>
        <v>0</v>
      </c>
      <c r="H169" s="6">
        <f t="shared" si="90"/>
        <v>0</v>
      </c>
      <c r="I169" s="6">
        <f>F169</f>
        <v>0</v>
      </c>
      <c r="J169" s="6">
        <f t="shared" si="91"/>
        <v>0</v>
      </c>
      <c r="K169" s="7"/>
      <c r="L169" s="22"/>
      <c r="M169" s="8"/>
      <c r="N169" s="8"/>
      <c r="O169" s="8"/>
    </row>
    <row r="170" spans="1:15" x14ac:dyDescent="0.25">
      <c r="A170" s="18" t="s">
        <v>84</v>
      </c>
      <c r="B170" s="5"/>
      <c r="C170" s="6">
        <v>0</v>
      </c>
      <c r="D170" s="6">
        <f t="shared" si="87"/>
        <v>0</v>
      </c>
      <c r="E170" s="6">
        <v>0</v>
      </c>
      <c r="F170" s="6">
        <v>0</v>
      </c>
      <c r="G170" s="6">
        <f t="shared" si="89"/>
        <v>0</v>
      </c>
      <c r="H170" s="6">
        <f t="shared" si="90"/>
        <v>0</v>
      </c>
      <c r="I170" s="6">
        <f>F170</f>
        <v>0</v>
      </c>
      <c r="J170" s="6">
        <f t="shared" si="91"/>
        <v>0</v>
      </c>
      <c r="K170" s="7"/>
      <c r="L170" s="22"/>
      <c r="M170" s="8"/>
      <c r="N170" s="8"/>
      <c r="O170" s="8"/>
    </row>
    <row r="171" spans="1:15" x14ac:dyDescent="0.25">
      <c r="A171" s="18" t="s">
        <v>85</v>
      </c>
      <c r="B171" s="5"/>
      <c r="C171" s="6">
        <v>0</v>
      </c>
      <c r="D171" s="6">
        <f t="shared" si="87"/>
        <v>0</v>
      </c>
      <c r="E171" s="6">
        <v>0</v>
      </c>
      <c r="F171" s="6">
        <v>0</v>
      </c>
      <c r="G171" s="6">
        <f t="shared" si="89"/>
        <v>0</v>
      </c>
      <c r="H171" s="6">
        <f t="shared" si="90"/>
        <v>0</v>
      </c>
      <c r="I171" s="6">
        <f>F171</f>
        <v>0</v>
      </c>
      <c r="J171" s="6">
        <f t="shared" si="91"/>
        <v>0</v>
      </c>
      <c r="K171" s="7"/>
      <c r="L171" s="22"/>
      <c r="M171" s="8"/>
      <c r="N171" s="8"/>
      <c r="O171" s="8"/>
    </row>
    <row r="172" spans="1:15" x14ac:dyDescent="0.25">
      <c r="A172" s="18" t="s">
        <v>64</v>
      </c>
      <c r="B172" s="5"/>
      <c r="C172" s="6">
        <v>0</v>
      </c>
      <c r="D172" s="6">
        <f t="shared" si="87"/>
        <v>0</v>
      </c>
      <c r="E172" s="6">
        <v>0</v>
      </c>
      <c r="F172" s="6">
        <v>0</v>
      </c>
      <c r="G172" s="6">
        <f t="shared" si="89"/>
        <v>0</v>
      </c>
      <c r="H172" s="6">
        <f t="shared" si="90"/>
        <v>0</v>
      </c>
      <c r="I172" s="6">
        <v>0</v>
      </c>
      <c r="J172" s="6">
        <f t="shared" si="91"/>
        <v>0</v>
      </c>
      <c r="K172" s="7"/>
      <c r="L172" s="22"/>
      <c r="M172" s="8"/>
      <c r="N172" s="8"/>
      <c r="O172" s="8"/>
    </row>
    <row r="173" spans="1:15" x14ac:dyDescent="0.25">
      <c r="A173" s="5"/>
      <c r="B173" s="5"/>
      <c r="C173" s="6"/>
      <c r="D173" s="6"/>
      <c r="E173" s="6"/>
      <c r="F173" s="6"/>
      <c r="G173" s="6"/>
      <c r="H173" s="6"/>
      <c r="I173" s="6"/>
      <c r="J173" s="6"/>
      <c r="K173" s="7"/>
      <c r="L173" s="9"/>
      <c r="M173" s="7"/>
      <c r="N173" s="9"/>
      <c r="O173" s="7"/>
    </row>
    <row r="174" spans="1:15" s="12" customFormat="1" x14ac:dyDescent="0.25">
      <c r="A174" s="10" t="s">
        <v>94</v>
      </c>
      <c r="B174" s="10"/>
      <c r="C174" s="11">
        <f>C92+C10</f>
        <v>208765514333</v>
      </c>
      <c r="D174" s="11">
        <f t="shared" ref="D174:J174" si="92">D92+D10</f>
        <v>13010408399.779989</v>
      </c>
      <c r="E174" s="11">
        <f t="shared" si="92"/>
        <v>221775922732.77997</v>
      </c>
      <c r="F174" s="11">
        <f t="shared" si="92"/>
        <v>144883330610.19003</v>
      </c>
      <c r="G174" s="11">
        <f t="shared" si="92"/>
        <v>144883330610.19003</v>
      </c>
      <c r="H174" s="11">
        <f t="shared" si="92"/>
        <v>76892592122.589966</v>
      </c>
      <c r="I174" s="11">
        <f t="shared" si="92"/>
        <v>32359648421.930004</v>
      </c>
      <c r="J174" s="11">
        <f t="shared" si="92"/>
        <v>44532943700.659958</v>
      </c>
      <c r="K174" s="7"/>
      <c r="L174" s="7"/>
      <c r="M174" s="7"/>
      <c r="N174" s="7"/>
      <c r="O174" s="7"/>
    </row>
    <row r="175" spans="1:15" ht="15.75" thickBot="1" x14ac:dyDescent="0.3">
      <c r="A175" s="13"/>
      <c r="B175" s="13"/>
      <c r="C175" s="13"/>
      <c r="D175" s="13"/>
      <c r="E175" s="14"/>
      <c r="F175" s="14"/>
      <c r="G175" s="14"/>
      <c r="H175" s="14"/>
      <c r="I175" s="14"/>
      <c r="J175" s="14"/>
      <c r="K175" s="23"/>
      <c r="L175" s="23"/>
    </row>
    <row r="176" spans="1:15" s="20" customFormat="1" ht="15.75" thickTop="1" x14ac:dyDescent="0.25">
      <c r="A176" s="32" t="s">
        <v>87</v>
      </c>
      <c r="B176" s="33"/>
      <c r="C176" s="33"/>
      <c r="D176" s="33"/>
      <c r="E176" s="33"/>
      <c r="F176" s="33"/>
      <c r="G176" s="33"/>
      <c r="H176" s="33"/>
      <c r="I176" s="33"/>
      <c r="J176" s="33"/>
      <c r="K176" s="33"/>
      <c r="L176" s="33"/>
    </row>
    <row r="177" spans="1:12" s="20" customFormat="1" x14ac:dyDescent="0.25">
      <c r="A177" s="24" t="s">
        <v>86</v>
      </c>
      <c r="B177" s="25"/>
      <c r="C177" s="25"/>
      <c r="D177" s="25"/>
      <c r="E177" s="25"/>
      <c r="F177" s="25"/>
      <c r="G177" s="26"/>
      <c r="H177" s="26"/>
      <c r="I177" s="25"/>
      <c r="J177" s="25"/>
      <c r="K177" s="25"/>
      <c r="L177" s="25"/>
    </row>
    <row r="178" spans="1:12" s="20" customFormat="1" x14ac:dyDescent="0.25">
      <c r="A178" s="30" t="s">
        <v>21</v>
      </c>
      <c r="B178" s="30"/>
      <c r="C178" s="30"/>
      <c r="D178" s="30"/>
      <c r="E178" s="30"/>
      <c r="F178" s="30"/>
      <c r="G178" s="30"/>
      <c r="H178" s="30"/>
      <c r="I178" s="30"/>
      <c r="J178" s="30"/>
    </row>
    <row r="179" spans="1:12" s="20" customFormat="1" x14ac:dyDescent="0.25">
      <c r="A179" s="31" t="s">
        <v>22</v>
      </c>
      <c r="B179" s="31"/>
      <c r="C179" s="31"/>
      <c r="D179" s="31"/>
      <c r="E179" s="29"/>
      <c r="F179" s="29"/>
      <c r="G179" s="29"/>
      <c r="H179" s="29"/>
      <c r="I179" s="29"/>
      <c r="J179" s="29"/>
    </row>
    <row r="180" spans="1:12" s="20" customFormat="1" x14ac:dyDescent="0.25">
      <c r="A180" s="29" t="s">
        <v>23</v>
      </c>
      <c r="B180" s="29"/>
      <c r="C180" s="29"/>
      <c r="D180" s="29"/>
      <c r="E180" s="29"/>
      <c r="F180" s="29"/>
      <c r="G180" s="29"/>
      <c r="H180" s="29"/>
      <c r="I180" s="29"/>
      <c r="J180" s="29"/>
    </row>
    <row r="181" spans="1:12" x14ac:dyDescent="0.25">
      <c r="A181" s="19"/>
      <c r="B181" s="15"/>
      <c r="C181" s="15"/>
      <c r="D181" s="15"/>
      <c r="E181" s="15"/>
      <c r="F181" s="15"/>
      <c r="G181" s="15"/>
      <c r="H181" s="15"/>
      <c r="I181" s="15"/>
      <c r="J181" s="15"/>
    </row>
    <row r="182" spans="1:12" x14ac:dyDescent="0.25">
      <c r="A182" s="19"/>
      <c r="B182" s="15"/>
      <c r="C182" s="15"/>
      <c r="D182" s="15"/>
      <c r="E182" s="15"/>
      <c r="F182" s="15"/>
      <c r="G182" s="15"/>
      <c r="H182" s="15"/>
      <c r="I182" s="15"/>
      <c r="J182" s="15"/>
    </row>
    <row r="183" spans="1:12" x14ac:dyDescent="0.25">
      <c r="A183" s="19"/>
      <c r="B183" s="15"/>
      <c r="C183" s="15"/>
      <c r="D183" s="15"/>
      <c r="E183" s="15"/>
      <c r="F183" s="15"/>
      <c r="G183" s="15"/>
      <c r="H183" s="15"/>
      <c r="I183" s="15"/>
      <c r="J183" s="15"/>
    </row>
    <row r="184" spans="1:12" x14ac:dyDescent="0.25">
      <c r="A184" s="19"/>
      <c r="B184" s="15"/>
      <c r="C184" s="15"/>
      <c r="D184" s="15"/>
      <c r="E184" s="15"/>
      <c r="F184" s="15"/>
      <c r="G184" s="15"/>
      <c r="H184" s="15"/>
      <c r="I184" s="15"/>
      <c r="J184" s="15"/>
    </row>
    <row r="185" spans="1:12" x14ac:dyDescent="0.25">
      <c r="A185" s="19"/>
      <c r="B185" s="15"/>
      <c r="C185" s="15"/>
      <c r="D185" s="15"/>
      <c r="E185" s="15"/>
      <c r="F185" s="15"/>
      <c r="G185" s="15"/>
      <c r="H185" s="15"/>
      <c r="I185" s="15"/>
      <c r="J185" s="15"/>
    </row>
    <row r="186" spans="1:12" x14ac:dyDescent="0.25">
      <c r="A186" s="19"/>
      <c r="B186" s="15"/>
      <c r="C186" s="15"/>
      <c r="D186" s="15"/>
      <c r="E186" s="15"/>
      <c r="F186" s="15"/>
      <c r="G186" s="15"/>
      <c r="H186" s="15"/>
      <c r="I186" s="15"/>
      <c r="J186" s="15"/>
    </row>
    <row r="187" spans="1:12" x14ac:dyDescent="0.25">
      <c r="A187" s="19"/>
      <c r="B187" s="15"/>
      <c r="C187" s="15"/>
      <c r="D187" s="15"/>
      <c r="E187" s="15"/>
      <c r="F187" s="15"/>
      <c r="G187" s="15"/>
      <c r="H187" s="15"/>
      <c r="I187" s="15"/>
      <c r="J187" s="15"/>
    </row>
    <row r="188" spans="1:12" x14ac:dyDescent="0.25">
      <c r="A188" s="19"/>
      <c r="B188" s="15"/>
      <c r="C188" s="15"/>
      <c r="D188" s="15"/>
      <c r="E188" s="15"/>
      <c r="F188" s="15"/>
      <c r="G188" s="15"/>
      <c r="H188" s="15"/>
      <c r="I188" s="15"/>
      <c r="J188" s="15"/>
    </row>
    <row r="189" spans="1:12" x14ac:dyDescent="0.25">
      <c r="A189" s="19"/>
      <c r="B189" s="15"/>
      <c r="C189" s="15"/>
      <c r="D189" s="15"/>
      <c r="E189" s="15"/>
      <c r="F189" s="15"/>
      <c r="G189" s="15"/>
      <c r="H189" s="15"/>
      <c r="I189" s="15"/>
      <c r="J189" s="15"/>
    </row>
    <row r="190" spans="1:12" x14ac:dyDescent="0.25">
      <c r="A190" s="19"/>
      <c r="B190" s="15"/>
      <c r="C190" s="15"/>
      <c r="D190" s="15"/>
      <c r="E190" s="15"/>
      <c r="F190" s="15"/>
      <c r="G190" s="15"/>
      <c r="H190" s="15"/>
      <c r="I190" s="15"/>
      <c r="J190" s="15"/>
    </row>
    <row r="191" spans="1:12" x14ac:dyDescent="0.25">
      <c r="A191" s="19"/>
      <c r="B191" s="15"/>
      <c r="C191" s="15"/>
      <c r="D191" s="15"/>
      <c r="E191" s="15"/>
      <c r="F191" s="15"/>
      <c r="G191" s="15"/>
      <c r="H191" s="15"/>
      <c r="I191" s="15"/>
      <c r="J191" s="15"/>
    </row>
    <row r="192" spans="1:12" x14ac:dyDescent="0.25">
      <c r="A192" s="19"/>
      <c r="B192" s="15"/>
      <c r="C192" s="15"/>
      <c r="D192" s="15"/>
      <c r="E192" s="15"/>
      <c r="F192" s="15"/>
      <c r="G192" s="15"/>
      <c r="H192" s="15"/>
      <c r="I192" s="15"/>
      <c r="J192" s="15"/>
    </row>
    <row r="193" spans="1:10" x14ac:dyDescent="0.25">
      <c r="A193" s="19"/>
      <c r="B193" s="15"/>
      <c r="C193" s="15"/>
      <c r="D193" s="15"/>
      <c r="E193" s="15"/>
      <c r="F193" s="15"/>
      <c r="G193" s="15"/>
      <c r="H193" s="15"/>
      <c r="I193" s="15"/>
      <c r="J193" s="15"/>
    </row>
    <row r="194" spans="1:10" x14ac:dyDescent="0.25">
      <c r="A194" s="19"/>
      <c r="B194" s="15"/>
      <c r="C194" s="15"/>
      <c r="D194" s="15"/>
      <c r="E194" s="15"/>
      <c r="F194" s="15"/>
      <c r="G194" s="15"/>
      <c r="H194" s="15"/>
      <c r="I194" s="15"/>
      <c r="J194" s="15"/>
    </row>
    <row r="195" spans="1:10" x14ac:dyDescent="0.25">
      <c r="A195" s="19"/>
      <c r="B195" s="15"/>
      <c r="C195" s="15"/>
      <c r="D195" s="15"/>
      <c r="E195" s="15"/>
      <c r="F195" s="15"/>
      <c r="G195" s="15"/>
      <c r="H195" s="15"/>
      <c r="I195" s="15"/>
      <c r="J195" s="15"/>
    </row>
    <row r="196" spans="1:10" x14ac:dyDescent="0.25">
      <c r="A196" s="19"/>
      <c r="B196" s="15"/>
      <c r="C196" s="15"/>
      <c r="D196" s="15"/>
      <c r="E196" s="15"/>
      <c r="F196" s="15"/>
      <c r="G196" s="15"/>
      <c r="H196" s="15"/>
      <c r="I196" s="15"/>
      <c r="J196" s="15"/>
    </row>
    <row r="197" spans="1:10" x14ac:dyDescent="0.25">
      <c r="A197" s="19"/>
      <c r="B197" s="15"/>
      <c r="C197" s="15"/>
      <c r="D197" s="15"/>
      <c r="E197" s="15"/>
      <c r="F197" s="15"/>
      <c r="G197" s="15"/>
      <c r="H197" s="15"/>
      <c r="I197" s="15"/>
      <c r="J197" s="15"/>
    </row>
    <row r="198" spans="1:10" x14ac:dyDescent="0.25">
      <c r="A198" s="19"/>
      <c r="B198" s="15"/>
      <c r="C198" s="15"/>
      <c r="D198" s="15"/>
      <c r="E198" s="15"/>
      <c r="F198" s="15"/>
      <c r="G198" s="15"/>
      <c r="H198" s="15"/>
      <c r="I198" s="15"/>
      <c r="J198" s="15"/>
    </row>
    <row r="199" spans="1:10" x14ac:dyDescent="0.25">
      <c r="A199" s="19"/>
      <c r="B199" s="15"/>
      <c r="C199" s="15"/>
      <c r="D199" s="15"/>
      <c r="E199" s="15"/>
      <c r="F199" s="15"/>
      <c r="G199" s="15"/>
      <c r="H199" s="15"/>
      <c r="I199" s="15"/>
      <c r="J199" s="15"/>
    </row>
    <row r="200" spans="1:10" x14ac:dyDescent="0.25">
      <c r="A200" s="19"/>
      <c r="B200" s="15"/>
      <c r="C200" s="15"/>
      <c r="D200" s="15"/>
      <c r="E200" s="15"/>
      <c r="F200" s="15"/>
      <c r="G200" s="15"/>
      <c r="H200" s="15"/>
      <c r="I200" s="15"/>
      <c r="J200" s="15"/>
    </row>
    <row r="201" spans="1:10" x14ac:dyDescent="0.25">
      <c r="A201" s="19"/>
      <c r="B201" s="15"/>
      <c r="C201" s="15"/>
      <c r="D201" s="15"/>
      <c r="E201" s="15"/>
      <c r="F201" s="15"/>
      <c r="G201" s="15"/>
      <c r="H201" s="15"/>
      <c r="I201" s="15"/>
      <c r="J201" s="15"/>
    </row>
    <row r="202" spans="1:10" x14ac:dyDescent="0.25">
      <c r="A202" s="19"/>
      <c r="B202" s="15"/>
      <c r="C202" s="15"/>
      <c r="D202" s="15"/>
      <c r="E202" s="15"/>
      <c r="F202" s="15"/>
      <c r="G202" s="15"/>
      <c r="H202" s="15"/>
      <c r="I202" s="15"/>
      <c r="J202" s="15"/>
    </row>
    <row r="203" spans="1:10" x14ac:dyDescent="0.25">
      <c r="A203" s="19"/>
      <c r="B203" s="15"/>
      <c r="C203" s="15"/>
      <c r="D203" s="15"/>
      <c r="E203" s="15"/>
      <c r="F203" s="15"/>
      <c r="G203" s="15"/>
      <c r="H203" s="15"/>
      <c r="I203" s="15"/>
      <c r="J203" s="15"/>
    </row>
    <row r="204" spans="1:10" x14ac:dyDescent="0.25">
      <c r="A204" s="19"/>
      <c r="B204" s="15"/>
      <c r="C204" s="15"/>
      <c r="D204" s="15"/>
      <c r="E204" s="15"/>
      <c r="F204" s="15"/>
      <c r="G204" s="15"/>
      <c r="H204" s="15"/>
      <c r="I204" s="15"/>
      <c r="J204" s="15"/>
    </row>
    <row r="205" spans="1:10" x14ac:dyDescent="0.25">
      <c r="A205" s="19"/>
      <c r="B205" s="15"/>
      <c r="C205" s="15"/>
      <c r="D205" s="15"/>
      <c r="E205" s="15"/>
      <c r="F205" s="15"/>
      <c r="G205" s="15"/>
      <c r="H205" s="15"/>
      <c r="I205" s="15"/>
      <c r="J205" s="15"/>
    </row>
    <row r="206" spans="1:10" x14ac:dyDescent="0.25">
      <c r="A206" s="19"/>
      <c r="B206" s="15"/>
      <c r="C206" s="15"/>
      <c r="D206" s="15"/>
      <c r="E206" s="15"/>
      <c r="F206" s="15"/>
      <c r="G206" s="15"/>
      <c r="H206" s="15"/>
      <c r="I206" s="15"/>
      <c r="J206" s="15"/>
    </row>
    <row r="207" spans="1:10" x14ac:dyDescent="0.25">
      <c r="A207" s="19"/>
      <c r="B207" s="15"/>
      <c r="C207" s="15"/>
      <c r="D207" s="15"/>
      <c r="E207" s="15"/>
      <c r="F207" s="15"/>
      <c r="G207" s="15"/>
      <c r="H207" s="15"/>
      <c r="I207" s="15"/>
      <c r="J207" s="15"/>
    </row>
    <row r="208" spans="1:10" x14ac:dyDescent="0.25">
      <c r="A208" s="19"/>
      <c r="B208" s="15"/>
      <c r="C208" s="15"/>
      <c r="D208" s="15"/>
      <c r="E208" s="15"/>
      <c r="F208" s="15"/>
      <c r="G208" s="15"/>
      <c r="H208" s="15"/>
      <c r="I208" s="15"/>
      <c r="J208" s="15"/>
    </row>
    <row r="209" spans="1:10" x14ac:dyDescent="0.25">
      <c r="A209" s="19"/>
      <c r="B209" s="15"/>
      <c r="C209" s="15"/>
      <c r="D209" s="15"/>
      <c r="E209" s="15"/>
      <c r="F209" s="15"/>
      <c r="G209" s="15"/>
      <c r="H209" s="15"/>
      <c r="I209" s="15"/>
      <c r="J209" s="15"/>
    </row>
    <row r="210" spans="1:10" x14ac:dyDescent="0.25">
      <c r="A210" s="19"/>
      <c r="B210" s="15"/>
      <c r="C210" s="15"/>
      <c r="D210" s="15"/>
      <c r="E210" s="15"/>
      <c r="F210" s="15"/>
      <c r="G210" s="15"/>
      <c r="H210" s="15"/>
      <c r="I210" s="15"/>
      <c r="J210" s="15"/>
    </row>
    <row r="211" spans="1:10" x14ac:dyDescent="0.25">
      <c r="A211" s="19"/>
      <c r="B211" s="15"/>
      <c r="C211" s="15"/>
      <c r="D211" s="15"/>
      <c r="E211" s="15"/>
      <c r="F211" s="15"/>
      <c r="G211" s="15"/>
      <c r="H211" s="15"/>
      <c r="I211" s="15"/>
      <c r="J211" s="15"/>
    </row>
    <row r="212" spans="1:10" x14ac:dyDescent="0.25">
      <c r="A212" s="19"/>
      <c r="B212" s="15"/>
      <c r="C212" s="15"/>
      <c r="D212" s="15"/>
      <c r="E212" s="15"/>
      <c r="F212" s="15"/>
      <c r="G212" s="15"/>
      <c r="H212" s="15"/>
      <c r="I212" s="15"/>
      <c r="J212" s="15"/>
    </row>
  </sheetData>
  <mergeCells count="14">
    <mergeCell ref="A1:J1"/>
    <mergeCell ref="A2:J2"/>
    <mergeCell ref="A3:J3"/>
    <mergeCell ref="A5:J5"/>
    <mergeCell ref="A4:J4"/>
    <mergeCell ref="A180:J180"/>
    <mergeCell ref="A178:J178"/>
    <mergeCell ref="A179:J179"/>
    <mergeCell ref="A6:A8"/>
    <mergeCell ref="A176:L176"/>
    <mergeCell ref="C6:G6"/>
    <mergeCell ref="H6:H8"/>
    <mergeCell ref="I6:I8"/>
    <mergeCell ref="J6:J8"/>
  </mergeCells>
  <printOptions horizontalCentered="1"/>
  <pageMargins left="0.23622047244094491" right="0.23622047244094491" top="0.94488188976377963" bottom="0.55118110236220474" header="0.31496062992125984" footer="0.31496062992125984"/>
  <pageSetup scale="64" fitToHeight="0" orientation="landscape" r:id="rId1"/>
  <headerFooter>
    <oddHeader>&amp;L&amp;G</oddHeader>
  </headerFooter>
  <colBreaks count="1" manualBreakCount="1">
    <brk id="10"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Formato 6a</vt:lpstr>
      <vt:lpstr>'Formato 6a'!Área_de_impresión</vt:lpstr>
      <vt:lpstr>'Formato 6a'!Print_Titles</vt:lpstr>
      <vt:lpstr>'Formato 6a'!Títulos_a_imprimir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SFINANZAS</dc:creator>
  <cp:lastModifiedBy>Dell anjavram</cp:lastModifiedBy>
  <cp:lastPrinted>2021-10-25T02:48:21Z</cp:lastPrinted>
  <dcterms:created xsi:type="dcterms:W3CDTF">2015-12-07T22:36:22Z</dcterms:created>
  <dcterms:modified xsi:type="dcterms:W3CDTF">2021-10-25T02:57:12Z</dcterms:modified>
</cp:coreProperties>
</file>