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D8A42E7A-AA9A-40D4-93E6-98A4594C5E38}" xr6:coauthVersionLast="47" xr6:coauthVersionMax="47" xr10:uidLastSave="{00000000-0000-0000-0000-000000000000}"/>
  <bookViews>
    <workbookView xWindow="-120" yWindow="-120" windowWidth="20730" windowHeight="11160" xr2:uid="{BDCE04DD-3C81-46CD-A6D1-92F608FDC1A6}"/>
  </bookViews>
  <sheets>
    <sheet name="Formato 6a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6a'!$B$1:$K$180</definedName>
    <definedName name="_xlnm.Database">#REF!</definedName>
    <definedName name="CAPIT" localSheetId="0">#REF!</definedName>
    <definedName name="CAPIT">#REF!</definedName>
    <definedName name="Capitulo">#REF!</definedName>
    <definedName name="CENPAR" localSheetId="0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>#REF!</definedName>
    <definedName name="NVO">#REF!</definedName>
    <definedName name="OR">#REF!</definedName>
    <definedName name="ORIG" localSheetId="0">#REF!</definedName>
    <definedName name="ORIG">#REF!</definedName>
    <definedName name="PARTIDA">#REF!</definedName>
    <definedName name="periodo" localSheetId="0">#REF!</definedName>
    <definedName name="periodo">#REF!</definedName>
    <definedName name="PIME_1">NA()</definedName>
    <definedName name="poa">#REF!</definedName>
    <definedName name="PRC">#REF!</definedName>
    <definedName name="Print_Titles" localSheetId="0">'Formato 6a'!$1:$9</definedName>
    <definedName name="PROG" localSheetId="0">#REF!</definedName>
    <definedName name="PROG">#REF!</definedName>
    <definedName name="ptda" localSheetId="0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>#REF!</definedName>
    <definedName name="_xlnm.Print_Titles" localSheetId="0">'Formato 6a'!$1:$9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K172" i="1" s="1"/>
  <c r="E172" i="1"/>
  <c r="I171" i="1"/>
  <c r="K171" i="1" s="1"/>
  <c r="E171" i="1"/>
  <c r="K170" i="1"/>
  <c r="I170" i="1"/>
  <c r="E170" i="1"/>
  <c r="K169" i="1"/>
  <c r="I169" i="1"/>
  <c r="E169" i="1"/>
  <c r="I168" i="1"/>
  <c r="K168" i="1" s="1"/>
  <c r="E168" i="1"/>
  <c r="I167" i="1"/>
  <c r="K167" i="1" s="1"/>
  <c r="E167" i="1"/>
  <c r="K166" i="1"/>
  <c r="I166" i="1"/>
  <c r="E166" i="1"/>
  <c r="J165" i="1"/>
  <c r="H165" i="1"/>
  <c r="G165" i="1"/>
  <c r="F165" i="1"/>
  <c r="E165" i="1"/>
  <c r="D165" i="1"/>
  <c r="K163" i="1"/>
  <c r="I163" i="1"/>
  <c r="E163" i="1"/>
  <c r="I162" i="1"/>
  <c r="K162" i="1" s="1"/>
  <c r="E162" i="1"/>
  <c r="K161" i="1"/>
  <c r="K160" i="1" s="1"/>
  <c r="I161" i="1"/>
  <c r="E161" i="1"/>
  <c r="J160" i="1"/>
  <c r="H160" i="1"/>
  <c r="G160" i="1"/>
  <c r="F160" i="1"/>
  <c r="E160" i="1" s="1"/>
  <c r="D160" i="1"/>
  <c r="I158" i="1"/>
  <c r="K158" i="1" s="1"/>
  <c r="E158" i="1"/>
  <c r="K157" i="1"/>
  <c r="I157" i="1"/>
  <c r="E157" i="1"/>
  <c r="I156" i="1"/>
  <c r="K156" i="1" s="1"/>
  <c r="E156" i="1"/>
  <c r="K155" i="1"/>
  <c r="I155" i="1"/>
  <c r="E155" i="1"/>
  <c r="I154" i="1"/>
  <c r="K154" i="1" s="1"/>
  <c r="E154" i="1"/>
  <c r="K153" i="1"/>
  <c r="I153" i="1"/>
  <c r="E153" i="1"/>
  <c r="I152" i="1"/>
  <c r="K152" i="1" s="1"/>
  <c r="K151" i="1" s="1"/>
  <c r="E152" i="1"/>
  <c r="J151" i="1"/>
  <c r="I151" i="1"/>
  <c r="H151" i="1"/>
  <c r="G151" i="1"/>
  <c r="F151" i="1"/>
  <c r="E151" i="1"/>
  <c r="D151" i="1"/>
  <c r="K149" i="1"/>
  <c r="I149" i="1"/>
  <c r="E149" i="1"/>
  <c r="I148" i="1"/>
  <c r="K148" i="1" s="1"/>
  <c r="E148" i="1"/>
  <c r="K147" i="1"/>
  <c r="I147" i="1"/>
  <c r="E147" i="1"/>
  <c r="J146" i="1"/>
  <c r="H146" i="1"/>
  <c r="G146" i="1"/>
  <c r="F146" i="1"/>
  <c r="E146" i="1" s="1"/>
  <c r="D146" i="1"/>
  <c r="I144" i="1"/>
  <c r="K144" i="1" s="1"/>
  <c r="E144" i="1"/>
  <c r="K143" i="1"/>
  <c r="I143" i="1"/>
  <c r="E143" i="1"/>
  <c r="I142" i="1"/>
  <c r="K142" i="1" s="1"/>
  <c r="E142" i="1"/>
  <c r="K141" i="1"/>
  <c r="I141" i="1"/>
  <c r="E141" i="1"/>
  <c r="I140" i="1"/>
  <c r="K140" i="1" s="1"/>
  <c r="E140" i="1"/>
  <c r="I139" i="1"/>
  <c r="K139" i="1" s="1"/>
  <c r="E139" i="1"/>
  <c r="I138" i="1"/>
  <c r="K138" i="1" s="1"/>
  <c r="E138" i="1"/>
  <c r="K137" i="1"/>
  <c r="I137" i="1"/>
  <c r="E137" i="1"/>
  <c r="I136" i="1"/>
  <c r="K136" i="1" s="1"/>
  <c r="E136" i="1"/>
  <c r="J135" i="1"/>
  <c r="H135" i="1"/>
  <c r="G135" i="1"/>
  <c r="F135" i="1"/>
  <c r="E135" i="1"/>
  <c r="D135" i="1"/>
  <c r="I133" i="1"/>
  <c r="K133" i="1" s="1"/>
  <c r="E133" i="1"/>
  <c r="I132" i="1"/>
  <c r="K132" i="1" s="1"/>
  <c r="E132" i="1"/>
  <c r="K131" i="1"/>
  <c r="I131" i="1"/>
  <c r="E131" i="1"/>
  <c r="I130" i="1"/>
  <c r="K130" i="1" s="1"/>
  <c r="E130" i="1"/>
  <c r="I129" i="1"/>
  <c r="K129" i="1" s="1"/>
  <c r="E129" i="1"/>
  <c r="I128" i="1"/>
  <c r="K128" i="1" s="1"/>
  <c r="E128" i="1"/>
  <c r="K127" i="1"/>
  <c r="I127" i="1"/>
  <c r="E127" i="1"/>
  <c r="I126" i="1"/>
  <c r="K126" i="1" s="1"/>
  <c r="E126" i="1"/>
  <c r="I125" i="1"/>
  <c r="K125" i="1" s="1"/>
  <c r="E125" i="1"/>
  <c r="J124" i="1"/>
  <c r="H124" i="1"/>
  <c r="H92" i="1" s="1"/>
  <c r="G124" i="1"/>
  <c r="F124" i="1"/>
  <c r="E124" i="1" s="1"/>
  <c r="D124" i="1"/>
  <c r="D92" i="1" s="1"/>
  <c r="I122" i="1"/>
  <c r="K122" i="1" s="1"/>
  <c r="E122" i="1"/>
  <c r="K121" i="1"/>
  <c r="I121" i="1"/>
  <c r="E121" i="1"/>
  <c r="I120" i="1"/>
  <c r="K120" i="1" s="1"/>
  <c r="E120" i="1"/>
  <c r="I119" i="1"/>
  <c r="K119" i="1" s="1"/>
  <c r="E119" i="1"/>
  <c r="I118" i="1"/>
  <c r="K118" i="1" s="1"/>
  <c r="E118" i="1"/>
  <c r="K117" i="1"/>
  <c r="I117" i="1"/>
  <c r="E117" i="1"/>
  <c r="I116" i="1"/>
  <c r="K116" i="1" s="1"/>
  <c r="E116" i="1"/>
  <c r="I115" i="1"/>
  <c r="K115" i="1" s="1"/>
  <c r="E115" i="1"/>
  <c r="I114" i="1"/>
  <c r="K114" i="1" s="1"/>
  <c r="K113" i="1" s="1"/>
  <c r="E114" i="1"/>
  <c r="J113" i="1"/>
  <c r="H113" i="1"/>
  <c r="G113" i="1"/>
  <c r="F113" i="1"/>
  <c r="E113" i="1" s="1"/>
  <c r="D113" i="1"/>
  <c r="K111" i="1"/>
  <c r="I111" i="1"/>
  <c r="E111" i="1"/>
  <c r="I110" i="1"/>
  <c r="K110" i="1" s="1"/>
  <c r="E110" i="1"/>
  <c r="I109" i="1"/>
  <c r="K109" i="1" s="1"/>
  <c r="E109" i="1"/>
  <c r="I108" i="1"/>
  <c r="K108" i="1" s="1"/>
  <c r="E108" i="1"/>
  <c r="K107" i="1"/>
  <c r="I107" i="1"/>
  <c r="E107" i="1"/>
  <c r="I106" i="1"/>
  <c r="K106" i="1" s="1"/>
  <c r="E106" i="1"/>
  <c r="I105" i="1"/>
  <c r="K105" i="1" s="1"/>
  <c r="E105" i="1"/>
  <c r="K104" i="1"/>
  <c r="I104" i="1"/>
  <c r="E104" i="1"/>
  <c r="K103" i="1"/>
  <c r="I103" i="1"/>
  <c r="E103" i="1"/>
  <c r="J102" i="1"/>
  <c r="J92" i="1" s="1"/>
  <c r="H102" i="1"/>
  <c r="G102" i="1"/>
  <c r="F102" i="1"/>
  <c r="E102" i="1" s="1"/>
  <c r="D102" i="1"/>
  <c r="I100" i="1"/>
  <c r="K100" i="1" s="1"/>
  <c r="E100" i="1"/>
  <c r="I99" i="1"/>
  <c r="K99" i="1" s="1"/>
  <c r="E99" i="1"/>
  <c r="K98" i="1"/>
  <c r="I98" i="1"/>
  <c r="E98" i="1"/>
  <c r="K97" i="1"/>
  <c r="I97" i="1"/>
  <c r="E97" i="1"/>
  <c r="I96" i="1"/>
  <c r="K96" i="1" s="1"/>
  <c r="E96" i="1"/>
  <c r="I95" i="1"/>
  <c r="K95" i="1" s="1"/>
  <c r="E95" i="1"/>
  <c r="K94" i="1"/>
  <c r="I94" i="1"/>
  <c r="E94" i="1"/>
  <c r="J93" i="1"/>
  <c r="H93" i="1"/>
  <c r="G93" i="1"/>
  <c r="F93" i="1"/>
  <c r="E93" i="1" s="1"/>
  <c r="D93" i="1"/>
  <c r="G92" i="1"/>
  <c r="G174" i="1" s="1"/>
  <c r="K90" i="1"/>
  <c r="I90" i="1"/>
  <c r="E90" i="1"/>
  <c r="I89" i="1"/>
  <c r="K89" i="1" s="1"/>
  <c r="E89" i="1"/>
  <c r="I88" i="1"/>
  <c r="K88" i="1" s="1"/>
  <c r="E88" i="1"/>
  <c r="K87" i="1"/>
  <c r="I87" i="1"/>
  <c r="E87" i="1"/>
  <c r="K86" i="1"/>
  <c r="I86" i="1"/>
  <c r="E86" i="1"/>
  <c r="I85" i="1"/>
  <c r="K85" i="1" s="1"/>
  <c r="E85" i="1"/>
  <c r="I84" i="1"/>
  <c r="K84" i="1" s="1"/>
  <c r="K83" i="1" s="1"/>
  <c r="E84" i="1"/>
  <c r="J83" i="1"/>
  <c r="H83" i="1"/>
  <c r="G83" i="1"/>
  <c r="F83" i="1"/>
  <c r="D83" i="1"/>
  <c r="E83" i="1" s="1"/>
  <c r="K81" i="1"/>
  <c r="I81" i="1"/>
  <c r="E81" i="1"/>
  <c r="K80" i="1"/>
  <c r="I80" i="1"/>
  <c r="E80" i="1"/>
  <c r="I79" i="1"/>
  <c r="K79" i="1" s="1"/>
  <c r="K78" i="1" s="1"/>
  <c r="E79" i="1"/>
  <c r="H78" i="1"/>
  <c r="G78" i="1"/>
  <c r="F78" i="1"/>
  <c r="D78" i="1"/>
  <c r="E78" i="1" s="1"/>
  <c r="K76" i="1"/>
  <c r="I76" i="1"/>
  <c r="E76" i="1"/>
  <c r="K75" i="1"/>
  <c r="I75" i="1"/>
  <c r="E75" i="1"/>
  <c r="I74" i="1"/>
  <c r="K74" i="1" s="1"/>
  <c r="E74" i="1"/>
  <c r="I73" i="1"/>
  <c r="K73" i="1" s="1"/>
  <c r="E73" i="1"/>
  <c r="K72" i="1"/>
  <c r="I72" i="1"/>
  <c r="E72" i="1"/>
  <c r="K71" i="1"/>
  <c r="I71" i="1"/>
  <c r="E71" i="1"/>
  <c r="I70" i="1"/>
  <c r="K70" i="1" s="1"/>
  <c r="E70" i="1"/>
  <c r="J69" i="1"/>
  <c r="H69" i="1"/>
  <c r="G69" i="1"/>
  <c r="F69" i="1"/>
  <c r="E69" i="1"/>
  <c r="D69" i="1"/>
  <c r="I67" i="1"/>
  <c r="K67" i="1" s="1"/>
  <c r="E67" i="1"/>
  <c r="K66" i="1"/>
  <c r="I66" i="1"/>
  <c r="E66" i="1"/>
  <c r="K65" i="1"/>
  <c r="K64" i="1" s="1"/>
  <c r="I65" i="1"/>
  <c r="E65" i="1"/>
  <c r="J64" i="1"/>
  <c r="I64" i="1"/>
  <c r="H64" i="1"/>
  <c r="G64" i="1"/>
  <c r="F64" i="1"/>
  <c r="E64" i="1" s="1"/>
  <c r="D64" i="1"/>
  <c r="I62" i="1"/>
  <c r="K62" i="1" s="1"/>
  <c r="E62" i="1"/>
  <c r="I61" i="1"/>
  <c r="K61" i="1" s="1"/>
  <c r="E61" i="1"/>
  <c r="K60" i="1"/>
  <c r="I60" i="1"/>
  <c r="E60" i="1"/>
  <c r="K59" i="1"/>
  <c r="I59" i="1"/>
  <c r="E59" i="1"/>
  <c r="I58" i="1"/>
  <c r="K58" i="1" s="1"/>
  <c r="E58" i="1"/>
  <c r="I57" i="1"/>
  <c r="K57" i="1" s="1"/>
  <c r="E57" i="1"/>
  <c r="K56" i="1"/>
  <c r="I56" i="1"/>
  <c r="E56" i="1"/>
  <c r="K55" i="1"/>
  <c r="I55" i="1"/>
  <c r="E55" i="1"/>
  <c r="I54" i="1"/>
  <c r="K54" i="1" s="1"/>
  <c r="K53" i="1" s="1"/>
  <c r="E54" i="1"/>
  <c r="J53" i="1"/>
  <c r="H53" i="1"/>
  <c r="G53" i="1"/>
  <c r="F53" i="1"/>
  <c r="E53" i="1"/>
  <c r="D53" i="1"/>
  <c r="I51" i="1"/>
  <c r="K51" i="1" s="1"/>
  <c r="E51" i="1"/>
  <c r="I50" i="1"/>
  <c r="K50" i="1" s="1"/>
  <c r="E50" i="1"/>
  <c r="K49" i="1"/>
  <c r="I49" i="1"/>
  <c r="E49" i="1"/>
  <c r="I48" i="1"/>
  <c r="K48" i="1" s="1"/>
  <c r="E48" i="1"/>
  <c r="I47" i="1"/>
  <c r="K47" i="1" s="1"/>
  <c r="E47" i="1"/>
  <c r="I46" i="1"/>
  <c r="K46" i="1" s="1"/>
  <c r="E46" i="1"/>
  <c r="K45" i="1"/>
  <c r="I45" i="1"/>
  <c r="E45" i="1"/>
  <c r="I44" i="1"/>
  <c r="K44" i="1" s="1"/>
  <c r="E44" i="1"/>
  <c r="I43" i="1"/>
  <c r="K43" i="1" s="1"/>
  <c r="E43" i="1"/>
  <c r="J42" i="1"/>
  <c r="H42" i="1"/>
  <c r="H10" i="1" s="1"/>
  <c r="G42" i="1"/>
  <c r="F42" i="1"/>
  <c r="E42" i="1" s="1"/>
  <c r="D42" i="1"/>
  <c r="D10" i="1" s="1"/>
  <c r="I40" i="1"/>
  <c r="K40" i="1" s="1"/>
  <c r="E40" i="1"/>
  <c r="K39" i="1"/>
  <c r="I39" i="1"/>
  <c r="E39" i="1"/>
  <c r="I38" i="1"/>
  <c r="K38" i="1" s="1"/>
  <c r="E38" i="1"/>
  <c r="I37" i="1"/>
  <c r="K37" i="1" s="1"/>
  <c r="E37" i="1"/>
  <c r="I36" i="1"/>
  <c r="K36" i="1" s="1"/>
  <c r="E36" i="1"/>
  <c r="K35" i="1"/>
  <c r="I35" i="1"/>
  <c r="E35" i="1"/>
  <c r="I34" i="1"/>
  <c r="K34" i="1" s="1"/>
  <c r="E34" i="1"/>
  <c r="I33" i="1"/>
  <c r="K33" i="1" s="1"/>
  <c r="E33" i="1"/>
  <c r="I32" i="1"/>
  <c r="K32" i="1" s="1"/>
  <c r="E32" i="1"/>
  <c r="J31" i="1"/>
  <c r="H31" i="1"/>
  <c r="G31" i="1"/>
  <c r="F31" i="1"/>
  <c r="E31" i="1" s="1"/>
  <c r="D31" i="1"/>
  <c r="K29" i="1"/>
  <c r="I29" i="1"/>
  <c r="E29" i="1"/>
  <c r="I28" i="1"/>
  <c r="K28" i="1" s="1"/>
  <c r="E28" i="1"/>
  <c r="I27" i="1"/>
  <c r="K27" i="1" s="1"/>
  <c r="E27" i="1"/>
  <c r="K26" i="1"/>
  <c r="I26" i="1"/>
  <c r="E26" i="1"/>
  <c r="K25" i="1"/>
  <c r="I25" i="1"/>
  <c r="E25" i="1"/>
  <c r="I24" i="1"/>
  <c r="K24" i="1" s="1"/>
  <c r="E24" i="1"/>
  <c r="I23" i="1"/>
  <c r="K23" i="1" s="1"/>
  <c r="E23" i="1"/>
  <c r="K22" i="1"/>
  <c r="I22" i="1"/>
  <c r="E22" i="1"/>
  <c r="K21" i="1"/>
  <c r="I21" i="1"/>
  <c r="E21" i="1"/>
  <c r="J20" i="1"/>
  <c r="J10" i="1" s="1"/>
  <c r="H20" i="1"/>
  <c r="G20" i="1"/>
  <c r="F20" i="1"/>
  <c r="E20" i="1" s="1"/>
  <c r="D20" i="1"/>
  <c r="I18" i="1"/>
  <c r="K18" i="1" s="1"/>
  <c r="E18" i="1"/>
  <c r="I17" i="1"/>
  <c r="K17" i="1" s="1"/>
  <c r="E17" i="1"/>
  <c r="K16" i="1"/>
  <c r="I16" i="1"/>
  <c r="E16" i="1"/>
  <c r="K15" i="1"/>
  <c r="I15" i="1"/>
  <c r="E15" i="1"/>
  <c r="I14" i="1"/>
  <c r="K14" i="1" s="1"/>
  <c r="E14" i="1"/>
  <c r="I13" i="1"/>
  <c r="K13" i="1" s="1"/>
  <c r="E13" i="1"/>
  <c r="K12" i="1"/>
  <c r="I12" i="1"/>
  <c r="E12" i="1"/>
  <c r="J11" i="1"/>
  <c r="H11" i="1"/>
  <c r="G11" i="1"/>
  <c r="F11" i="1"/>
  <c r="E11" i="1" s="1"/>
  <c r="D11" i="1"/>
  <c r="G10" i="1"/>
  <c r="K31" i="1" l="1"/>
  <c r="E10" i="1"/>
  <c r="K11" i="1"/>
  <c r="K20" i="1"/>
  <c r="K42" i="1"/>
  <c r="K69" i="1"/>
  <c r="K124" i="1"/>
  <c r="K93" i="1"/>
  <c r="K92" i="1" s="1"/>
  <c r="K102" i="1"/>
  <c r="H174" i="1"/>
  <c r="K146" i="1"/>
  <c r="J174" i="1"/>
  <c r="D174" i="1"/>
  <c r="K135" i="1"/>
  <c r="K165" i="1"/>
  <c r="I135" i="1"/>
  <c r="I11" i="1"/>
  <c r="I31" i="1"/>
  <c r="I93" i="1"/>
  <c r="I113" i="1"/>
  <c r="I165" i="1"/>
  <c r="I53" i="1"/>
  <c r="F10" i="1"/>
  <c r="I20" i="1"/>
  <c r="F92" i="1"/>
  <c r="I102" i="1"/>
  <c r="I146" i="1"/>
  <c r="I69" i="1"/>
  <c r="I42" i="1"/>
  <c r="I78" i="1"/>
  <c r="I83" i="1"/>
  <c r="I124" i="1"/>
  <c r="I160" i="1"/>
  <c r="I92" i="1" l="1"/>
  <c r="K10" i="1"/>
  <c r="F174" i="1"/>
  <c r="I174" i="1" s="1"/>
  <c r="K174" i="1" s="1"/>
  <c r="E92" i="1"/>
  <c r="E174" i="1" s="1"/>
  <c r="I10" i="1"/>
</calcChain>
</file>

<file path=xl/sharedStrings.xml><?xml version="1.0" encoding="utf-8"?>
<sst xmlns="http://schemas.openxmlformats.org/spreadsheetml/2006/main" count="282" uniqueCount="153">
  <si>
    <t>Poder Ejecutivo de la Ciudad de México</t>
  </si>
  <si>
    <t>Estado Analítico del Ejercicio del Presupuesto de Egresos Detallado - LDF</t>
  </si>
  <si>
    <t>Clasificación por Objeto del Gasto (Capítulo y Concepto)</t>
  </si>
  <si>
    <t>Enero-Junio 2023</t>
  </si>
  <si>
    <t>(Cifras en Pesos)</t>
  </si>
  <si>
    <t>Capítulo/Concepto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</si>
  <si>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</si>
  <si>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</si>
  <si>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</si>
  <si>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</si>
  <si>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</si>
  <si>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</si>
  <si>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</si>
  <si>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</si>
  <si>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</si>
  <si>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</si>
  <si>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I. Gasto No Etiquetado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</si>
  <si>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</si>
  <si>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</si>
  <si>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</si>
  <si>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</si>
  <si>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</si>
  <si>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</si>
  <si>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</si>
  <si>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</si>
  <si>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</si>
  <si>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</si>
  <si>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</si>
  <si>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</si>
  <si>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</si>
  <si>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</si>
  <si>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</si>
  <si>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</si>
  <si>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</si>
  <si>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</si>
  <si>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</si>
  <si>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</si>
  <si>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</si>
  <si>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</si>
  <si>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</si>
  <si>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</si>
  <si>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</si>
  <si>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</si>
  <si>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</si>
  <si>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</si>
  <si>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</si>
  <si>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</si>
  <si>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</si>
  <si>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</si>
  <si>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</si>
  <si>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</si>
  <si>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</si>
  <si>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</si>
  <si>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</si>
  <si>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</si>
  <si>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</si>
  <si>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</si>
  <si>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</si>
  <si>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</si>
  <si>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</si>
  <si>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</si>
  <si>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</si>
  <si>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</si>
  <si>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</si>
  <si>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</si>
  <si>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</si>
  <si>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</si>
  <si>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</si>
  <si>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</si>
  <si>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</si>
  <si>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</si>
  <si>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</si>
  <si>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</si>
  <si>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</si>
  <si>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</si>
  <si>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</si>
  <si>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</si>
  <si>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</si>
  <si>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</si>
  <si>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</si>
  <si>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</si>
  <si>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</si>
  <si>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</si>
  <si>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</si>
  <si>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</si>
  <si>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</si>
  <si>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</si>
  <si>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</si>
  <si>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</si>
  <si>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</si>
  <si>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</si>
  <si>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</si>
  <si>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</si>
  <si>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</si>
  <si>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</si>
  <si>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</si>
  <si>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</si>
  <si>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</si>
  <si>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</si>
  <si>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</si>
  <si>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</si>
  <si>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</si>
  <si>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</si>
  <si>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</si>
  <si>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</si>
  <si>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</si>
  <si>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</si>
  <si>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</si>
  <si>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</si>
  <si>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</si>
  <si>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</si>
  <si>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</si>
  <si>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</si>
  <si>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</si>
  <si>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</si>
  <si>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</si>
  <si>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</si>
  <si>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</si>
  <si>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</si>
  <si>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</si>
  <si>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</si>
  <si>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</si>
  <si>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</si>
  <si>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</si>
  <si>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</si>
  <si>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</si>
  <si>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</si>
  <si>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</si>
  <si>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</si>
  <si>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</si>
  <si>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</si>
  <si>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</si>
  <si>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</si>
  <si>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</si>
  <si>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</si>
  <si>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</si>
  <si>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</si>
  <si>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</si>
  <si>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</si>
  <si>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</si>
  <si>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</si>
  <si>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</si>
  <si>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</si>
  <si>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</si>
  <si>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</si>
  <si>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</si>
  <si>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II. Gasto Etiquetado</t>
  </si>
  <si>
    <t>III. Total de Egresos (III = I + II)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</si>
  <si>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</si>
  <si>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</si>
  <si>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</si>
  <si>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</si>
  <si>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rgb="FF000000"/>
        <rFont val="Source Sans Pro"/>
        <family val="2"/>
      </rPr>
      <t>El monto</t>
    </r>
    <r>
      <rPr>
        <sz val="8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</si>
</sst>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3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3" borderId="9" xfId="0" applyFill="1" applyBorder="1"/>
    <xf numFmtId="164" fontId="6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165" fontId="6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44" fontId="1" fillId="5" borderId="17" xfId="0" applyNumberFormat="1" applyFont="1" applyFill="1" applyBorder="1"/>
    <xf numFmtId="4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ldf_ej_153.xlsx" TargetMode="External"/><Relationship Id="rId1" Type="http://schemas.openxmlformats.org/officeDocument/2006/relationships/externalLinkPath" Target="ldf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505B-D01F-4498-A15F-AF40DDE9EA6E}">
  <sheetPr>
    <tabColor rgb="FF00B050"/>
    <pageSetUpPr fitToPage="1"/>
  </sheetPr>
  <dimension ref="A1:P212"/>
  <sheetViews>
    <sheetView showGridLines="0" tabSelected="1" view="pageBreakPreview" topLeftCell="B1" zoomScale="85" zoomScaleNormal="85" zoomScaleSheetLayoutView="85" workbookViewId="0">
      <selection activeCell="D182" sqref="D182:K187"/>
    </sheetView>
  </sheetViews>
  <sheetFormatPr baseColWidth="10" defaultColWidth="11.5703125" defaultRowHeight="15"/>
  <cols>
    <col min="1" max="1" width="6.570312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3" customHeight="1">
      <c r="E9" s="28"/>
      <c r="G9" s="28"/>
    </row>
    <row r="10" spans="1:16" s="27" customFormat="1" ht="13.5" customHeight="1">
      <c r="B10" s="29" t="s">
        <v>16</v>
      </c>
      <c r="D10" s="30">
        <f t="shared" ref="D10:K10" si="0">D11+D20+D31+D42+D53+D64+D69+D78+D83</f>
        <v>217848970471</v>
      </c>
      <c r="E10" s="30">
        <f t="shared" si="0"/>
        <v>1801078758.0699911</v>
      </c>
      <c r="F10" s="30">
        <f t="shared" si="0"/>
        <v>219650049229.06995</v>
      </c>
      <c r="G10" s="30">
        <f t="shared" si="0"/>
        <v>90957200281.160004</v>
      </c>
      <c r="H10" s="30">
        <f t="shared" si="0"/>
        <v>90957200281.160004</v>
      </c>
      <c r="I10" s="30">
        <f t="shared" si="0"/>
        <v>128692848947.90999</v>
      </c>
      <c r="J10" s="30">
        <f t="shared" si="0"/>
        <v>40050704828.860008</v>
      </c>
      <c r="K10" s="30">
        <f t="shared" si="0"/>
        <v>88642144119.049988</v>
      </c>
    </row>
    <row r="11" spans="1:16" s="35" customFormat="1">
      <c r="A11" s="31" t="s">
        <v>17</v>
      </c>
      <c r="B11" s="29" t="s">
        <v>18</v>
      </c>
      <c r="C11" s="29"/>
      <c r="D11" s="30">
        <f>SUM(D12:D18)</f>
        <v>84202781682</v>
      </c>
      <c r="E11" s="32">
        <f t="shared" ref="E11:E18" si="1">F11-D11</f>
        <v>132896563.25</v>
      </c>
      <c r="F11" s="30">
        <f t="shared" ref="F11:K11" si="2">SUM(F12:F18)</f>
        <v>84335678245.25</v>
      </c>
      <c r="G11" s="30">
        <f t="shared" si="2"/>
        <v>38754737704.26001</v>
      </c>
      <c r="H11" s="30">
        <f t="shared" si="2"/>
        <v>38754737704.26001</v>
      </c>
      <c r="I11" s="30">
        <f t="shared" si="2"/>
        <v>45580940540.990005</v>
      </c>
      <c r="J11" s="30">
        <f t="shared" si="2"/>
        <v>2432536684.3999996</v>
      </c>
      <c r="K11" s="30">
        <f t="shared" si="2"/>
        <v>43148403856.589996</v>
      </c>
      <c r="L11" s="33"/>
      <c r="M11" s="33"/>
      <c r="N11" s="34"/>
      <c r="O11" s="34"/>
      <c r="P11" s="34"/>
    </row>
    <row r="12" spans="1:16">
      <c r="A12" s="36" t="s">
        <v>19</v>
      </c>
      <c r="B12" s="37" t="s">
        <v>20</v>
      </c>
      <c r="C12" s="38"/>
      <c r="D12" s="32">
        <v>23631129292</v>
      </c>
      <c r="E12" s="32">
        <f t="shared" si="1"/>
        <v>-43895533.759998322</v>
      </c>
      <c r="F12" s="32">
        <v>23587233758.240002</v>
      </c>
      <c r="G12" s="32">
        <v>11686241438.6</v>
      </c>
      <c r="H12" s="32">
        <v>11686241438.6</v>
      </c>
      <c r="I12" s="32">
        <f t="shared" ref="I12:I18" si="3">+F12-H12</f>
        <v>11900992319.640001</v>
      </c>
      <c r="J12" s="32">
        <v>7520628.8300000001</v>
      </c>
      <c r="K12" s="32">
        <f t="shared" ref="K12:K18" si="4">+I12-J12</f>
        <v>11893471690.810001</v>
      </c>
      <c r="L12" s="33"/>
      <c r="M12" s="39"/>
      <c r="N12" s="40"/>
      <c r="O12" s="40"/>
      <c r="P12" s="40"/>
    </row>
    <row r="13" spans="1:16">
      <c r="A13" s="36" t="s">
        <v>21</v>
      </c>
      <c r="B13" s="37" t="s">
        <v>22</v>
      </c>
      <c r="C13" s="38"/>
      <c r="D13" s="32">
        <v>12365694949</v>
      </c>
      <c r="E13" s="32">
        <f t="shared" si="1"/>
        <v>-51196507.159999847</v>
      </c>
      <c r="F13" s="32">
        <v>12314498441.84</v>
      </c>
      <c r="G13" s="32">
        <v>5935715952.46</v>
      </c>
      <c r="H13" s="32">
        <v>5935715952.46</v>
      </c>
      <c r="I13" s="32">
        <f t="shared" si="3"/>
        <v>6378782489.3800001</v>
      </c>
      <c r="J13" s="32">
        <v>1521770653.3699999</v>
      </c>
      <c r="K13" s="32">
        <f t="shared" si="4"/>
        <v>4857011836.0100002</v>
      </c>
      <c r="L13" s="33"/>
      <c r="M13" s="39"/>
      <c r="N13" s="40"/>
      <c r="O13" s="40"/>
      <c r="P13" s="40"/>
    </row>
    <row r="14" spans="1:16">
      <c r="A14" s="36" t="s">
        <v>23</v>
      </c>
      <c r="B14" s="37" t="s">
        <v>24</v>
      </c>
      <c r="C14" s="38"/>
      <c r="D14" s="32">
        <v>16273295722</v>
      </c>
      <c r="E14" s="32">
        <f t="shared" si="1"/>
        <v>-15584942.200000763</v>
      </c>
      <c r="F14" s="32">
        <v>16257710779.799999</v>
      </c>
      <c r="G14" s="32">
        <v>8584444722.6000004</v>
      </c>
      <c r="H14" s="32">
        <v>8584444722.6000004</v>
      </c>
      <c r="I14" s="32">
        <f t="shared" si="3"/>
        <v>7673266057.1999989</v>
      </c>
      <c r="J14" s="32">
        <v>4209021.34</v>
      </c>
      <c r="K14" s="32">
        <f t="shared" si="4"/>
        <v>7669057035.8599987</v>
      </c>
      <c r="L14" s="33"/>
      <c r="M14" s="39"/>
      <c r="N14" s="40"/>
      <c r="O14" s="40"/>
      <c r="P14" s="40"/>
    </row>
    <row r="15" spans="1:16">
      <c r="A15" s="36" t="s">
        <v>25</v>
      </c>
      <c r="B15" s="37" t="s">
        <v>26</v>
      </c>
      <c r="C15" s="38"/>
      <c r="D15" s="32">
        <v>8992818601</v>
      </c>
      <c r="E15" s="32">
        <f t="shared" si="1"/>
        <v>3099047.6599998474</v>
      </c>
      <c r="F15" s="32">
        <v>8995917648.6599998</v>
      </c>
      <c r="G15" s="32">
        <v>4067854189.4699998</v>
      </c>
      <c r="H15" s="32">
        <v>4067854189.4699998</v>
      </c>
      <c r="I15" s="32">
        <f t="shared" si="3"/>
        <v>4928063459.1900005</v>
      </c>
      <c r="J15" s="32">
        <v>706223637.65999997</v>
      </c>
      <c r="K15" s="32">
        <f t="shared" si="4"/>
        <v>4221839821.5300007</v>
      </c>
      <c r="L15" s="33"/>
      <c r="M15" s="39"/>
      <c r="N15" s="40"/>
      <c r="O15" s="40"/>
      <c r="P15" s="40"/>
    </row>
    <row r="16" spans="1:16">
      <c r="A16" s="36" t="s">
        <v>27</v>
      </c>
      <c r="B16" s="37" t="s">
        <v>28</v>
      </c>
      <c r="C16" s="38"/>
      <c r="D16" s="32">
        <v>16712336199</v>
      </c>
      <c r="E16" s="32">
        <f t="shared" si="1"/>
        <v>323268133.90999985</v>
      </c>
      <c r="F16" s="32">
        <v>17035604332.91</v>
      </c>
      <c r="G16" s="32">
        <v>8068284404.2600002</v>
      </c>
      <c r="H16" s="32">
        <v>8068284404.2600002</v>
      </c>
      <c r="I16" s="32">
        <f t="shared" si="3"/>
        <v>8967319928.6499996</v>
      </c>
      <c r="J16" s="32">
        <v>77447232.230000004</v>
      </c>
      <c r="K16" s="32">
        <f t="shared" si="4"/>
        <v>8889872696.4200001</v>
      </c>
      <c r="L16" s="33"/>
      <c r="M16" s="39"/>
      <c r="N16" s="40"/>
      <c r="O16" s="40"/>
      <c r="P16" s="40"/>
    </row>
    <row r="17" spans="1:16">
      <c r="A17" s="36" t="s">
        <v>29</v>
      </c>
      <c r="B17" s="37" t="s">
        <v>30</v>
      </c>
      <c r="C17" s="38"/>
      <c r="D17" s="32">
        <v>5153139204</v>
      </c>
      <c r="E17" s="32">
        <f t="shared" si="1"/>
        <v>-82084810.210000038</v>
      </c>
      <c r="F17" s="32">
        <v>5071054393.79</v>
      </c>
      <c r="G17" s="32">
        <v>0</v>
      </c>
      <c r="H17" s="32">
        <v>0</v>
      </c>
      <c r="I17" s="32">
        <f t="shared" si="3"/>
        <v>5071054393.79</v>
      </c>
      <c r="J17" s="32">
        <v>0</v>
      </c>
      <c r="K17" s="32">
        <f t="shared" si="4"/>
        <v>5071054393.79</v>
      </c>
      <c r="L17" s="33"/>
      <c r="M17" s="39"/>
      <c r="N17" s="40"/>
      <c r="O17" s="40"/>
      <c r="P17" s="40"/>
    </row>
    <row r="18" spans="1:16">
      <c r="A18" s="36" t="s">
        <v>31</v>
      </c>
      <c r="B18" s="37" t="s">
        <v>32</v>
      </c>
      <c r="C18" s="38"/>
      <c r="D18" s="32">
        <v>1074367715</v>
      </c>
      <c r="E18" s="32">
        <f t="shared" si="1"/>
        <v>-708824.99000000954</v>
      </c>
      <c r="F18" s="32">
        <v>1073658890.01</v>
      </c>
      <c r="G18" s="32">
        <v>412196996.87</v>
      </c>
      <c r="H18" s="32">
        <v>412196996.87</v>
      </c>
      <c r="I18" s="32">
        <f t="shared" si="3"/>
        <v>661461893.13999999</v>
      </c>
      <c r="J18" s="32">
        <v>115365510.97</v>
      </c>
      <c r="K18" s="32">
        <f t="shared" si="4"/>
        <v>546096382.16999996</v>
      </c>
      <c r="L18" s="33"/>
      <c r="M18" s="41"/>
      <c r="N18" s="33"/>
      <c r="O18" s="41"/>
      <c r="P18" s="33"/>
    </row>
    <row r="19" spans="1:16" ht="6.75" customHeight="1">
      <c r="B19" s="37"/>
      <c r="C19" s="38"/>
      <c r="D19" s="32"/>
      <c r="E19" s="32"/>
      <c r="F19" s="32"/>
      <c r="G19" s="32"/>
      <c r="H19" s="32"/>
      <c r="I19" s="32"/>
      <c r="J19" s="32"/>
      <c r="K19" s="32"/>
      <c r="L19" s="33"/>
      <c r="M19" s="41"/>
      <c r="N19" s="33"/>
      <c r="O19" s="41"/>
      <c r="P19" s="33"/>
    </row>
    <row r="20" spans="1:16" s="35" customFormat="1">
      <c r="B20" s="29" t="s">
        <v>33</v>
      </c>
      <c r="C20" s="29"/>
      <c r="D20" s="30">
        <f>SUM(D21:D29)</f>
        <v>7523928044</v>
      </c>
      <c r="E20" s="30">
        <f t="shared" ref="E20:E29" si="5">F20-D20</f>
        <v>133850724.03999901</v>
      </c>
      <c r="F20" s="30">
        <f t="shared" ref="F20:K20" si="6">SUM(F21:F29)</f>
        <v>7657778768.039999</v>
      </c>
      <c r="G20" s="30">
        <f t="shared" si="6"/>
        <v>1843120922.3400002</v>
      </c>
      <c r="H20" s="30">
        <f t="shared" si="6"/>
        <v>1843120922.3400002</v>
      </c>
      <c r="I20" s="30">
        <f t="shared" si="6"/>
        <v>5814657845.7000008</v>
      </c>
      <c r="J20" s="30">
        <f t="shared" si="6"/>
        <v>4093368512.1100001</v>
      </c>
      <c r="K20" s="30">
        <f t="shared" si="6"/>
        <v>1721289333.5899997</v>
      </c>
      <c r="L20" s="33"/>
      <c r="M20" s="33"/>
      <c r="N20" s="34"/>
      <c r="O20" s="34"/>
      <c r="P20" s="34"/>
    </row>
    <row r="21" spans="1:16" ht="24" customHeight="1">
      <c r="A21" s="36" t="s">
        <v>34</v>
      </c>
      <c r="B21" s="37" t="s">
        <v>35</v>
      </c>
      <c r="C21" s="38"/>
      <c r="D21" s="32">
        <v>422071738</v>
      </c>
      <c r="E21" s="32">
        <f t="shared" si="5"/>
        <v>84070610.75</v>
      </c>
      <c r="F21" s="32">
        <v>506142348.75</v>
      </c>
      <c r="G21" s="32">
        <v>82637205.319999993</v>
      </c>
      <c r="H21" s="32">
        <v>82637205.319999993</v>
      </c>
      <c r="I21" s="32">
        <f t="shared" ref="I21:I29" si="7">+F21-H21</f>
        <v>423505143.43000001</v>
      </c>
      <c r="J21" s="32">
        <v>167630778.93000001</v>
      </c>
      <c r="K21" s="32">
        <f t="shared" ref="K21:K29" si="8">+I21-J21</f>
        <v>255874364.5</v>
      </c>
      <c r="L21" s="33"/>
      <c r="M21" s="39"/>
      <c r="N21" s="40"/>
      <c r="O21" s="40"/>
      <c r="P21" s="40"/>
    </row>
    <row r="22" spans="1:16">
      <c r="A22" s="36" t="s">
        <v>36</v>
      </c>
      <c r="B22" s="37" t="s">
        <v>37</v>
      </c>
      <c r="C22" s="38"/>
      <c r="D22" s="32">
        <v>1587089115</v>
      </c>
      <c r="E22" s="32">
        <f t="shared" si="5"/>
        <v>10050741.049999952</v>
      </c>
      <c r="F22" s="32">
        <v>1597139856.05</v>
      </c>
      <c r="G22" s="32">
        <v>556069804.40999997</v>
      </c>
      <c r="H22" s="32">
        <v>556069804.40999997</v>
      </c>
      <c r="I22" s="32">
        <f t="shared" si="7"/>
        <v>1041070051.64</v>
      </c>
      <c r="J22" s="32">
        <v>985643586.20000005</v>
      </c>
      <c r="K22" s="32">
        <f t="shared" si="8"/>
        <v>55426465.439999938</v>
      </c>
      <c r="L22" s="33"/>
      <c r="M22" s="39"/>
      <c r="N22" s="40"/>
      <c r="O22" s="40"/>
      <c r="P22" s="40"/>
    </row>
    <row r="23" spans="1:16">
      <c r="A23" s="36" t="s">
        <v>38</v>
      </c>
      <c r="B23" s="37" t="s">
        <v>39</v>
      </c>
      <c r="C23" s="38"/>
      <c r="D23" s="32">
        <v>1172619196</v>
      </c>
      <c r="E23" s="32">
        <f t="shared" si="5"/>
        <v>1134028.3499999046</v>
      </c>
      <c r="F23" s="32">
        <v>1173753224.3499999</v>
      </c>
      <c r="G23" s="32">
        <v>305194782.5</v>
      </c>
      <c r="H23" s="32">
        <v>305194782.5</v>
      </c>
      <c r="I23" s="32">
        <f t="shared" si="7"/>
        <v>868558441.8499999</v>
      </c>
      <c r="J23" s="32">
        <v>840207235.95000005</v>
      </c>
      <c r="K23" s="32">
        <f t="shared" si="8"/>
        <v>28351205.899999857</v>
      </c>
      <c r="L23" s="33"/>
      <c r="M23" s="39"/>
      <c r="N23" s="40"/>
      <c r="O23" s="40"/>
      <c r="P23" s="40"/>
    </row>
    <row r="24" spans="1:16">
      <c r="A24" s="36" t="s">
        <v>40</v>
      </c>
      <c r="B24" s="37" t="s">
        <v>41</v>
      </c>
      <c r="C24" s="38"/>
      <c r="D24" s="32">
        <v>1060682275</v>
      </c>
      <c r="E24" s="32">
        <f t="shared" si="5"/>
        <v>-26320442.720000029</v>
      </c>
      <c r="F24" s="32">
        <v>1034361832.28</v>
      </c>
      <c r="G24" s="32">
        <v>168473778.65000001</v>
      </c>
      <c r="H24" s="32">
        <v>168473778.65000001</v>
      </c>
      <c r="I24" s="32">
        <f t="shared" si="7"/>
        <v>865888053.63</v>
      </c>
      <c r="J24" s="32">
        <v>405411436.19999999</v>
      </c>
      <c r="K24" s="32">
        <f t="shared" si="8"/>
        <v>460476617.43000001</v>
      </c>
      <c r="L24" s="33"/>
      <c r="M24" s="39"/>
      <c r="N24" s="40"/>
      <c r="O24" s="40"/>
      <c r="P24" s="40"/>
    </row>
    <row r="25" spans="1:16">
      <c r="A25" s="36" t="s">
        <v>42</v>
      </c>
      <c r="B25" s="37" t="s">
        <v>43</v>
      </c>
      <c r="C25" s="38"/>
      <c r="D25" s="32">
        <v>601710091</v>
      </c>
      <c r="E25" s="32">
        <f t="shared" si="5"/>
        <v>55085543.120000005</v>
      </c>
      <c r="F25" s="32">
        <v>656795634.12</v>
      </c>
      <c r="G25" s="32">
        <v>115189540.41</v>
      </c>
      <c r="H25" s="32">
        <v>115189540.41</v>
      </c>
      <c r="I25" s="32">
        <f t="shared" si="7"/>
        <v>541606093.71000004</v>
      </c>
      <c r="J25" s="32">
        <v>175073967.09</v>
      </c>
      <c r="K25" s="32">
        <f t="shared" si="8"/>
        <v>366532126.62</v>
      </c>
      <c r="L25" s="33"/>
      <c r="M25" s="39"/>
      <c r="N25" s="40"/>
      <c r="O25" s="40"/>
      <c r="P25" s="40"/>
    </row>
    <row r="26" spans="1:16">
      <c r="A26" s="36" t="s">
        <v>44</v>
      </c>
      <c r="B26" s="37" t="s">
        <v>45</v>
      </c>
      <c r="C26" s="38"/>
      <c r="D26" s="32">
        <v>1709970401</v>
      </c>
      <c r="E26" s="32">
        <f t="shared" si="5"/>
        <v>3461145.1400001049</v>
      </c>
      <c r="F26" s="32">
        <v>1713431546.1400001</v>
      </c>
      <c r="G26" s="32">
        <v>543358524.20000005</v>
      </c>
      <c r="H26" s="32">
        <v>543358524.20000005</v>
      </c>
      <c r="I26" s="32">
        <f t="shared" si="7"/>
        <v>1170073021.9400001</v>
      </c>
      <c r="J26" s="32">
        <v>1142174757.22</v>
      </c>
      <c r="K26" s="32">
        <f t="shared" si="8"/>
        <v>27898264.720000029</v>
      </c>
      <c r="L26" s="33"/>
      <c r="M26" s="39"/>
      <c r="N26" s="40"/>
      <c r="O26" s="40"/>
      <c r="P26" s="40"/>
    </row>
    <row r="27" spans="1:16">
      <c r="A27" s="36" t="s">
        <v>46</v>
      </c>
      <c r="B27" s="37" t="s">
        <v>47</v>
      </c>
      <c r="C27" s="38"/>
      <c r="D27" s="32">
        <v>571447079</v>
      </c>
      <c r="E27" s="32">
        <f t="shared" si="5"/>
        <v>-36451695.170000017</v>
      </c>
      <c r="F27" s="32">
        <v>534995383.82999998</v>
      </c>
      <c r="G27" s="32">
        <v>9291081.5899999999</v>
      </c>
      <c r="H27" s="32">
        <v>9291081.5899999999</v>
      </c>
      <c r="I27" s="32">
        <f t="shared" si="7"/>
        <v>525704302.24000001</v>
      </c>
      <c r="J27" s="32">
        <v>290328789.17000002</v>
      </c>
      <c r="K27" s="32">
        <f t="shared" si="8"/>
        <v>235375513.06999999</v>
      </c>
      <c r="L27" s="33"/>
      <c r="M27" s="39"/>
      <c r="N27" s="40"/>
      <c r="O27" s="40"/>
      <c r="P27" s="40"/>
    </row>
    <row r="28" spans="1:16">
      <c r="A28" s="36" t="s">
        <v>48</v>
      </c>
      <c r="B28" s="37" t="s">
        <v>49</v>
      </c>
      <c r="C28" s="38"/>
      <c r="D28" s="32">
        <v>8000000</v>
      </c>
      <c r="E28" s="32">
        <f t="shared" si="5"/>
        <v>30572498.07</v>
      </c>
      <c r="F28" s="32">
        <v>38572498.07</v>
      </c>
      <c r="G28" s="32">
        <v>34646264.939999998</v>
      </c>
      <c r="H28" s="32">
        <v>34646264.939999998</v>
      </c>
      <c r="I28" s="32">
        <f t="shared" si="7"/>
        <v>3926233.1300000027</v>
      </c>
      <c r="J28" s="32">
        <v>813194.13</v>
      </c>
      <c r="K28" s="32">
        <f t="shared" si="8"/>
        <v>3113039.0000000028</v>
      </c>
      <c r="L28" s="33"/>
      <c r="M28" s="39"/>
      <c r="N28" s="40"/>
      <c r="O28" s="40"/>
      <c r="P28" s="40"/>
    </row>
    <row r="29" spans="1:16">
      <c r="A29" s="36" t="s">
        <v>50</v>
      </c>
      <c r="B29" s="37" t="s">
        <v>51</v>
      </c>
      <c r="C29" s="38"/>
      <c r="D29" s="32">
        <v>390338149</v>
      </c>
      <c r="E29" s="32">
        <f t="shared" si="5"/>
        <v>12248295.449999988</v>
      </c>
      <c r="F29" s="32">
        <v>402586444.44999999</v>
      </c>
      <c r="G29" s="32">
        <v>28259940.32</v>
      </c>
      <c r="H29" s="32">
        <v>28259940.32</v>
      </c>
      <c r="I29" s="32">
        <f t="shared" si="7"/>
        <v>374326504.13</v>
      </c>
      <c r="J29" s="32">
        <v>86084767.219999999</v>
      </c>
      <c r="K29" s="32">
        <f t="shared" si="8"/>
        <v>288241736.90999997</v>
      </c>
      <c r="L29" s="33"/>
      <c r="M29" s="39"/>
      <c r="N29" s="40"/>
      <c r="O29" s="40"/>
      <c r="P29" s="40"/>
    </row>
    <row r="30" spans="1:16" ht="4.5" customHeight="1">
      <c r="B30" s="37"/>
      <c r="C30" s="38"/>
      <c r="D30" s="32"/>
      <c r="E30" s="32"/>
      <c r="F30" s="32"/>
      <c r="G30" s="32"/>
      <c r="H30" s="32"/>
      <c r="I30" s="32"/>
      <c r="J30" s="32"/>
      <c r="K30" s="32"/>
      <c r="L30" s="33"/>
      <c r="M30" s="39"/>
      <c r="N30" s="40"/>
      <c r="O30" s="40"/>
      <c r="P30" s="40"/>
    </row>
    <row r="31" spans="1:16" s="35" customFormat="1">
      <c r="B31" s="29" t="s">
        <v>52</v>
      </c>
      <c r="C31" s="29"/>
      <c r="D31" s="30">
        <f>SUM(D32:D40)</f>
        <v>28403139219</v>
      </c>
      <c r="E31" s="30">
        <f t="shared" ref="E31:E40" si="9">F31-D31</f>
        <v>167422232.25</v>
      </c>
      <c r="F31" s="30">
        <f t="shared" ref="F31:K31" si="10">SUM(F32:F40)</f>
        <v>28570561451.25</v>
      </c>
      <c r="G31" s="30">
        <f t="shared" si="10"/>
        <v>10293750140.09</v>
      </c>
      <c r="H31" s="30">
        <f t="shared" si="10"/>
        <v>10293750140.09</v>
      </c>
      <c r="I31" s="30">
        <f t="shared" si="10"/>
        <v>18276811311.16</v>
      </c>
      <c r="J31" s="30">
        <f t="shared" si="10"/>
        <v>9362246219.0900002</v>
      </c>
      <c r="K31" s="30">
        <f t="shared" si="10"/>
        <v>8914565092.0699997</v>
      </c>
      <c r="L31" s="33"/>
      <c r="M31" s="33"/>
      <c r="N31" s="34"/>
      <c r="O31" s="34"/>
      <c r="P31" s="34"/>
    </row>
    <row r="32" spans="1:16">
      <c r="A32" s="36" t="s">
        <v>53</v>
      </c>
      <c r="B32" s="37" t="s">
        <v>54</v>
      </c>
      <c r="C32" s="38"/>
      <c r="D32" s="32">
        <v>7625677526</v>
      </c>
      <c r="E32" s="32">
        <f t="shared" si="9"/>
        <v>-11064034.25</v>
      </c>
      <c r="F32" s="32">
        <v>7614613491.75</v>
      </c>
      <c r="G32" s="32">
        <v>3311225400.3699999</v>
      </c>
      <c r="H32" s="32">
        <v>3311225400.3699999</v>
      </c>
      <c r="I32" s="32">
        <f t="shared" ref="I32:I40" si="11">+F32-H32</f>
        <v>4303388091.3800001</v>
      </c>
      <c r="J32" s="32">
        <v>1171492519.9100001</v>
      </c>
      <c r="K32" s="32">
        <f t="shared" ref="K32:K40" si="12">+I32-J32</f>
        <v>3131895571.4700003</v>
      </c>
      <c r="L32" s="33"/>
      <c r="M32" s="39"/>
      <c r="N32" s="40"/>
      <c r="O32" s="40"/>
      <c r="P32" s="40"/>
    </row>
    <row r="33" spans="1:16">
      <c r="A33" s="36" t="s">
        <v>55</v>
      </c>
      <c r="B33" s="37" t="s">
        <v>56</v>
      </c>
      <c r="C33" s="38"/>
      <c r="D33" s="32">
        <v>2873221046</v>
      </c>
      <c r="E33" s="32">
        <f t="shared" si="9"/>
        <v>41852863.909999847</v>
      </c>
      <c r="F33" s="32">
        <v>2915073909.9099998</v>
      </c>
      <c r="G33" s="32">
        <v>1040200784.6900001</v>
      </c>
      <c r="H33" s="32">
        <v>1040200784.6900001</v>
      </c>
      <c r="I33" s="32">
        <f t="shared" si="11"/>
        <v>1874873125.2199998</v>
      </c>
      <c r="J33" s="32">
        <v>1473642422.96</v>
      </c>
      <c r="K33" s="32">
        <f t="shared" si="12"/>
        <v>401230702.25999975</v>
      </c>
      <c r="L33" s="33"/>
      <c r="M33" s="39"/>
      <c r="N33" s="40"/>
      <c r="O33" s="40"/>
      <c r="P33" s="40"/>
    </row>
    <row r="34" spans="1:16">
      <c r="A34" s="36" t="s">
        <v>57</v>
      </c>
      <c r="B34" s="37" t="s">
        <v>58</v>
      </c>
      <c r="C34" s="38"/>
      <c r="D34" s="32">
        <v>3006982690</v>
      </c>
      <c r="E34" s="32">
        <f t="shared" si="9"/>
        <v>39741022.380000114</v>
      </c>
      <c r="F34" s="32">
        <v>3046723712.3800001</v>
      </c>
      <c r="G34" s="32">
        <v>958409693.75</v>
      </c>
      <c r="H34" s="32">
        <v>958409693.75</v>
      </c>
      <c r="I34" s="32">
        <f t="shared" si="11"/>
        <v>2088314018.6300001</v>
      </c>
      <c r="J34" s="32">
        <v>1820809819.9400001</v>
      </c>
      <c r="K34" s="32">
        <f t="shared" si="12"/>
        <v>267504198.69000006</v>
      </c>
      <c r="L34" s="33"/>
      <c r="M34" s="39"/>
      <c r="N34" s="40"/>
      <c r="O34" s="40"/>
      <c r="P34" s="40"/>
    </row>
    <row r="35" spans="1:16">
      <c r="A35" s="36" t="s">
        <v>59</v>
      </c>
      <c r="B35" s="37" t="s">
        <v>60</v>
      </c>
      <c r="C35" s="38"/>
      <c r="D35" s="32">
        <v>960759555</v>
      </c>
      <c r="E35" s="32">
        <f t="shared" si="9"/>
        <v>24904870.679999948</v>
      </c>
      <c r="F35" s="32">
        <v>985664425.67999995</v>
      </c>
      <c r="G35" s="32">
        <v>496872166.45999998</v>
      </c>
      <c r="H35" s="32">
        <v>496872166.45999998</v>
      </c>
      <c r="I35" s="32">
        <f t="shared" si="11"/>
        <v>488792259.21999997</v>
      </c>
      <c r="J35" s="32">
        <v>231948782.5</v>
      </c>
      <c r="K35" s="32">
        <f t="shared" si="12"/>
        <v>256843476.71999997</v>
      </c>
      <c r="L35" s="33"/>
      <c r="M35" s="39"/>
      <c r="N35" s="40"/>
      <c r="O35" s="40"/>
      <c r="P35" s="40"/>
    </row>
    <row r="36" spans="1:16" ht="21" customHeight="1">
      <c r="A36" s="36" t="s">
        <v>61</v>
      </c>
      <c r="B36" s="37" t="s">
        <v>62</v>
      </c>
      <c r="C36" s="38"/>
      <c r="D36" s="32">
        <v>3820646987</v>
      </c>
      <c r="E36" s="32">
        <f t="shared" si="9"/>
        <v>130157898.51999998</v>
      </c>
      <c r="F36" s="32">
        <v>3950804885.52</v>
      </c>
      <c r="G36" s="32">
        <v>798292354.66999996</v>
      </c>
      <c r="H36" s="32">
        <v>798292354.66999996</v>
      </c>
      <c r="I36" s="32">
        <f t="shared" si="11"/>
        <v>3152512530.8499999</v>
      </c>
      <c r="J36" s="32">
        <v>1778856638.53</v>
      </c>
      <c r="K36" s="32">
        <f t="shared" si="12"/>
        <v>1373655892.3199999</v>
      </c>
      <c r="L36" s="33"/>
      <c r="M36" s="39"/>
      <c r="N36" s="40"/>
      <c r="O36" s="40"/>
      <c r="P36" s="40"/>
    </row>
    <row r="37" spans="1:16">
      <c r="A37" s="36" t="s">
        <v>63</v>
      </c>
      <c r="B37" s="37" t="s">
        <v>64</v>
      </c>
      <c r="C37" s="38"/>
      <c r="D37" s="32">
        <v>556386641</v>
      </c>
      <c r="E37" s="32">
        <f t="shared" si="9"/>
        <v>-93800298.99000001</v>
      </c>
      <c r="F37" s="32">
        <v>462586342.00999999</v>
      </c>
      <c r="G37" s="32">
        <v>86445897.689999998</v>
      </c>
      <c r="H37" s="32">
        <v>86445897.689999998</v>
      </c>
      <c r="I37" s="32">
        <f t="shared" si="11"/>
        <v>376140444.31999999</v>
      </c>
      <c r="J37" s="32">
        <v>154084751.66999999</v>
      </c>
      <c r="K37" s="32">
        <f t="shared" si="12"/>
        <v>222055692.65000001</v>
      </c>
      <c r="L37" s="33"/>
      <c r="M37" s="39"/>
      <c r="N37" s="40"/>
      <c r="O37" s="40"/>
      <c r="P37" s="40"/>
    </row>
    <row r="38" spans="1:16">
      <c r="A38" s="36" t="s">
        <v>65</v>
      </c>
      <c r="B38" s="37" t="s">
        <v>66</v>
      </c>
      <c r="C38" s="38"/>
      <c r="D38" s="32">
        <v>60053381</v>
      </c>
      <c r="E38" s="32">
        <f t="shared" si="9"/>
        <v>14806442.030000001</v>
      </c>
      <c r="F38" s="32">
        <v>74859823.030000001</v>
      </c>
      <c r="G38" s="32">
        <v>37802045.18</v>
      </c>
      <c r="H38" s="32">
        <v>37802045.18</v>
      </c>
      <c r="I38" s="32">
        <f t="shared" si="11"/>
        <v>37057777.850000001</v>
      </c>
      <c r="J38" s="32">
        <v>17301984.890000001</v>
      </c>
      <c r="K38" s="32">
        <f t="shared" si="12"/>
        <v>19755792.960000001</v>
      </c>
      <c r="L38" s="33"/>
      <c r="M38" s="39"/>
      <c r="N38" s="40"/>
      <c r="O38" s="40"/>
      <c r="P38" s="40"/>
    </row>
    <row r="39" spans="1:16">
      <c r="A39" s="36" t="s">
        <v>67</v>
      </c>
      <c r="B39" s="37" t="s">
        <v>68</v>
      </c>
      <c r="C39" s="38"/>
      <c r="D39" s="32">
        <v>554862303</v>
      </c>
      <c r="E39" s="32">
        <f t="shared" si="9"/>
        <v>-38532163.839999974</v>
      </c>
      <c r="F39" s="32">
        <v>516330139.16000003</v>
      </c>
      <c r="G39" s="32">
        <v>157587961.22999999</v>
      </c>
      <c r="H39" s="32">
        <v>157587961.22999999</v>
      </c>
      <c r="I39" s="32">
        <f t="shared" si="11"/>
        <v>358742177.93000007</v>
      </c>
      <c r="J39" s="32">
        <v>69053232.959999993</v>
      </c>
      <c r="K39" s="32">
        <f t="shared" si="12"/>
        <v>289688944.97000009</v>
      </c>
      <c r="L39" s="33"/>
      <c r="M39" s="39"/>
      <c r="N39" s="40"/>
      <c r="O39" s="40"/>
      <c r="P39" s="40"/>
    </row>
    <row r="40" spans="1:16">
      <c r="A40" s="36" t="s">
        <v>69</v>
      </c>
      <c r="B40" s="37" t="s">
        <v>70</v>
      </c>
      <c r="C40" s="38"/>
      <c r="D40" s="32">
        <v>8944549090</v>
      </c>
      <c r="E40" s="32">
        <f t="shared" si="9"/>
        <v>59355631.809999466</v>
      </c>
      <c r="F40" s="32">
        <v>9003904721.8099995</v>
      </c>
      <c r="G40" s="32">
        <v>3406913836.0500002</v>
      </c>
      <c r="H40" s="32">
        <v>3406913836.0500002</v>
      </c>
      <c r="I40" s="32">
        <f t="shared" si="11"/>
        <v>5596990885.7599993</v>
      </c>
      <c r="J40" s="32">
        <v>2645056065.73</v>
      </c>
      <c r="K40" s="32">
        <f t="shared" si="12"/>
        <v>2951934820.0299993</v>
      </c>
      <c r="L40" s="33"/>
      <c r="M40" s="39"/>
      <c r="N40" s="40"/>
      <c r="O40" s="40"/>
      <c r="P40" s="40"/>
    </row>
    <row r="41" spans="1:16" ht="5.25" customHeight="1">
      <c r="B41" s="37"/>
      <c r="C41" s="38"/>
      <c r="D41" s="32"/>
      <c r="E41" s="32"/>
      <c r="F41" s="32"/>
      <c r="G41" s="32"/>
      <c r="H41" s="32"/>
      <c r="I41" s="32"/>
      <c r="J41" s="32"/>
      <c r="K41" s="32"/>
      <c r="L41" s="33"/>
      <c r="M41" s="39"/>
      <c r="N41" s="40"/>
      <c r="O41" s="40"/>
      <c r="P41" s="40"/>
    </row>
    <row r="42" spans="1:16" s="42" customFormat="1" ht="29.25" customHeight="1">
      <c r="B42" s="43" t="s">
        <v>71</v>
      </c>
      <c r="C42" s="29"/>
      <c r="D42" s="30">
        <f>SUM(D43:D51)</f>
        <v>71626570657</v>
      </c>
      <c r="E42" s="30">
        <f t="shared" ref="E42:E51" si="13">F42-D42</f>
        <v>2864437802.1799927</v>
      </c>
      <c r="F42" s="30">
        <f t="shared" ref="F42:K42" si="14">SUM(F43:F51)</f>
        <v>74491008459.179993</v>
      </c>
      <c r="G42" s="30">
        <f t="shared" si="14"/>
        <v>30408161113.280003</v>
      </c>
      <c r="H42" s="30">
        <f t="shared" si="14"/>
        <v>30408161113.280003</v>
      </c>
      <c r="I42" s="30">
        <f t="shared" si="14"/>
        <v>44082847345.899994</v>
      </c>
      <c r="J42" s="30">
        <f t="shared" si="14"/>
        <v>15373091713.09001</v>
      </c>
      <c r="K42" s="30">
        <f t="shared" si="14"/>
        <v>28709755632.809986</v>
      </c>
      <c r="L42" s="33"/>
      <c r="M42" s="33"/>
      <c r="N42" s="33"/>
      <c r="O42" s="33"/>
      <c r="P42" s="33"/>
    </row>
    <row r="43" spans="1:16">
      <c r="A43" s="36" t="s">
        <v>72</v>
      </c>
      <c r="B43" s="37" t="s">
        <v>73</v>
      </c>
      <c r="C43" s="38"/>
      <c r="D43" s="32">
        <v>62637730013</v>
      </c>
      <c r="E43" s="32">
        <f t="shared" si="13"/>
        <v>2936251271.2699966</v>
      </c>
      <c r="F43" s="32">
        <v>65573981284.269997</v>
      </c>
      <c r="G43" s="32">
        <v>26122625775.540001</v>
      </c>
      <c r="H43" s="32">
        <v>26122625775.540001</v>
      </c>
      <c r="I43" s="32">
        <f t="shared" ref="I43:I51" si="15">+F43-H43</f>
        <v>39451355508.729996</v>
      </c>
      <c r="J43" s="32">
        <v>12963882076.060009</v>
      </c>
      <c r="K43" s="32">
        <f t="shared" ref="K43:K51" si="16">+I43-J43</f>
        <v>26487473432.669987</v>
      </c>
      <c r="L43" s="33"/>
      <c r="M43" s="39"/>
      <c r="N43" s="40"/>
      <c r="O43" s="40"/>
      <c r="P43" s="40"/>
    </row>
    <row r="44" spans="1:16">
      <c r="A44" s="36" t="s">
        <v>74</v>
      </c>
      <c r="B44" s="37" t="s">
        <v>75</v>
      </c>
      <c r="C44" s="38"/>
      <c r="D44" s="32"/>
      <c r="E44" s="32">
        <f t="shared" si="13"/>
        <v>0</v>
      </c>
      <c r="F44" s="32"/>
      <c r="G44" s="32"/>
      <c r="H44" s="32"/>
      <c r="I44" s="32">
        <f t="shared" si="15"/>
        <v>0</v>
      </c>
      <c r="J44" s="32"/>
      <c r="K44" s="32">
        <f t="shared" si="16"/>
        <v>0</v>
      </c>
      <c r="L44" s="33"/>
      <c r="M44" s="44"/>
    </row>
    <row r="45" spans="1:16">
      <c r="A45" s="36" t="s">
        <v>76</v>
      </c>
      <c r="B45" s="37" t="s">
        <v>77</v>
      </c>
      <c r="C45" s="38"/>
      <c r="D45" s="32">
        <v>4242000000</v>
      </c>
      <c r="E45" s="32">
        <f t="shared" si="13"/>
        <v>-141102539.6500001</v>
      </c>
      <c r="F45" s="32">
        <v>4100897460.3499999</v>
      </c>
      <c r="G45" s="32">
        <v>2903468155.75</v>
      </c>
      <c r="H45" s="32">
        <v>2903468155.75</v>
      </c>
      <c r="I45" s="32">
        <f t="shared" si="15"/>
        <v>1197429304.5999999</v>
      </c>
      <c r="J45" s="32">
        <v>0</v>
      </c>
      <c r="K45" s="32">
        <f t="shared" si="16"/>
        <v>1197429304.5999999</v>
      </c>
      <c r="L45" s="33"/>
      <c r="M45" s="44"/>
    </row>
    <row r="46" spans="1:16">
      <c r="A46" s="36" t="s">
        <v>78</v>
      </c>
      <c r="B46" s="37" t="s">
        <v>79</v>
      </c>
      <c r="C46" s="38"/>
      <c r="D46" s="32">
        <v>4746840644</v>
      </c>
      <c r="E46" s="32">
        <f t="shared" si="13"/>
        <v>68589070.56000042</v>
      </c>
      <c r="F46" s="32">
        <v>4815429714.5600004</v>
      </c>
      <c r="G46" s="32">
        <v>1382067181.99</v>
      </c>
      <c r="H46" s="32">
        <v>1382067181.99</v>
      </c>
      <c r="I46" s="32">
        <f t="shared" si="15"/>
        <v>3433362532.5700006</v>
      </c>
      <c r="J46" s="32">
        <v>2409209637.0300007</v>
      </c>
      <c r="K46" s="32">
        <f t="shared" si="16"/>
        <v>1024152895.54</v>
      </c>
      <c r="L46" s="33"/>
      <c r="M46" s="39"/>
      <c r="N46" s="40"/>
      <c r="O46" s="40"/>
      <c r="P46" s="40"/>
    </row>
    <row r="47" spans="1:16">
      <c r="A47" s="36" t="s">
        <v>80</v>
      </c>
      <c r="B47" s="37" t="s">
        <v>81</v>
      </c>
      <c r="C47" s="38"/>
      <c r="D47" s="32"/>
      <c r="E47" s="32">
        <f t="shared" si="13"/>
        <v>0</v>
      </c>
      <c r="F47" s="32"/>
      <c r="G47" s="32"/>
      <c r="H47" s="32"/>
      <c r="I47" s="32">
        <f t="shared" si="15"/>
        <v>0</v>
      </c>
      <c r="J47" s="32"/>
      <c r="K47" s="32">
        <f t="shared" si="16"/>
        <v>0</v>
      </c>
      <c r="L47" s="33"/>
      <c r="M47" s="44"/>
    </row>
    <row r="48" spans="1:16">
      <c r="A48" s="36" t="s">
        <v>82</v>
      </c>
      <c r="B48" s="37" t="s">
        <v>83</v>
      </c>
      <c r="C48" s="38"/>
      <c r="D48" s="32"/>
      <c r="E48" s="32">
        <f t="shared" si="13"/>
        <v>0</v>
      </c>
      <c r="F48" s="32"/>
      <c r="G48" s="32"/>
      <c r="H48" s="32"/>
      <c r="I48" s="32">
        <f t="shared" si="15"/>
        <v>0</v>
      </c>
      <c r="J48" s="32"/>
      <c r="K48" s="32">
        <f t="shared" si="16"/>
        <v>0</v>
      </c>
      <c r="L48" s="33"/>
      <c r="M48" s="44"/>
    </row>
    <row r="49" spans="1:16">
      <c r="B49" s="37" t="s">
        <v>84</v>
      </c>
      <c r="C49" s="38"/>
      <c r="D49" s="32"/>
      <c r="E49" s="32">
        <f t="shared" si="13"/>
        <v>0</v>
      </c>
      <c r="F49" s="32"/>
      <c r="G49" s="32"/>
      <c r="H49" s="32"/>
      <c r="I49" s="32">
        <f t="shared" si="15"/>
        <v>0</v>
      </c>
      <c r="J49" s="32"/>
      <c r="K49" s="32">
        <f t="shared" si="16"/>
        <v>0</v>
      </c>
      <c r="L49" s="33"/>
      <c r="M49" s="44"/>
    </row>
    <row r="50" spans="1:16">
      <c r="B50" s="37" t="s">
        <v>85</v>
      </c>
      <c r="C50" s="38"/>
      <c r="D50" s="32"/>
      <c r="E50" s="32">
        <f t="shared" si="13"/>
        <v>0</v>
      </c>
      <c r="F50" s="32"/>
      <c r="G50" s="32"/>
      <c r="H50" s="32"/>
      <c r="I50" s="32">
        <f t="shared" si="15"/>
        <v>0</v>
      </c>
      <c r="J50" s="32"/>
      <c r="K50" s="32">
        <f t="shared" si="16"/>
        <v>0</v>
      </c>
      <c r="L50" s="33"/>
      <c r="M50" s="39"/>
      <c r="N50" s="40"/>
      <c r="O50" s="40"/>
      <c r="P50" s="40"/>
    </row>
    <row r="51" spans="1:16">
      <c r="A51" s="36" t="s">
        <v>86</v>
      </c>
      <c r="B51" s="37" t="s">
        <v>87</v>
      </c>
      <c r="C51" s="38"/>
      <c r="D51" s="32">
        <v>0</v>
      </c>
      <c r="E51" s="32">
        <f t="shared" si="13"/>
        <v>700000</v>
      </c>
      <c r="F51" s="32">
        <v>700000</v>
      </c>
      <c r="G51" s="32">
        <v>0</v>
      </c>
      <c r="H51" s="32">
        <v>0</v>
      </c>
      <c r="I51" s="32">
        <f t="shared" si="15"/>
        <v>700000</v>
      </c>
      <c r="J51" s="32">
        <v>0</v>
      </c>
      <c r="K51" s="32">
        <f t="shared" si="16"/>
        <v>700000</v>
      </c>
      <c r="L51" s="33"/>
      <c r="M51" s="39"/>
      <c r="N51" s="40"/>
      <c r="O51" s="40"/>
      <c r="P51" s="40"/>
    </row>
    <row r="52" spans="1:16" ht="5.25" customHeight="1">
      <c r="B52" s="37"/>
      <c r="C52" s="38"/>
      <c r="D52" s="32"/>
      <c r="E52" s="32"/>
      <c r="F52" s="32"/>
      <c r="G52" s="32"/>
      <c r="H52" s="32"/>
      <c r="I52" s="32"/>
      <c r="J52" s="32"/>
      <c r="K52" s="32"/>
      <c r="L52" s="33"/>
      <c r="M52" s="39"/>
      <c r="N52" s="40"/>
      <c r="O52" s="40"/>
      <c r="P52" s="40"/>
    </row>
    <row r="53" spans="1:16" s="35" customFormat="1">
      <c r="B53" s="29" t="s">
        <v>88</v>
      </c>
      <c r="C53" s="29"/>
      <c r="D53" s="30">
        <f>SUM(D54:D62)</f>
        <v>914299336</v>
      </c>
      <c r="E53" s="30">
        <f t="shared" ref="E53:E62" si="17">F53-D53</f>
        <v>-57706441.310000062</v>
      </c>
      <c r="F53" s="30">
        <f t="shared" ref="F53:K53" si="18">SUM(F54:F62)</f>
        <v>856592894.68999994</v>
      </c>
      <c r="G53" s="30">
        <f t="shared" si="18"/>
        <v>44649213.819999993</v>
      </c>
      <c r="H53" s="30">
        <f t="shared" si="18"/>
        <v>44649213.819999993</v>
      </c>
      <c r="I53" s="30">
        <f t="shared" si="18"/>
        <v>811943680.87</v>
      </c>
      <c r="J53" s="30">
        <f t="shared" si="18"/>
        <v>47491095.910000004</v>
      </c>
      <c r="K53" s="30">
        <f t="shared" si="18"/>
        <v>764452584.96000004</v>
      </c>
      <c r="L53" s="30"/>
      <c r="M53" s="33"/>
      <c r="N53" s="34"/>
      <c r="O53" s="34"/>
      <c r="P53" s="34"/>
    </row>
    <row r="54" spans="1:16">
      <c r="A54" s="36" t="s">
        <v>89</v>
      </c>
      <c r="B54" s="37" t="s">
        <v>90</v>
      </c>
      <c r="C54" s="38"/>
      <c r="D54" s="32">
        <v>294727910</v>
      </c>
      <c r="E54" s="32">
        <f t="shared" si="17"/>
        <v>-89287158.75999999</v>
      </c>
      <c r="F54" s="32">
        <v>205440751.24000001</v>
      </c>
      <c r="G54" s="32">
        <v>13267661.550000001</v>
      </c>
      <c r="H54" s="32">
        <v>13267661.550000001</v>
      </c>
      <c r="I54" s="32">
        <f t="shared" ref="I54:I62" si="19">+F54-H54</f>
        <v>192173089.69</v>
      </c>
      <c r="J54" s="32">
        <v>28679603.960000001</v>
      </c>
      <c r="K54" s="32">
        <f t="shared" ref="K54:K62" si="20">+I54-J54</f>
        <v>163493485.72999999</v>
      </c>
      <c r="L54" s="33"/>
      <c r="M54" s="39"/>
      <c r="N54" s="40"/>
      <c r="O54" s="40"/>
      <c r="P54" s="40"/>
    </row>
    <row r="55" spans="1:16">
      <c r="A55" s="36" t="s">
        <v>91</v>
      </c>
      <c r="B55" s="37" t="s">
        <v>92</v>
      </c>
      <c r="C55" s="38"/>
      <c r="D55" s="32">
        <v>45067507</v>
      </c>
      <c r="E55" s="32">
        <f t="shared" si="17"/>
        <v>16423663.619999997</v>
      </c>
      <c r="F55" s="32">
        <v>61491170.619999997</v>
      </c>
      <c r="G55" s="32">
        <v>705828.82</v>
      </c>
      <c r="H55" s="32">
        <v>705828.82</v>
      </c>
      <c r="I55" s="32">
        <f t="shared" si="19"/>
        <v>60785341.799999997</v>
      </c>
      <c r="J55" s="32">
        <v>6776083.6200000001</v>
      </c>
      <c r="K55" s="32">
        <f t="shared" si="20"/>
        <v>54009258.18</v>
      </c>
      <c r="L55" s="33"/>
      <c r="M55" s="39"/>
      <c r="N55" s="40"/>
      <c r="O55" s="40"/>
      <c r="P55" s="40"/>
    </row>
    <row r="56" spans="1:16">
      <c r="A56" s="36" t="s">
        <v>93</v>
      </c>
      <c r="B56" s="37" t="s">
        <v>94</v>
      </c>
      <c r="C56" s="38"/>
      <c r="D56" s="32">
        <v>82935054</v>
      </c>
      <c r="E56" s="32">
        <f t="shared" si="17"/>
        <v>-29133451.259999998</v>
      </c>
      <c r="F56" s="32">
        <v>53801602.740000002</v>
      </c>
      <c r="G56" s="32">
        <v>686496.75</v>
      </c>
      <c r="H56" s="32">
        <v>686496.75</v>
      </c>
      <c r="I56" s="32">
        <f t="shared" si="19"/>
        <v>53115105.990000002</v>
      </c>
      <c r="J56" s="32">
        <v>959686.2</v>
      </c>
      <c r="K56" s="32">
        <f t="shared" si="20"/>
        <v>52155419.789999999</v>
      </c>
      <c r="L56" s="33"/>
      <c r="M56" s="39"/>
      <c r="N56" s="40"/>
      <c r="O56" s="40"/>
      <c r="P56" s="40"/>
    </row>
    <row r="57" spans="1:16">
      <c r="A57" s="36" t="s">
        <v>95</v>
      </c>
      <c r="B57" s="37" t="s">
        <v>96</v>
      </c>
      <c r="C57" s="38"/>
      <c r="D57" s="32">
        <v>121415567</v>
      </c>
      <c r="E57" s="32">
        <f t="shared" si="17"/>
        <v>-3451773.7900000066</v>
      </c>
      <c r="F57" s="32">
        <v>117963793.20999999</v>
      </c>
      <c r="G57" s="32">
        <v>430161.41</v>
      </c>
      <c r="H57" s="32">
        <v>430161.41</v>
      </c>
      <c r="I57" s="32">
        <f t="shared" si="19"/>
        <v>117533631.8</v>
      </c>
      <c r="J57" s="32">
        <v>302999.99</v>
      </c>
      <c r="K57" s="32">
        <f t="shared" si="20"/>
        <v>117230631.81</v>
      </c>
      <c r="L57" s="33"/>
      <c r="M57" s="39"/>
      <c r="N57" s="40"/>
      <c r="O57" s="40"/>
      <c r="P57" s="40"/>
    </row>
    <row r="58" spans="1:16">
      <c r="A58" s="36" t="s">
        <v>97</v>
      </c>
      <c r="B58" s="37" t="s">
        <v>98</v>
      </c>
      <c r="C58" s="38"/>
      <c r="D58" s="32">
        <v>0</v>
      </c>
      <c r="E58" s="32">
        <f t="shared" si="17"/>
        <v>24589773.93</v>
      </c>
      <c r="F58" s="32">
        <v>24589773.93</v>
      </c>
      <c r="G58" s="32">
        <v>23969147.52</v>
      </c>
      <c r="H58" s="32">
        <v>23969147.52</v>
      </c>
      <c r="I58" s="32">
        <f t="shared" si="19"/>
        <v>620626.41000000015</v>
      </c>
      <c r="J58" s="32">
        <v>620626.4</v>
      </c>
      <c r="K58" s="32">
        <f t="shared" si="20"/>
        <v>1.0000000125728548E-2</v>
      </c>
      <c r="L58" s="33"/>
      <c r="M58" s="39"/>
      <c r="N58" s="40"/>
      <c r="O58" s="40"/>
      <c r="P58" s="40"/>
    </row>
    <row r="59" spans="1:16">
      <c r="A59" s="36" t="s">
        <v>99</v>
      </c>
      <c r="B59" s="37" t="s">
        <v>100</v>
      </c>
      <c r="C59" s="38"/>
      <c r="D59" s="32">
        <v>328493298</v>
      </c>
      <c r="E59" s="32">
        <f t="shared" si="17"/>
        <v>-82559.910000026226</v>
      </c>
      <c r="F59" s="32">
        <v>328410738.08999997</v>
      </c>
      <c r="G59" s="32">
        <v>5589917.7699999996</v>
      </c>
      <c r="H59" s="32">
        <v>5589917.7699999996</v>
      </c>
      <c r="I59" s="32">
        <f t="shared" si="19"/>
        <v>322820820.31999999</v>
      </c>
      <c r="J59" s="32">
        <v>7031126.2000000002</v>
      </c>
      <c r="K59" s="32">
        <f t="shared" si="20"/>
        <v>315789694.12</v>
      </c>
      <c r="L59" s="33"/>
      <c r="M59" s="39"/>
      <c r="N59" s="40"/>
      <c r="O59" s="40"/>
      <c r="P59" s="40"/>
    </row>
    <row r="60" spans="1:16">
      <c r="A60" s="36" t="s">
        <v>101</v>
      </c>
      <c r="B60" s="37" t="s">
        <v>102</v>
      </c>
      <c r="C60" s="38"/>
      <c r="D60" s="32">
        <v>80000</v>
      </c>
      <c r="E60" s="32">
        <f t="shared" si="17"/>
        <v>246000</v>
      </c>
      <c r="F60" s="32">
        <v>326000</v>
      </c>
      <c r="G60" s="32">
        <v>0</v>
      </c>
      <c r="H60" s="32">
        <v>0</v>
      </c>
      <c r="I60" s="32">
        <f t="shared" si="19"/>
        <v>326000</v>
      </c>
      <c r="J60" s="32">
        <v>0</v>
      </c>
      <c r="K60" s="32">
        <f t="shared" si="20"/>
        <v>326000</v>
      </c>
      <c r="L60" s="33"/>
      <c r="M60" s="39"/>
      <c r="N60" s="40"/>
      <c r="O60" s="40"/>
      <c r="P60" s="40"/>
    </row>
    <row r="61" spans="1:16">
      <c r="A61" s="36" t="s">
        <v>103</v>
      </c>
      <c r="B61" s="37" t="s">
        <v>104</v>
      </c>
      <c r="C61" s="38"/>
      <c r="D61" s="32">
        <v>0</v>
      </c>
      <c r="E61" s="32">
        <f t="shared" si="17"/>
        <v>17730216.73</v>
      </c>
      <c r="F61" s="32">
        <v>17730216.73</v>
      </c>
      <c r="G61" s="32">
        <v>0</v>
      </c>
      <c r="H61" s="32">
        <v>0</v>
      </c>
      <c r="I61" s="32">
        <f t="shared" si="19"/>
        <v>17730216.73</v>
      </c>
      <c r="J61" s="32">
        <v>0</v>
      </c>
      <c r="K61" s="32">
        <f t="shared" si="20"/>
        <v>17730216.73</v>
      </c>
      <c r="L61" s="33"/>
      <c r="M61" s="39"/>
      <c r="N61" s="40"/>
      <c r="O61" s="40"/>
      <c r="P61" s="40"/>
    </row>
    <row r="62" spans="1:16">
      <c r="A62" s="36" t="s">
        <v>105</v>
      </c>
      <c r="B62" s="37" t="s">
        <v>106</v>
      </c>
      <c r="C62" s="38"/>
      <c r="D62" s="32">
        <v>41580000</v>
      </c>
      <c r="E62" s="32">
        <f t="shared" si="17"/>
        <v>5258848.1300000027</v>
      </c>
      <c r="F62" s="32">
        <v>46838848.130000003</v>
      </c>
      <c r="G62" s="32">
        <v>0</v>
      </c>
      <c r="H62" s="32">
        <v>0</v>
      </c>
      <c r="I62" s="32">
        <f t="shared" si="19"/>
        <v>46838848.130000003</v>
      </c>
      <c r="J62" s="32">
        <v>3120969.54</v>
      </c>
      <c r="K62" s="32">
        <f t="shared" si="20"/>
        <v>43717878.590000004</v>
      </c>
      <c r="L62" s="33"/>
      <c r="M62" s="39"/>
      <c r="N62" s="40"/>
      <c r="O62" s="40"/>
      <c r="P62" s="40"/>
    </row>
    <row r="63" spans="1:16" ht="6" customHeight="1">
      <c r="B63" s="37"/>
      <c r="C63" s="38"/>
      <c r="D63" s="32"/>
      <c r="E63" s="32"/>
      <c r="F63" s="32"/>
      <c r="G63" s="32"/>
      <c r="H63" s="32"/>
      <c r="I63" s="32"/>
      <c r="J63" s="32"/>
      <c r="K63" s="32"/>
      <c r="L63" s="33"/>
      <c r="M63" s="39"/>
      <c r="N63" s="40"/>
      <c r="O63" s="40"/>
      <c r="P63" s="40"/>
    </row>
    <row r="64" spans="1:16" s="35" customFormat="1">
      <c r="B64" s="29" t="s">
        <v>107</v>
      </c>
      <c r="C64" s="29"/>
      <c r="D64" s="30">
        <f>SUM(D65:D67)</f>
        <v>7443370007</v>
      </c>
      <c r="E64" s="30">
        <f>F64-D64</f>
        <v>-814379192.32000065</v>
      </c>
      <c r="F64" s="30">
        <f t="shared" ref="F64:K64" si="21">SUM(F65:F67)</f>
        <v>6628990814.6799994</v>
      </c>
      <c r="G64" s="30">
        <f t="shared" si="21"/>
        <v>634248719.75</v>
      </c>
      <c r="H64" s="30">
        <f t="shared" si="21"/>
        <v>634248719.75</v>
      </c>
      <c r="I64" s="30">
        <f t="shared" si="21"/>
        <v>5994742094.9299994</v>
      </c>
      <c r="J64" s="30">
        <f t="shared" si="21"/>
        <v>1007014676.5999999</v>
      </c>
      <c r="K64" s="30">
        <f t="shared" si="21"/>
        <v>4987727418.3299999</v>
      </c>
      <c r="L64" s="33"/>
      <c r="M64" s="33"/>
      <c r="N64" s="34"/>
      <c r="O64" s="34"/>
      <c r="P64" s="34"/>
    </row>
    <row r="65" spans="1:16">
      <c r="A65" s="36" t="s">
        <v>108</v>
      </c>
      <c r="B65" s="37" t="s">
        <v>109</v>
      </c>
      <c r="C65" s="38"/>
      <c r="D65" s="32">
        <v>6878891383</v>
      </c>
      <c r="E65" s="32">
        <f>F65-D65</f>
        <v>-935957509.35000038</v>
      </c>
      <c r="F65" s="32">
        <v>5942933873.6499996</v>
      </c>
      <c r="G65" s="32">
        <v>385875661.80000001</v>
      </c>
      <c r="H65" s="32">
        <v>385875661.80000001</v>
      </c>
      <c r="I65" s="32">
        <f>+F65-H65</f>
        <v>5557058211.8499994</v>
      </c>
      <c r="J65" s="32">
        <v>569330793.51999998</v>
      </c>
      <c r="K65" s="32">
        <f>+I65-J65</f>
        <v>4987727418.3299999</v>
      </c>
      <c r="L65" s="33"/>
      <c r="M65" s="39"/>
      <c r="N65" s="40"/>
      <c r="O65" s="40"/>
      <c r="P65" s="40"/>
    </row>
    <row r="66" spans="1:16">
      <c r="A66" s="36" t="s">
        <v>110</v>
      </c>
      <c r="B66" s="37" t="s">
        <v>111</v>
      </c>
      <c r="C66" s="38"/>
      <c r="D66" s="32"/>
      <c r="E66" s="32">
        <f>F66-D66</f>
        <v>0</v>
      </c>
      <c r="F66" s="32"/>
      <c r="G66" s="32"/>
      <c r="H66" s="32"/>
      <c r="I66" s="32">
        <f>+F66-H66</f>
        <v>0</v>
      </c>
      <c r="J66" s="32"/>
      <c r="K66" s="32">
        <f>+I66-J66</f>
        <v>0</v>
      </c>
      <c r="L66" s="33"/>
      <c r="M66" s="39"/>
      <c r="N66" s="40"/>
      <c r="O66" s="40"/>
      <c r="P66" s="40"/>
    </row>
    <row r="67" spans="1:16">
      <c r="A67" s="36" t="s">
        <v>112</v>
      </c>
      <c r="B67" s="37" t="s">
        <v>113</v>
      </c>
      <c r="C67" s="38"/>
      <c r="D67" s="32">
        <v>564478624</v>
      </c>
      <c r="E67" s="32">
        <f>F67-D67</f>
        <v>121578317.02999997</v>
      </c>
      <c r="F67" s="32">
        <v>686056941.02999997</v>
      </c>
      <c r="G67" s="32">
        <v>248373057.94999999</v>
      </c>
      <c r="H67" s="32">
        <v>248373057.94999999</v>
      </c>
      <c r="I67" s="32">
        <f>+F67-H67</f>
        <v>437683883.07999998</v>
      </c>
      <c r="J67" s="32">
        <v>437683883.07999998</v>
      </c>
      <c r="K67" s="32">
        <f>+I67-J67</f>
        <v>0</v>
      </c>
      <c r="L67" s="33"/>
      <c r="M67" s="39"/>
      <c r="N67" s="40"/>
      <c r="O67" s="40"/>
      <c r="P67" s="40"/>
    </row>
    <row r="68" spans="1:16" ht="4.5" customHeight="1"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3"/>
      <c r="M68" s="39"/>
      <c r="N68" s="40"/>
      <c r="O68" s="40"/>
      <c r="P68" s="40"/>
    </row>
    <row r="69" spans="1:16" s="35" customFormat="1">
      <c r="B69" s="29" t="s">
        <v>114</v>
      </c>
      <c r="C69" s="29"/>
      <c r="D69" s="30">
        <f>SUM(D70:D76)</f>
        <v>1364348945</v>
      </c>
      <c r="E69" s="30">
        <f t="shared" ref="E69:E76" si="22">F69-D69</f>
        <v>-743035536.16000009</v>
      </c>
      <c r="F69" s="30">
        <f t="shared" ref="F69:K69" si="23">SUM(F70:F76)</f>
        <v>621313408.83999991</v>
      </c>
      <c r="G69" s="30">
        <f t="shared" si="23"/>
        <v>225363208.13999999</v>
      </c>
      <c r="H69" s="30">
        <f t="shared" si="23"/>
        <v>225363208.13999999</v>
      </c>
      <c r="I69" s="30">
        <f t="shared" si="23"/>
        <v>395950200.69999999</v>
      </c>
      <c r="J69" s="30">
        <f t="shared" si="23"/>
        <v>0</v>
      </c>
      <c r="K69" s="30">
        <f t="shared" si="23"/>
        <v>395950200.69999999</v>
      </c>
      <c r="L69" s="33"/>
      <c r="M69" s="33"/>
      <c r="N69" s="34"/>
      <c r="O69" s="34"/>
      <c r="P69" s="34"/>
    </row>
    <row r="70" spans="1:16">
      <c r="A70" s="36" t="s">
        <v>115</v>
      </c>
      <c r="B70" s="37" t="s">
        <v>116</v>
      </c>
      <c r="C70" s="38"/>
      <c r="D70" s="32"/>
      <c r="E70" s="32">
        <f t="shared" si="22"/>
        <v>0</v>
      </c>
      <c r="F70" s="32"/>
      <c r="G70" s="32"/>
      <c r="H70" s="32"/>
      <c r="I70" s="32">
        <f t="shared" ref="I70:I76" si="24">+F70-H70</f>
        <v>0</v>
      </c>
      <c r="J70" s="32"/>
      <c r="K70" s="32">
        <f t="shared" ref="K70:K76" si="25">+I70-J70</f>
        <v>0</v>
      </c>
      <c r="L70" s="33"/>
      <c r="M70" s="41"/>
      <c r="N70" s="33"/>
      <c r="O70" s="41"/>
      <c r="P70" s="33"/>
    </row>
    <row r="71" spans="1:16">
      <c r="B71" s="37" t="s">
        <v>117</v>
      </c>
      <c r="C71" s="38"/>
      <c r="D71" s="32"/>
      <c r="E71" s="32">
        <f t="shared" si="22"/>
        <v>0</v>
      </c>
      <c r="F71" s="32"/>
      <c r="G71" s="32"/>
      <c r="H71" s="32"/>
      <c r="I71" s="32">
        <f t="shared" si="24"/>
        <v>0</v>
      </c>
      <c r="J71" s="32"/>
      <c r="K71" s="32">
        <f t="shared" si="25"/>
        <v>0</v>
      </c>
      <c r="L71" s="33"/>
      <c r="M71" s="41"/>
      <c r="N71" s="33"/>
      <c r="O71" s="41"/>
      <c r="P71" s="33"/>
    </row>
    <row r="72" spans="1:16">
      <c r="B72" s="37" t="s">
        <v>118</v>
      </c>
      <c r="C72" s="38"/>
      <c r="D72" s="32"/>
      <c r="E72" s="32">
        <f t="shared" si="22"/>
        <v>0</v>
      </c>
      <c r="F72" s="32"/>
      <c r="G72" s="32"/>
      <c r="H72" s="32"/>
      <c r="I72" s="32">
        <f t="shared" si="24"/>
        <v>0</v>
      </c>
      <c r="J72" s="32"/>
      <c r="K72" s="32">
        <f t="shared" si="25"/>
        <v>0</v>
      </c>
      <c r="L72" s="33"/>
      <c r="M72" s="41"/>
      <c r="N72" s="33"/>
      <c r="O72" s="41"/>
      <c r="P72" s="33"/>
    </row>
    <row r="73" spans="1:16">
      <c r="B73" s="37" t="s">
        <v>119</v>
      </c>
      <c r="C73" s="38"/>
      <c r="D73" s="32"/>
      <c r="E73" s="32">
        <f t="shared" si="22"/>
        <v>0</v>
      </c>
      <c r="F73" s="32"/>
      <c r="G73" s="32"/>
      <c r="H73" s="32"/>
      <c r="I73" s="32">
        <f t="shared" si="24"/>
        <v>0</v>
      </c>
      <c r="J73" s="32"/>
      <c r="K73" s="32">
        <f t="shared" si="25"/>
        <v>0</v>
      </c>
      <c r="L73" s="33"/>
      <c r="M73" s="41"/>
      <c r="N73" s="33"/>
      <c r="O73" s="41"/>
      <c r="P73" s="33"/>
    </row>
    <row r="74" spans="1:16">
      <c r="A74" s="36" t="s">
        <v>120</v>
      </c>
      <c r="B74" s="37" t="s">
        <v>121</v>
      </c>
      <c r="C74" s="38"/>
      <c r="D74" s="32">
        <v>0</v>
      </c>
      <c r="E74" s="32">
        <f t="shared" si="22"/>
        <v>225363208.13999999</v>
      </c>
      <c r="F74" s="32">
        <v>225363208.13999999</v>
      </c>
      <c r="G74" s="32">
        <v>225363208.13999999</v>
      </c>
      <c r="H74" s="32">
        <v>225363208.13999999</v>
      </c>
      <c r="I74" s="32">
        <f t="shared" si="24"/>
        <v>0</v>
      </c>
      <c r="J74" s="32">
        <v>0</v>
      </c>
      <c r="K74" s="32">
        <f t="shared" si="25"/>
        <v>0</v>
      </c>
      <c r="L74" s="33"/>
      <c r="M74" s="41"/>
      <c r="N74" s="33"/>
      <c r="O74" s="41"/>
      <c r="P74" s="33"/>
    </row>
    <row r="75" spans="1:16">
      <c r="A75" s="36" t="s">
        <v>122</v>
      </c>
      <c r="B75" s="37" t="s">
        <v>123</v>
      </c>
      <c r="C75" s="38"/>
      <c r="D75" s="32">
        <v>73000000</v>
      </c>
      <c r="E75" s="32">
        <f t="shared" si="22"/>
        <v>-73000000</v>
      </c>
      <c r="F75" s="32">
        <v>0</v>
      </c>
      <c r="G75" s="32">
        <v>0</v>
      </c>
      <c r="H75" s="32">
        <v>0</v>
      </c>
      <c r="I75" s="32">
        <f t="shared" si="24"/>
        <v>0</v>
      </c>
      <c r="J75" s="32">
        <v>0</v>
      </c>
      <c r="K75" s="32">
        <f t="shared" si="25"/>
        <v>0</v>
      </c>
      <c r="L75" s="33"/>
      <c r="M75" s="41"/>
      <c r="N75" s="33"/>
      <c r="O75" s="41"/>
      <c r="P75" s="33"/>
    </row>
    <row r="76" spans="1:16">
      <c r="A76" s="36" t="s">
        <v>124</v>
      </c>
      <c r="B76" s="37" t="s">
        <v>125</v>
      </c>
      <c r="C76" s="38"/>
      <c r="D76" s="32">
        <v>1291348945</v>
      </c>
      <c r="E76" s="32">
        <f t="shared" si="22"/>
        <v>-895398744.29999995</v>
      </c>
      <c r="F76" s="32">
        <v>395950200.69999999</v>
      </c>
      <c r="G76" s="32">
        <v>0</v>
      </c>
      <c r="H76" s="32">
        <v>0</v>
      </c>
      <c r="I76" s="32">
        <f t="shared" si="24"/>
        <v>395950200.69999999</v>
      </c>
      <c r="J76" s="32">
        <v>0</v>
      </c>
      <c r="K76" s="32">
        <f t="shared" si="25"/>
        <v>395950200.69999999</v>
      </c>
      <c r="L76" s="33"/>
      <c r="M76" s="41"/>
      <c r="N76" s="33"/>
      <c r="O76" s="41"/>
      <c r="P76" s="33"/>
    </row>
    <row r="77" spans="1:16" ht="6.75" customHeight="1">
      <c r="B77" s="37"/>
      <c r="C77" s="38"/>
      <c r="D77" s="32"/>
      <c r="E77" s="32"/>
      <c r="F77" s="32"/>
      <c r="G77" s="32"/>
      <c r="H77" s="32"/>
      <c r="I77" s="32"/>
      <c r="J77" s="32"/>
      <c r="K77" s="32"/>
      <c r="L77" s="33"/>
      <c r="M77" s="41"/>
      <c r="N77" s="33"/>
      <c r="O77" s="41"/>
      <c r="P77" s="33"/>
    </row>
    <row r="78" spans="1:16" s="35" customFormat="1">
      <c r="B78" s="29" t="s">
        <v>126</v>
      </c>
      <c r="C78" s="29"/>
      <c r="D78" s="30">
        <f>SUM(D79:D81)</f>
        <v>0</v>
      </c>
      <c r="E78" s="30">
        <f>F78-D78</f>
        <v>41787736.049999997</v>
      </c>
      <c r="F78" s="30">
        <f>SUM(F79:F81)</f>
        <v>41787736.049999997</v>
      </c>
      <c r="G78" s="30">
        <f>SUM(G79:G81)</f>
        <v>41787736.049999997</v>
      </c>
      <c r="H78" s="30">
        <f>SUM(H79:H81)</f>
        <v>41787736.049999997</v>
      </c>
      <c r="I78" s="30">
        <f>SUM(I79:I81)</f>
        <v>0</v>
      </c>
      <c r="J78" s="30">
        <v>0</v>
      </c>
      <c r="K78" s="30">
        <f>SUM(K79:K81)</f>
        <v>0</v>
      </c>
      <c r="L78" s="30"/>
      <c r="M78" s="33"/>
      <c r="N78" s="34"/>
      <c r="O78" s="34"/>
      <c r="P78" s="34"/>
    </row>
    <row r="79" spans="1:16">
      <c r="B79" s="37" t="s">
        <v>127</v>
      </c>
      <c r="C79" s="38"/>
      <c r="D79" s="32"/>
      <c r="E79" s="32">
        <f>F79-D79</f>
        <v>0</v>
      </c>
      <c r="F79" s="32"/>
      <c r="G79" s="32"/>
      <c r="H79" s="32"/>
      <c r="I79" s="32">
        <f>+F79-H79</f>
        <v>0</v>
      </c>
      <c r="J79" s="32"/>
      <c r="K79" s="32">
        <f>+I79-J79</f>
        <v>0</v>
      </c>
      <c r="L79" s="33"/>
      <c r="M79" s="41"/>
      <c r="N79" s="33"/>
      <c r="O79" s="41"/>
      <c r="P79" s="33"/>
    </row>
    <row r="80" spans="1:16">
      <c r="A80" s="1" t="s">
        <v>128</v>
      </c>
      <c r="B80" s="37" t="s">
        <v>129</v>
      </c>
      <c r="C80" s="38"/>
      <c r="D80" s="32">
        <v>0</v>
      </c>
      <c r="E80" s="32">
        <f>F80-D80</f>
        <v>41787736.049999997</v>
      </c>
      <c r="F80" s="32">
        <v>41787736.049999997</v>
      </c>
      <c r="G80" s="32">
        <v>41787736.049999997</v>
      </c>
      <c r="H80" s="32">
        <v>41787736.049999997</v>
      </c>
      <c r="I80" s="32">
        <f>+F80-H80</f>
        <v>0</v>
      </c>
      <c r="J80" s="32">
        <v>0</v>
      </c>
      <c r="K80" s="32">
        <f>+I80-J80</f>
        <v>0</v>
      </c>
      <c r="L80" s="33"/>
      <c r="M80" s="41"/>
      <c r="N80" s="33"/>
      <c r="O80" s="41"/>
      <c r="P80" s="33"/>
    </row>
    <row r="81" spans="1:16" ht="38.25" customHeight="1">
      <c r="A81" s="45" t="s">
        <v>130</v>
      </c>
      <c r="B81" s="37" t="s">
        <v>131</v>
      </c>
      <c r="C81" s="38"/>
      <c r="D81" s="32"/>
      <c r="E81" s="32">
        <f>F81-D81</f>
        <v>0</v>
      </c>
      <c r="F81" s="32"/>
      <c r="G81" s="32"/>
      <c r="H81" s="32"/>
      <c r="I81" s="32">
        <f>+F81-H81</f>
        <v>0</v>
      </c>
      <c r="J81" s="32"/>
      <c r="K81" s="32">
        <f>+I81-J81</f>
        <v>0</v>
      </c>
      <c r="L81" s="33"/>
      <c r="M81" s="41"/>
      <c r="N81" s="33"/>
      <c r="O81" s="41"/>
      <c r="P81" s="33"/>
    </row>
    <row r="82" spans="1:16" ht="6" customHeight="1">
      <c r="B82" s="37"/>
      <c r="C82" s="38"/>
      <c r="D82" s="32"/>
      <c r="E82" s="32"/>
      <c r="F82" s="32"/>
      <c r="G82" s="32"/>
      <c r="H82" s="32"/>
      <c r="I82" s="32"/>
      <c r="J82" s="32"/>
      <c r="K82" s="32"/>
      <c r="L82" s="33"/>
      <c r="M82" s="41"/>
      <c r="N82" s="33"/>
      <c r="O82" s="41"/>
      <c r="P82" s="33"/>
    </row>
    <row r="83" spans="1:16" s="35" customFormat="1">
      <c r="B83" s="29" t="s">
        <v>132</v>
      </c>
      <c r="C83" s="29"/>
      <c r="D83" s="30">
        <f>SUM(D84:D90)</f>
        <v>16370532581</v>
      </c>
      <c r="E83" s="30">
        <f t="shared" ref="E83:E90" si="26">F83-D83</f>
        <v>75804870.090000153</v>
      </c>
      <c r="F83" s="30">
        <f t="shared" ref="F83:K83" si="27">SUM(F84:F90)</f>
        <v>16446337451.09</v>
      </c>
      <c r="G83" s="30">
        <f t="shared" si="27"/>
        <v>8711381523.4300003</v>
      </c>
      <c r="H83" s="30">
        <f t="shared" si="27"/>
        <v>8711381523.4300003</v>
      </c>
      <c r="I83" s="30">
        <f t="shared" si="27"/>
        <v>7734955927.6599998</v>
      </c>
      <c r="J83" s="30">
        <f t="shared" si="27"/>
        <v>7734955927.6600008</v>
      </c>
      <c r="K83" s="30">
        <f t="shared" si="27"/>
        <v>0</v>
      </c>
      <c r="L83" s="33"/>
      <c r="M83" s="33"/>
      <c r="N83" s="34"/>
      <c r="O83" s="34"/>
      <c r="P83" s="34"/>
    </row>
    <row r="84" spans="1:16">
      <c r="A84" s="36" t="s">
        <v>133</v>
      </c>
      <c r="B84" s="37" t="s">
        <v>134</v>
      </c>
      <c r="C84" s="38"/>
      <c r="D84" s="32">
        <v>9475797450</v>
      </c>
      <c r="E84" s="32">
        <f t="shared" si="26"/>
        <v>0</v>
      </c>
      <c r="F84" s="32">
        <v>9475797450</v>
      </c>
      <c r="G84" s="32">
        <v>3668619753.0300002</v>
      </c>
      <c r="H84" s="32">
        <v>3668619753.0300002</v>
      </c>
      <c r="I84" s="32">
        <f t="shared" ref="I84:I90" si="28">+F84-H84</f>
        <v>5807177696.9699993</v>
      </c>
      <c r="J84" s="32">
        <v>5807177696.9700003</v>
      </c>
      <c r="K84" s="32">
        <f t="shared" ref="K84:K90" si="29">+I84-J84</f>
        <v>0</v>
      </c>
      <c r="L84" s="33"/>
      <c r="M84" s="39"/>
      <c r="N84" s="40"/>
      <c r="O84" s="40"/>
      <c r="P84" s="40"/>
    </row>
    <row r="85" spans="1:16">
      <c r="A85" s="36" t="s">
        <v>135</v>
      </c>
      <c r="B85" s="37" t="s">
        <v>136</v>
      </c>
      <c r="C85" s="38"/>
      <c r="D85" s="32">
        <v>6694735131</v>
      </c>
      <c r="E85" s="32">
        <f t="shared" si="26"/>
        <v>73000000</v>
      </c>
      <c r="F85" s="32">
        <v>6767735131</v>
      </c>
      <c r="G85" s="32">
        <v>4899156050.6999998</v>
      </c>
      <c r="H85" s="32">
        <v>4899156050.6999998</v>
      </c>
      <c r="I85" s="32">
        <f t="shared" si="28"/>
        <v>1868579080.3000002</v>
      </c>
      <c r="J85" s="32">
        <v>1868579080.3</v>
      </c>
      <c r="K85" s="32">
        <f t="shared" si="29"/>
        <v>0</v>
      </c>
      <c r="L85" s="33"/>
      <c r="M85" s="39"/>
      <c r="N85" s="40"/>
      <c r="O85" s="40"/>
      <c r="P85" s="40"/>
    </row>
    <row r="86" spans="1:16">
      <c r="A86" s="46" t="s">
        <v>137</v>
      </c>
      <c r="B86" s="37" t="s">
        <v>138</v>
      </c>
      <c r="C86" s="38"/>
      <c r="D86" s="32"/>
      <c r="E86" s="32">
        <f t="shared" si="26"/>
        <v>0</v>
      </c>
      <c r="F86" s="32"/>
      <c r="G86" s="32"/>
      <c r="H86" s="32"/>
      <c r="I86" s="32">
        <f t="shared" si="28"/>
        <v>0</v>
      </c>
      <c r="J86" s="32"/>
      <c r="K86" s="32">
        <f t="shared" si="29"/>
        <v>0</v>
      </c>
      <c r="L86" s="33"/>
      <c r="M86" s="39"/>
      <c r="N86" s="40"/>
      <c r="O86" s="40"/>
      <c r="P86" s="40"/>
    </row>
    <row r="87" spans="1:16">
      <c r="A87" s="46" t="s">
        <v>139</v>
      </c>
      <c r="B87" s="37" t="s">
        <v>140</v>
      </c>
      <c r="C87" s="38"/>
      <c r="D87" s="32"/>
      <c r="E87" s="32">
        <f t="shared" si="26"/>
        <v>0</v>
      </c>
      <c r="F87" s="32"/>
      <c r="G87" s="32"/>
      <c r="H87" s="32"/>
      <c r="I87" s="32">
        <f t="shared" si="28"/>
        <v>0</v>
      </c>
      <c r="J87" s="32"/>
      <c r="K87" s="32">
        <f t="shared" si="29"/>
        <v>0</v>
      </c>
      <c r="L87" s="33"/>
      <c r="M87" s="39"/>
      <c r="N87" s="40"/>
      <c r="O87" s="40"/>
      <c r="P87" s="40"/>
    </row>
    <row r="88" spans="1:16">
      <c r="A88" s="46" t="s">
        <v>141</v>
      </c>
      <c r="B88" s="37" t="s">
        <v>142</v>
      </c>
      <c r="C88" s="38"/>
      <c r="D88" s="32"/>
      <c r="E88" s="32">
        <f t="shared" si="26"/>
        <v>0</v>
      </c>
      <c r="F88" s="32"/>
      <c r="G88" s="32"/>
      <c r="H88" s="32"/>
      <c r="I88" s="32">
        <f t="shared" si="28"/>
        <v>0</v>
      </c>
      <c r="J88" s="32"/>
      <c r="K88" s="32">
        <f t="shared" si="29"/>
        <v>0</v>
      </c>
      <c r="L88" s="33"/>
      <c r="M88" s="39"/>
      <c r="N88" s="40"/>
      <c r="O88" s="40"/>
      <c r="P88" s="40"/>
    </row>
    <row r="89" spans="1:16">
      <c r="B89" s="37" t="s">
        <v>143</v>
      </c>
      <c r="C89" s="38"/>
      <c r="D89" s="32"/>
      <c r="E89" s="32">
        <f t="shared" si="26"/>
        <v>0</v>
      </c>
      <c r="F89" s="32"/>
      <c r="G89" s="32"/>
      <c r="H89" s="32"/>
      <c r="I89" s="32">
        <f t="shared" si="28"/>
        <v>0</v>
      </c>
      <c r="J89" s="32"/>
      <c r="K89" s="32">
        <f t="shared" si="29"/>
        <v>0</v>
      </c>
      <c r="L89" s="33"/>
      <c r="M89" s="39"/>
      <c r="N89" s="40"/>
      <c r="O89" s="40"/>
      <c r="P89" s="40"/>
    </row>
    <row r="90" spans="1:16">
      <c r="A90" s="36" t="s">
        <v>144</v>
      </c>
      <c r="B90" s="37" t="s">
        <v>145</v>
      </c>
      <c r="C90" s="38"/>
      <c r="D90" s="32">
        <v>200000000</v>
      </c>
      <c r="E90" s="32">
        <f t="shared" si="26"/>
        <v>2804870.0900000036</v>
      </c>
      <c r="F90" s="32">
        <v>202804870.09</v>
      </c>
      <c r="G90" s="32">
        <v>143605719.69999999</v>
      </c>
      <c r="H90" s="32">
        <v>143605719.69999999</v>
      </c>
      <c r="I90" s="32">
        <f t="shared" si="28"/>
        <v>59199150.390000015</v>
      </c>
      <c r="J90" s="32">
        <v>59199150.390000001</v>
      </c>
      <c r="K90" s="32">
        <f t="shared" si="29"/>
        <v>0</v>
      </c>
      <c r="L90" s="33"/>
      <c r="M90" s="39"/>
      <c r="N90" s="40"/>
      <c r="O90" s="40"/>
      <c r="P90" s="40"/>
    </row>
    <row r="91" spans="1:16" s="27" customFormat="1" ht="13.5" customHeight="1"/>
    <row r="92" spans="1:16" s="27" customFormat="1" ht="13.5" customHeight="1">
      <c r="B92" s="29" t="s">
        <v>146</v>
      </c>
      <c r="D92" s="30">
        <f>+D93+D102+D113+D124+D135+D146+D151+D160+D165</f>
        <v>25430575986</v>
      </c>
      <c r="E92" s="30">
        <f t="shared" ref="E92:E100" si="30">F92-D92</f>
        <v>7229683212.5099983</v>
      </c>
      <c r="F92" s="30">
        <f>+F93+F102+F113+F124+F135+F146+F151+F160+F165</f>
        <v>32660259198.509998</v>
      </c>
      <c r="G92" s="30">
        <f>+G93+G102+G113+G124+G135+G146+G151+G160+G165</f>
        <v>11426071157.34</v>
      </c>
      <c r="H92" s="30">
        <f>+H93+H102+H113+H124+H135+H146+H151+H160+H165</f>
        <v>11426071157.34</v>
      </c>
      <c r="I92" s="30">
        <f>I93+I102+I113+I124+I135+I146+I151+I160+I165</f>
        <v>21234188041.169998</v>
      </c>
      <c r="J92" s="30">
        <f>+J93+J102+J113+J124+J135+J146+J151+J160+J165</f>
        <v>8767286790.0400009</v>
      </c>
      <c r="K92" s="30">
        <f>K93+K102+K113+K124+K135+K146+K151+K160+K165</f>
        <v>12466901251.129997</v>
      </c>
    </row>
    <row r="93" spans="1:16" s="35" customFormat="1">
      <c r="A93" s="31" t="s">
        <v>17</v>
      </c>
      <c r="B93" s="29" t="s">
        <v>18</v>
      </c>
      <c r="C93" s="29"/>
      <c r="D93" s="30">
        <f>SUM(D94:D100)</f>
        <v>678492661</v>
      </c>
      <c r="E93" s="30">
        <f t="shared" si="30"/>
        <v>650567962.54999995</v>
      </c>
      <c r="F93" s="30">
        <f t="shared" ref="F93:K93" si="31">SUM(F94:F100)</f>
        <v>1329060623.55</v>
      </c>
      <c r="G93" s="30">
        <f t="shared" si="31"/>
        <v>288757827.86000001</v>
      </c>
      <c r="H93" s="30">
        <f t="shared" si="31"/>
        <v>288757827.86000001</v>
      </c>
      <c r="I93" s="30">
        <f t="shared" si="31"/>
        <v>1040302795.6899999</v>
      </c>
      <c r="J93" s="30">
        <f t="shared" si="31"/>
        <v>548852.92000000004</v>
      </c>
      <c r="K93" s="30">
        <f t="shared" si="31"/>
        <v>1039753942.77</v>
      </c>
      <c r="L93" s="33"/>
      <c r="M93" s="33"/>
      <c r="N93" s="34"/>
      <c r="O93" s="34"/>
      <c r="P93" s="34"/>
    </row>
    <row r="94" spans="1:16">
      <c r="A94" s="36" t="s">
        <v>19</v>
      </c>
      <c r="B94" s="37" t="s">
        <v>20</v>
      </c>
      <c r="C94" s="38"/>
      <c r="D94" s="32">
        <v>264978523</v>
      </c>
      <c r="E94" s="32">
        <f t="shared" si="30"/>
        <v>247533297.55000001</v>
      </c>
      <c r="F94" s="32">
        <v>512511820.55000001</v>
      </c>
      <c r="G94" s="32">
        <v>128960801.45</v>
      </c>
      <c r="H94" s="32">
        <v>128960801.45</v>
      </c>
      <c r="I94" s="32">
        <f t="shared" ref="I94:I100" si="32">+F94-H94</f>
        <v>383551019.10000002</v>
      </c>
      <c r="J94" s="32">
        <v>108316.15</v>
      </c>
      <c r="K94" s="32">
        <f t="shared" ref="K94:K100" si="33">+I94-J94</f>
        <v>383442702.95000005</v>
      </c>
      <c r="L94" s="33"/>
      <c r="M94" s="39"/>
      <c r="N94" s="40"/>
      <c r="O94" s="40"/>
      <c r="P94" s="40"/>
    </row>
    <row r="95" spans="1:16">
      <c r="A95" s="36" t="s">
        <v>21</v>
      </c>
      <c r="B95" s="37" t="s">
        <v>22</v>
      </c>
      <c r="C95" s="38"/>
      <c r="D95" s="32">
        <v>89826554</v>
      </c>
      <c r="E95" s="32">
        <f t="shared" si="30"/>
        <v>17961573.329999998</v>
      </c>
      <c r="F95" s="32">
        <v>107788127.33</v>
      </c>
      <c r="G95" s="32">
        <v>22660013.289999999</v>
      </c>
      <c r="H95" s="32">
        <v>22660013.289999999</v>
      </c>
      <c r="I95" s="32">
        <f t="shared" si="32"/>
        <v>85128114.039999992</v>
      </c>
      <c r="J95" s="32">
        <v>342213.77</v>
      </c>
      <c r="K95" s="32">
        <f t="shared" si="33"/>
        <v>84785900.269999996</v>
      </c>
      <c r="L95" s="33"/>
      <c r="M95" s="39"/>
      <c r="N95" s="40"/>
      <c r="O95" s="40"/>
      <c r="P95" s="40"/>
    </row>
    <row r="96" spans="1:16">
      <c r="A96" s="36" t="s">
        <v>23</v>
      </c>
      <c r="B96" s="37" t="s">
        <v>24</v>
      </c>
      <c r="C96" s="38"/>
      <c r="D96" s="32">
        <v>37374708</v>
      </c>
      <c r="E96" s="32">
        <f t="shared" si="30"/>
        <v>28689514.229999997</v>
      </c>
      <c r="F96" s="32">
        <v>66064222.229999997</v>
      </c>
      <c r="G96" s="32">
        <v>6531361.7000000002</v>
      </c>
      <c r="H96" s="32">
        <v>6531361.7000000002</v>
      </c>
      <c r="I96" s="32">
        <f t="shared" si="32"/>
        <v>59532860.529999994</v>
      </c>
      <c r="J96" s="32">
        <v>262.2</v>
      </c>
      <c r="K96" s="32">
        <f t="shared" si="33"/>
        <v>59532598.329999991</v>
      </c>
      <c r="L96" s="33"/>
      <c r="M96" s="39"/>
      <c r="N96" s="40"/>
      <c r="O96" s="40"/>
      <c r="P96" s="40"/>
    </row>
    <row r="97" spans="1:16">
      <c r="A97" s="36" t="s">
        <v>25</v>
      </c>
      <c r="B97" s="37" t="s">
        <v>26</v>
      </c>
      <c r="C97" s="38"/>
      <c r="D97" s="32">
        <v>70537627</v>
      </c>
      <c r="E97" s="32">
        <f t="shared" si="30"/>
        <v>49646880.930000007</v>
      </c>
      <c r="F97" s="32">
        <v>120184507.93000001</v>
      </c>
      <c r="G97" s="32">
        <v>20053024.780000001</v>
      </c>
      <c r="H97" s="32">
        <v>20053024.780000001</v>
      </c>
      <c r="I97" s="32">
        <f t="shared" si="32"/>
        <v>100131483.15000001</v>
      </c>
      <c r="J97" s="32">
        <v>0</v>
      </c>
      <c r="K97" s="32">
        <f t="shared" si="33"/>
        <v>100131483.15000001</v>
      </c>
      <c r="L97" s="33"/>
      <c r="M97" s="39"/>
      <c r="N97" s="40"/>
      <c r="O97" s="40"/>
      <c r="P97" s="40"/>
    </row>
    <row r="98" spans="1:16">
      <c r="A98" s="36" t="s">
        <v>27</v>
      </c>
      <c r="B98" s="37" t="s">
        <v>28</v>
      </c>
      <c r="C98" s="38"/>
      <c r="D98" s="32">
        <v>215775249</v>
      </c>
      <c r="E98" s="32">
        <f t="shared" si="30"/>
        <v>306736696.50999999</v>
      </c>
      <c r="F98" s="32">
        <v>522511945.50999999</v>
      </c>
      <c r="G98" s="32">
        <v>110552626.64</v>
      </c>
      <c r="H98" s="32">
        <v>110552626.64</v>
      </c>
      <c r="I98" s="32">
        <f t="shared" si="32"/>
        <v>411959318.87</v>
      </c>
      <c r="J98" s="32">
        <v>98060.800000000003</v>
      </c>
      <c r="K98" s="32">
        <f t="shared" si="33"/>
        <v>411861258.06999999</v>
      </c>
      <c r="L98" s="33"/>
      <c r="M98" s="39"/>
      <c r="N98" s="40"/>
      <c r="O98" s="40"/>
      <c r="P98" s="40"/>
    </row>
    <row r="99" spans="1:16">
      <c r="A99" s="36" t="s">
        <v>29</v>
      </c>
      <c r="B99" s="37" t="s">
        <v>30</v>
      </c>
      <c r="C99" s="38"/>
      <c r="D99" s="32"/>
      <c r="E99" s="32">
        <f t="shared" si="30"/>
        <v>0</v>
      </c>
      <c r="F99" s="32"/>
      <c r="G99" s="32"/>
      <c r="H99" s="32"/>
      <c r="I99" s="32">
        <f t="shared" si="32"/>
        <v>0</v>
      </c>
      <c r="J99" s="32"/>
      <c r="K99" s="32">
        <f t="shared" si="33"/>
        <v>0</v>
      </c>
      <c r="L99" s="33"/>
      <c r="M99" s="39"/>
      <c r="N99" s="40"/>
      <c r="O99" s="40"/>
      <c r="P99" s="40"/>
    </row>
    <row r="100" spans="1:16">
      <c r="A100" s="36" t="s">
        <v>31</v>
      </c>
      <c r="B100" s="37" t="s">
        <v>32</v>
      </c>
      <c r="C100" s="38"/>
      <c r="D100" s="32"/>
      <c r="E100" s="32">
        <f t="shared" si="30"/>
        <v>0</v>
      </c>
      <c r="F100" s="32"/>
      <c r="G100" s="32"/>
      <c r="H100" s="32"/>
      <c r="I100" s="32">
        <f t="shared" si="32"/>
        <v>0</v>
      </c>
      <c r="J100" s="32"/>
      <c r="K100" s="32">
        <f t="shared" si="33"/>
        <v>0</v>
      </c>
      <c r="L100" s="33"/>
      <c r="M100" s="41"/>
      <c r="N100" s="33"/>
      <c r="O100" s="41"/>
      <c r="P100" s="33"/>
    </row>
    <row r="101" spans="1:16">
      <c r="B101" s="37"/>
      <c r="C101" s="38"/>
      <c r="D101" s="32"/>
      <c r="E101" s="32"/>
      <c r="F101" s="32"/>
      <c r="G101" s="32"/>
      <c r="H101" s="32"/>
      <c r="I101" s="32"/>
      <c r="J101" s="32"/>
      <c r="K101" s="32"/>
      <c r="L101" s="33"/>
      <c r="M101" s="41"/>
      <c r="N101" s="33"/>
      <c r="O101" s="41"/>
      <c r="P101" s="33"/>
    </row>
    <row r="102" spans="1:16" s="35" customFormat="1">
      <c r="B102" s="29" t="s">
        <v>33</v>
      </c>
      <c r="C102" s="29"/>
      <c r="D102" s="30">
        <f>SUM(D103:D111)</f>
        <v>2550119822</v>
      </c>
      <c r="E102" s="30">
        <f t="shared" ref="E102:E111" si="34">F102-D102</f>
        <v>417024005.32000017</v>
      </c>
      <c r="F102" s="30">
        <f t="shared" ref="F102:K102" si="35">SUM(F103:F111)</f>
        <v>2967143827.3200002</v>
      </c>
      <c r="G102" s="30">
        <f t="shared" si="35"/>
        <v>644751131.00000012</v>
      </c>
      <c r="H102" s="30">
        <f t="shared" si="35"/>
        <v>644751131.00000012</v>
      </c>
      <c r="I102" s="30">
        <f t="shared" si="35"/>
        <v>2322392696.3199997</v>
      </c>
      <c r="J102" s="30">
        <f t="shared" si="35"/>
        <v>1559678231.8200002</v>
      </c>
      <c r="K102" s="30">
        <f t="shared" si="35"/>
        <v>762714464.5</v>
      </c>
      <c r="L102" s="33"/>
      <c r="M102" s="33"/>
      <c r="N102" s="34"/>
      <c r="O102" s="34"/>
      <c r="P102" s="34"/>
    </row>
    <row r="103" spans="1:16" ht="24" customHeight="1">
      <c r="A103" s="36" t="s">
        <v>34</v>
      </c>
      <c r="B103" s="37" t="s">
        <v>35</v>
      </c>
      <c r="C103" s="38"/>
      <c r="D103" s="32">
        <v>30341093</v>
      </c>
      <c r="E103" s="32">
        <f t="shared" si="34"/>
        <v>6285171.9699999988</v>
      </c>
      <c r="F103" s="32">
        <v>36626264.969999999</v>
      </c>
      <c r="G103" s="32">
        <v>11826794.4</v>
      </c>
      <c r="H103" s="32">
        <v>11826794.4</v>
      </c>
      <c r="I103" s="32">
        <f t="shared" ref="I103:I111" si="36">+F103-H103</f>
        <v>24799470.57</v>
      </c>
      <c r="J103" s="32">
        <v>5934988.7000000002</v>
      </c>
      <c r="K103" s="32">
        <f t="shared" ref="K103:K111" si="37">+I103-J103</f>
        <v>18864481.870000001</v>
      </c>
      <c r="L103" s="33"/>
      <c r="M103" s="39"/>
      <c r="N103" s="40"/>
      <c r="O103" s="40"/>
      <c r="P103" s="40"/>
    </row>
    <row r="104" spans="1:16">
      <c r="A104" s="36" t="s">
        <v>36</v>
      </c>
      <c r="B104" s="37" t="s">
        <v>37</v>
      </c>
      <c r="C104" s="38"/>
      <c r="D104" s="32">
        <v>94516604</v>
      </c>
      <c r="E104" s="32">
        <f t="shared" si="34"/>
        <v>98905389.460000008</v>
      </c>
      <c r="F104" s="32">
        <v>193421993.46000001</v>
      </c>
      <c r="G104" s="32">
        <v>17430375.170000002</v>
      </c>
      <c r="H104" s="32">
        <v>17430375.170000002</v>
      </c>
      <c r="I104" s="32">
        <f t="shared" si="36"/>
        <v>175991618.29000002</v>
      </c>
      <c r="J104" s="32">
        <v>110428019.87</v>
      </c>
      <c r="K104" s="32">
        <f t="shared" si="37"/>
        <v>65563598.420000017</v>
      </c>
      <c r="L104" s="33"/>
      <c r="M104" s="39"/>
      <c r="N104" s="40"/>
      <c r="O104" s="40"/>
      <c r="P104" s="40"/>
    </row>
    <row r="105" spans="1:16">
      <c r="A105" s="36" t="s">
        <v>38</v>
      </c>
      <c r="B105" s="37" t="s">
        <v>39</v>
      </c>
      <c r="C105" s="38"/>
      <c r="D105" s="32">
        <v>25298599</v>
      </c>
      <c r="E105" s="32">
        <f t="shared" si="34"/>
        <v>50000</v>
      </c>
      <c r="F105" s="32">
        <v>25348599</v>
      </c>
      <c r="G105" s="32">
        <v>7326205.4000000004</v>
      </c>
      <c r="H105" s="32">
        <v>7326205.4000000004</v>
      </c>
      <c r="I105" s="32">
        <f t="shared" si="36"/>
        <v>18022393.600000001</v>
      </c>
      <c r="J105" s="32">
        <v>10853515</v>
      </c>
      <c r="K105" s="32">
        <f t="shared" si="37"/>
        <v>7168878.6000000015</v>
      </c>
      <c r="L105" s="33"/>
      <c r="M105" s="39"/>
      <c r="N105" s="40"/>
      <c r="O105" s="40"/>
      <c r="P105" s="40"/>
    </row>
    <row r="106" spans="1:16">
      <c r="A106" s="36" t="s">
        <v>40</v>
      </c>
      <c r="B106" s="37" t="s">
        <v>41</v>
      </c>
      <c r="C106" s="38"/>
      <c r="D106" s="32">
        <v>379787038</v>
      </c>
      <c r="E106" s="32">
        <f t="shared" si="34"/>
        <v>220227400.23000002</v>
      </c>
      <c r="F106" s="32">
        <v>600014438.23000002</v>
      </c>
      <c r="G106" s="32">
        <v>99275066.900000006</v>
      </c>
      <c r="H106" s="32">
        <v>99275066.900000006</v>
      </c>
      <c r="I106" s="32">
        <f t="shared" si="36"/>
        <v>500739371.33000004</v>
      </c>
      <c r="J106" s="32">
        <v>376018875.05000001</v>
      </c>
      <c r="K106" s="32">
        <f t="shared" si="37"/>
        <v>124720496.28000003</v>
      </c>
      <c r="L106" s="33"/>
      <c r="M106" s="39"/>
      <c r="N106" s="40"/>
      <c r="O106" s="40"/>
      <c r="P106" s="40"/>
    </row>
    <row r="107" spans="1:16">
      <c r="A107" s="36" t="s">
        <v>42</v>
      </c>
      <c r="B107" s="37" t="s">
        <v>43</v>
      </c>
      <c r="C107" s="38"/>
      <c r="D107" s="32">
        <v>449587334</v>
      </c>
      <c r="E107" s="32">
        <f t="shared" si="34"/>
        <v>-7021277.9399999976</v>
      </c>
      <c r="F107" s="32">
        <v>442566056.06</v>
      </c>
      <c r="G107" s="32">
        <v>23216437.859999999</v>
      </c>
      <c r="H107" s="32">
        <v>23216437.859999999</v>
      </c>
      <c r="I107" s="32">
        <f t="shared" si="36"/>
        <v>419349618.19999999</v>
      </c>
      <c r="J107" s="32">
        <v>6588047.5499999998</v>
      </c>
      <c r="K107" s="32">
        <f t="shared" si="37"/>
        <v>412761570.64999998</v>
      </c>
      <c r="L107" s="33"/>
      <c r="M107" s="39"/>
      <c r="N107" s="40"/>
      <c r="O107" s="40"/>
      <c r="P107" s="40"/>
    </row>
    <row r="108" spans="1:16">
      <c r="A108" s="36" t="s">
        <v>44</v>
      </c>
      <c r="B108" s="37" t="s">
        <v>45</v>
      </c>
      <c r="C108" s="38"/>
      <c r="D108" s="32">
        <v>1311051375</v>
      </c>
      <c r="E108" s="32">
        <f t="shared" si="34"/>
        <v>2000000</v>
      </c>
      <c r="F108" s="32">
        <v>1313051375</v>
      </c>
      <c r="G108" s="32">
        <v>464954773.93000001</v>
      </c>
      <c r="H108" s="32">
        <v>464954773.93000001</v>
      </c>
      <c r="I108" s="32">
        <f t="shared" si="36"/>
        <v>848096601.06999993</v>
      </c>
      <c r="J108" s="32">
        <v>818208860.09000003</v>
      </c>
      <c r="K108" s="32">
        <f t="shared" si="37"/>
        <v>29887740.9799999</v>
      </c>
      <c r="L108" s="33"/>
      <c r="M108" s="39"/>
      <c r="N108" s="40"/>
      <c r="O108" s="40"/>
      <c r="P108" s="40"/>
    </row>
    <row r="109" spans="1:16">
      <c r="A109" s="36" t="s">
        <v>46</v>
      </c>
      <c r="B109" s="37" t="s">
        <v>47</v>
      </c>
      <c r="C109" s="38"/>
      <c r="D109" s="32">
        <v>144571933</v>
      </c>
      <c r="E109" s="32">
        <f t="shared" si="34"/>
        <v>105520016.38</v>
      </c>
      <c r="F109" s="32">
        <v>250091949.38</v>
      </c>
      <c r="G109" s="32">
        <v>43251.99</v>
      </c>
      <c r="H109" s="32">
        <v>43251.99</v>
      </c>
      <c r="I109" s="32">
        <f t="shared" si="36"/>
        <v>250048697.38999999</v>
      </c>
      <c r="J109" s="32">
        <v>225171359.90000001</v>
      </c>
      <c r="K109" s="32">
        <f t="shared" si="37"/>
        <v>24877337.48999998</v>
      </c>
      <c r="L109" s="33"/>
      <c r="M109" s="39"/>
      <c r="N109" s="40"/>
      <c r="O109" s="40"/>
      <c r="P109" s="40"/>
    </row>
    <row r="110" spans="1:16">
      <c r="A110" s="36" t="s">
        <v>48</v>
      </c>
      <c r="B110" s="37" t="s">
        <v>49</v>
      </c>
      <c r="C110" s="38"/>
      <c r="D110" s="32">
        <v>50000000</v>
      </c>
      <c r="E110" s="32">
        <f t="shared" si="34"/>
        <v>-12000000</v>
      </c>
      <c r="F110" s="32">
        <v>38000000</v>
      </c>
      <c r="G110" s="32">
        <v>0</v>
      </c>
      <c r="H110" s="32">
        <v>0</v>
      </c>
      <c r="I110" s="32">
        <f t="shared" si="36"/>
        <v>38000000</v>
      </c>
      <c r="J110" s="32">
        <v>0</v>
      </c>
      <c r="K110" s="32">
        <f t="shared" si="37"/>
        <v>38000000</v>
      </c>
      <c r="L110" s="33"/>
      <c r="M110" s="39"/>
      <c r="N110" s="40"/>
      <c r="O110" s="40"/>
      <c r="P110" s="40"/>
    </row>
    <row r="111" spans="1:16">
      <c r="A111" s="36" t="s">
        <v>50</v>
      </c>
      <c r="B111" s="37" t="s">
        <v>51</v>
      </c>
      <c r="C111" s="38"/>
      <c r="D111" s="32">
        <v>64965846</v>
      </c>
      <c r="E111" s="32">
        <f t="shared" si="34"/>
        <v>3057305.2199999988</v>
      </c>
      <c r="F111" s="32">
        <v>68023151.219999999</v>
      </c>
      <c r="G111" s="32">
        <v>20678225.350000001</v>
      </c>
      <c r="H111" s="32">
        <v>20678225.350000001</v>
      </c>
      <c r="I111" s="32">
        <f t="shared" si="36"/>
        <v>47344925.869999997</v>
      </c>
      <c r="J111" s="32">
        <v>6474565.6600000001</v>
      </c>
      <c r="K111" s="32">
        <f t="shared" si="37"/>
        <v>40870360.209999993</v>
      </c>
      <c r="L111" s="33"/>
      <c r="M111" s="39"/>
      <c r="N111" s="40"/>
      <c r="O111" s="40"/>
      <c r="P111" s="40"/>
    </row>
    <row r="112" spans="1:16">
      <c r="B112" s="37"/>
      <c r="C112" s="38"/>
      <c r="D112" s="32"/>
      <c r="E112" s="32"/>
      <c r="F112" s="32"/>
      <c r="G112" s="32"/>
      <c r="H112" s="32"/>
      <c r="I112" s="32"/>
      <c r="J112" s="32"/>
      <c r="K112" s="32"/>
      <c r="L112" s="33"/>
      <c r="M112" s="39"/>
      <c r="N112" s="40"/>
      <c r="O112" s="40"/>
      <c r="P112" s="40"/>
    </row>
    <row r="113" spans="1:16" s="35" customFormat="1">
      <c r="B113" s="29" t="s">
        <v>52</v>
      </c>
      <c r="C113" s="29"/>
      <c r="D113" s="30">
        <f>SUM(D114:D122)</f>
        <v>7598528553</v>
      </c>
      <c r="E113" s="30">
        <f t="shared" ref="E113:E122" si="38">F113-D113</f>
        <v>594249882.35999966</v>
      </c>
      <c r="F113" s="30">
        <f t="shared" ref="F113:K113" si="39">SUM(F114:F122)</f>
        <v>8192778435.3599997</v>
      </c>
      <c r="G113" s="30">
        <f t="shared" si="39"/>
        <v>3180309305.3099999</v>
      </c>
      <c r="H113" s="30">
        <f t="shared" si="39"/>
        <v>3180309305.3099999</v>
      </c>
      <c r="I113" s="30">
        <f t="shared" si="39"/>
        <v>5012469130.0500002</v>
      </c>
      <c r="J113" s="30">
        <f t="shared" si="39"/>
        <v>3586728446.9699998</v>
      </c>
      <c r="K113" s="30">
        <f t="shared" si="39"/>
        <v>1425740683.0799999</v>
      </c>
      <c r="L113" s="33"/>
      <c r="M113" s="33"/>
      <c r="N113" s="34"/>
      <c r="O113" s="34"/>
      <c r="P113" s="34"/>
    </row>
    <row r="114" spans="1:16">
      <c r="A114" s="36" t="s">
        <v>53</v>
      </c>
      <c r="B114" s="37" t="s">
        <v>54</v>
      </c>
      <c r="C114" s="38"/>
      <c r="D114" s="32">
        <v>3592155977</v>
      </c>
      <c r="E114" s="32">
        <f t="shared" si="38"/>
        <v>213339780.69000006</v>
      </c>
      <c r="F114" s="32">
        <v>3805495757.6900001</v>
      </c>
      <c r="G114" s="32">
        <v>1384689870.3499999</v>
      </c>
      <c r="H114" s="32">
        <v>1384689870.3499999</v>
      </c>
      <c r="I114" s="32">
        <f t="shared" ref="I114:I122" si="40">+F114-H114</f>
        <v>2420805887.3400002</v>
      </c>
      <c r="J114" s="32">
        <v>1650096959.6600001</v>
      </c>
      <c r="K114" s="32">
        <f t="shared" ref="K114:K122" si="41">+I114-J114</f>
        <v>770708927.68000007</v>
      </c>
      <c r="L114" s="33"/>
      <c r="M114" s="39"/>
      <c r="N114" s="40"/>
      <c r="O114" s="40"/>
      <c r="P114" s="40"/>
    </row>
    <row r="115" spans="1:16">
      <c r="A115" s="36" t="s">
        <v>55</v>
      </c>
      <c r="B115" s="37" t="s">
        <v>56</v>
      </c>
      <c r="C115" s="38"/>
      <c r="D115" s="32">
        <v>230004231</v>
      </c>
      <c r="E115" s="32">
        <f t="shared" si="38"/>
        <v>8370321.2100000083</v>
      </c>
      <c r="F115" s="32">
        <v>238374552.21000001</v>
      </c>
      <c r="G115" s="32">
        <v>85674961.959999993</v>
      </c>
      <c r="H115" s="32">
        <v>85674961.959999993</v>
      </c>
      <c r="I115" s="32">
        <f t="shared" si="40"/>
        <v>152699590.25</v>
      </c>
      <c r="J115" s="32">
        <v>96089650.340000004</v>
      </c>
      <c r="K115" s="32">
        <f t="shared" si="41"/>
        <v>56609939.909999996</v>
      </c>
      <c r="L115" s="33"/>
      <c r="M115" s="39"/>
      <c r="N115" s="40"/>
      <c r="O115" s="40"/>
      <c r="P115" s="40"/>
    </row>
    <row r="116" spans="1:16">
      <c r="A116" s="36" t="s">
        <v>57</v>
      </c>
      <c r="B116" s="37" t="s">
        <v>58</v>
      </c>
      <c r="C116" s="38"/>
      <c r="D116" s="32">
        <v>2746668978</v>
      </c>
      <c r="E116" s="32">
        <f t="shared" si="38"/>
        <v>-6376886.4200000763</v>
      </c>
      <c r="F116" s="32">
        <v>2740292091.5799999</v>
      </c>
      <c r="G116" s="32">
        <v>1096568827</v>
      </c>
      <c r="H116" s="32">
        <v>1096568827</v>
      </c>
      <c r="I116" s="32">
        <f t="shared" si="40"/>
        <v>1643723264.5799999</v>
      </c>
      <c r="J116" s="32">
        <v>1524706184.27</v>
      </c>
      <c r="K116" s="32">
        <f t="shared" si="41"/>
        <v>119017080.30999994</v>
      </c>
      <c r="L116" s="33"/>
      <c r="M116" s="39"/>
      <c r="N116" s="40"/>
      <c r="O116" s="40"/>
      <c r="P116" s="40"/>
    </row>
    <row r="117" spans="1:16">
      <c r="A117" s="36" t="s">
        <v>59</v>
      </c>
      <c r="B117" s="37" t="s">
        <v>60</v>
      </c>
      <c r="C117" s="38"/>
      <c r="D117" s="32">
        <v>185423204</v>
      </c>
      <c r="E117" s="32">
        <f t="shared" si="38"/>
        <v>1383501.7400000095</v>
      </c>
      <c r="F117" s="32">
        <v>186806705.74000001</v>
      </c>
      <c r="G117" s="32">
        <v>41184852.560000002</v>
      </c>
      <c r="H117" s="32">
        <v>41184852.560000002</v>
      </c>
      <c r="I117" s="32">
        <f t="shared" si="40"/>
        <v>145621853.18000001</v>
      </c>
      <c r="J117" s="32">
        <v>54686925.079999998</v>
      </c>
      <c r="K117" s="32">
        <f t="shared" si="41"/>
        <v>90934928.100000009</v>
      </c>
      <c r="L117" s="33"/>
      <c r="M117" s="39"/>
      <c r="N117" s="40"/>
      <c r="O117" s="40"/>
      <c r="P117" s="40"/>
    </row>
    <row r="118" spans="1:16" ht="21" customHeight="1">
      <c r="A118" s="36" t="s">
        <v>61</v>
      </c>
      <c r="B118" s="37" t="s">
        <v>62</v>
      </c>
      <c r="C118" s="38"/>
      <c r="D118" s="32">
        <v>708613713</v>
      </c>
      <c r="E118" s="32">
        <f t="shared" si="38"/>
        <v>352874905.17999995</v>
      </c>
      <c r="F118" s="32">
        <v>1061488618.1799999</v>
      </c>
      <c r="G118" s="32">
        <v>559226519.55999994</v>
      </c>
      <c r="H118" s="32">
        <v>559226519.55999994</v>
      </c>
      <c r="I118" s="32">
        <f t="shared" si="40"/>
        <v>502262098.62</v>
      </c>
      <c r="J118" s="32">
        <v>243762856.81999999</v>
      </c>
      <c r="K118" s="32">
        <f t="shared" si="41"/>
        <v>258499241.80000001</v>
      </c>
      <c r="L118" s="33"/>
      <c r="M118" s="39"/>
      <c r="N118" s="40"/>
      <c r="O118" s="40"/>
      <c r="P118" s="40"/>
    </row>
    <row r="119" spans="1:16">
      <c r="A119" s="36" t="s">
        <v>63</v>
      </c>
      <c r="B119" s="37" t="s">
        <v>64</v>
      </c>
      <c r="C119" s="38"/>
      <c r="D119" s="32"/>
      <c r="E119" s="32">
        <f t="shared" si="38"/>
        <v>0</v>
      </c>
      <c r="F119" s="32"/>
      <c r="G119" s="32"/>
      <c r="H119" s="32"/>
      <c r="I119" s="32">
        <f t="shared" si="40"/>
        <v>0</v>
      </c>
      <c r="J119" s="32"/>
      <c r="K119" s="32">
        <f t="shared" si="41"/>
        <v>0</v>
      </c>
      <c r="L119" s="33"/>
      <c r="M119" s="39"/>
      <c r="N119" s="40"/>
      <c r="O119" s="40"/>
      <c r="P119" s="40"/>
    </row>
    <row r="120" spans="1:16">
      <c r="A120" s="36" t="s">
        <v>65</v>
      </c>
      <c r="B120" s="37" t="s">
        <v>66</v>
      </c>
      <c r="C120" s="38"/>
      <c r="D120" s="32">
        <v>5972047</v>
      </c>
      <c r="E120" s="32">
        <f t="shared" si="38"/>
        <v>-3038015</v>
      </c>
      <c r="F120" s="32">
        <v>2934032</v>
      </c>
      <c r="G120" s="32">
        <v>967834</v>
      </c>
      <c r="H120" s="32">
        <v>967834</v>
      </c>
      <c r="I120" s="32">
        <f t="shared" si="40"/>
        <v>1966198</v>
      </c>
      <c r="J120" s="32">
        <v>0</v>
      </c>
      <c r="K120" s="32">
        <f t="shared" si="41"/>
        <v>1966198</v>
      </c>
      <c r="L120" s="33"/>
      <c r="M120" s="39"/>
      <c r="N120" s="40"/>
      <c r="O120" s="40"/>
      <c r="P120" s="40"/>
    </row>
    <row r="121" spans="1:16">
      <c r="A121" s="36" t="s">
        <v>67</v>
      </c>
      <c r="B121" s="37" t="s">
        <v>68</v>
      </c>
      <c r="C121" s="38"/>
      <c r="D121" s="32">
        <v>88807294</v>
      </c>
      <c r="E121" s="32">
        <f t="shared" si="38"/>
        <v>-6239119</v>
      </c>
      <c r="F121" s="32">
        <v>82568175</v>
      </c>
      <c r="G121" s="32">
        <v>765504.88</v>
      </c>
      <c r="H121" s="32">
        <v>765504.88</v>
      </c>
      <c r="I121" s="32">
        <f t="shared" si="40"/>
        <v>81802670.120000005</v>
      </c>
      <c r="J121" s="32">
        <v>649390.12</v>
      </c>
      <c r="K121" s="32">
        <f t="shared" si="41"/>
        <v>81153280</v>
      </c>
      <c r="L121" s="33"/>
      <c r="M121" s="39"/>
      <c r="N121" s="40"/>
      <c r="O121" s="40"/>
      <c r="P121" s="40"/>
    </row>
    <row r="122" spans="1:16">
      <c r="A122" s="36" t="s">
        <v>69</v>
      </c>
      <c r="B122" s="37" t="s">
        <v>70</v>
      </c>
      <c r="C122" s="38"/>
      <c r="D122" s="32">
        <v>40883109</v>
      </c>
      <c r="E122" s="32">
        <f t="shared" si="38"/>
        <v>33935393.959999993</v>
      </c>
      <c r="F122" s="32">
        <v>74818502.959999993</v>
      </c>
      <c r="G122" s="32">
        <v>11230935</v>
      </c>
      <c r="H122" s="32">
        <v>11230935</v>
      </c>
      <c r="I122" s="32">
        <f t="shared" si="40"/>
        <v>63587567.959999993</v>
      </c>
      <c r="J122" s="32">
        <v>16736480.68</v>
      </c>
      <c r="K122" s="32">
        <f t="shared" si="41"/>
        <v>46851087.279999994</v>
      </c>
      <c r="L122" s="33"/>
      <c r="M122" s="39"/>
      <c r="N122" s="40"/>
      <c r="O122" s="40"/>
      <c r="P122" s="40"/>
    </row>
    <row r="123" spans="1:16">
      <c r="B123" s="37"/>
      <c r="C123" s="38"/>
      <c r="D123" s="32"/>
      <c r="E123" s="32"/>
      <c r="F123" s="32"/>
      <c r="G123" s="32"/>
      <c r="H123" s="32"/>
      <c r="I123" s="32"/>
      <c r="J123" s="32"/>
      <c r="K123" s="32"/>
      <c r="L123" s="33"/>
      <c r="M123" s="39"/>
      <c r="N123" s="40"/>
      <c r="O123" s="40"/>
      <c r="P123" s="40"/>
    </row>
    <row r="124" spans="1:16" s="42" customFormat="1" ht="29.25" customHeight="1">
      <c r="B124" s="43" t="s">
        <v>71</v>
      </c>
      <c r="C124" s="29"/>
      <c r="D124" s="30">
        <f>SUM(D125:D133)</f>
        <v>7621539260</v>
      </c>
      <c r="E124" s="30">
        <f t="shared" ref="E124:E133" si="42">F124-D124</f>
        <v>2265113407.3299999</v>
      </c>
      <c r="F124" s="30">
        <f t="shared" ref="F124:K124" si="43">SUM(F125:F133)</f>
        <v>9886652667.3299999</v>
      </c>
      <c r="G124" s="30">
        <f t="shared" si="43"/>
        <v>4614827162.4300003</v>
      </c>
      <c r="H124" s="30">
        <f t="shared" si="43"/>
        <v>4614827162.4300003</v>
      </c>
      <c r="I124" s="30">
        <f t="shared" si="43"/>
        <v>5271825504.8999996</v>
      </c>
      <c r="J124" s="30">
        <f t="shared" si="43"/>
        <v>758347020.70000005</v>
      </c>
      <c r="K124" s="30">
        <f t="shared" si="43"/>
        <v>4513478484.1999998</v>
      </c>
      <c r="L124" s="33"/>
      <c r="M124" s="33"/>
      <c r="N124" s="33"/>
      <c r="O124" s="33"/>
      <c r="P124" s="33"/>
    </row>
    <row r="125" spans="1:16">
      <c r="A125" s="36" t="s">
        <v>72</v>
      </c>
      <c r="B125" s="37" t="s">
        <v>73</v>
      </c>
      <c r="C125" s="38"/>
      <c r="D125" s="32">
        <v>7567639260</v>
      </c>
      <c r="E125" s="32">
        <f t="shared" si="42"/>
        <v>2265113407.3299999</v>
      </c>
      <c r="F125" s="32">
        <v>9832752667.3299999</v>
      </c>
      <c r="G125" s="32">
        <v>4614827162.4300003</v>
      </c>
      <c r="H125" s="32">
        <v>4614827162.4300003</v>
      </c>
      <c r="I125" s="32">
        <f t="shared" ref="I125:I133" si="44">+F125-H125</f>
        <v>5217925504.8999996</v>
      </c>
      <c r="J125" s="32">
        <v>758347020.70000005</v>
      </c>
      <c r="K125" s="32">
        <f t="shared" ref="K125:K133" si="45">+I125-J125</f>
        <v>4459578484.1999998</v>
      </c>
      <c r="L125" s="33"/>
      <c r="M125" s="39"/>
      <c r="N125" s="40"/>
      <c r="O125" s="40"/>
      <c r="P125" s="40"/>
    </row>
    <row r="126" spans="1:16">
      <c r="A126" s="36" t="s">
        <v>74</v>
      </c>
      <c r="B126" s="37" t="s">
        <v>75</v>
      </c>
      <c r="C126" s="38"/>
      <c r="D126" s="32"/>
      <c r="E126" s="32">
        <f t="shared" si="42"/>
        <v>0</v>
      </c>
      <c r="F126" s="32"/>
      <c r="G126" s="32"/>
      <c r="H126" s="32"/>
      <c r="I126" s="32">
        <f t="shared" si="44"/>
        <v>0</v>
      </c>
      <c r="J126" s="32"/>
      <c r="K126" s="32">
        <f t="shared" si="45"/>
        <v>0</v>
      </c>
      <c r="L126" s="33"/>
      <c r="M126" s="44"/>
    </row>
    <row r="127" spans="1:16">
      <c r="A127" s="36" t="s">
        <v>76</v>
      </c>
      <c r="B127" s="37" t="s">
        <v>77</v>
      </c>
      <c r="C127" s="38"/>
      <c r="D127" s="32">
        <v>3900000</v>
      </c>
      <c r="E127" s="32">
        <f t="shared" si="42"/>
        <v>0</v>
      </c>
      <c r="F127" s="32">
        <v>3900000</v>
      </c>
      <c r="G127" s="32">
        <v>0</v>
      </c>
      <c r="H127" s="32">
        <v>0</v>
      </c>
      <c r="I127" s="32">
        <f t="shared" si="44"/>
        <v>3900000</v>
      </c>
      <c r="J127" s="32">
        <v>0</v>
      </c>
      <c r="K127" s="32">
        <f t="shared" si="45"/>
        <v>3900000</v>
      </c>
      <c r="L127" s="33"/>
      <c r="M127" s="44"/>
    </row>
    <row r="128" spans="1:16">
      <c r="A128" s="36" t="s">
        <v>78</v>
      </c>
      <c r="B128" s="37" t="s">
        <v>79</v>
      </c>
      <c r="C128" s="38"/>
      <c r="D128" s="32">
        <v>50000000</v>
      </c>
      <c r="E128" s="32">
        <f t="shared" si="42"/>
        <v>0</v>
      </c>
      <c r="F128" s="32">
        <v>50000000</v>
      </c>
      <c r="G128" s="32">
        <v>0</v>
      </c>
      <c r="H128" s="32">
        <v>0</v>
      </c>
      <c r="I128" s="32">
        <f t="shared" si="44"/>
        <v>50000000</v>
      </c>
      <c r="J128" s="32">
        <v>0</v>
      </c>
      <c r="K128" s="32">
        <f t="shared" si="45"/>
        <v>50000000</v>
      </c>
      <c r="L128" s="33"/>
      <c r="M128" s="39"/>
      <c r="N128" s="40"/>
      <c r="O128" s="40"/>
      <c r="P128" s="40"/>
    </row>
    <row r="129" spans="1:16">
      <c r="A129" s="36" t="s">
        <v>80</v>
      </c>
      <c r="B129" s="37" t="s">
        <v>81</v>
      </c>
      <c r="C129" s="38"/>
      <c r="D129" s="32"/>
      <c r="E129" s="32">
        <f t="shared" si="42"/>
        <v>0</v>
      </c>
      <c r="F129" s="32"/>
      <c r="G129" s="32"/>
      <c r="H129" s="32"/>
      <c r="I129" s="32">
        <f t="shared" si="44"/>
        <v>0</v>
      </c>
      <c r="J129" s="32"/>
      <c r="K129" s="32">
        <f t="shared" si="45"/>
        <v>0</v>
      </c>
      <c r="L129" s="33"/>
      <c r="M129" s="44"/>
    </row>
    <row r="130" spans="1:16">
      <c r="A130" s="36" t="s">
        <v>82</v>
      </c>
      <c r="B130" s="37" t="s">
        <v>83</v>
      </c>
      <c r="C130" s="38"/>
      <c r="D130" s="32"/>
      <c r="E130" s="32">
        <f t="shared" si="42"/>
        <v>0</v>
      </c>
      <c r="F130" s="32"/>
      <c r="G130" s="32"/>
      <c r="H130" s="32"/>
      <c r="I130" s="32">
        <f t="shared" si="44"/>
        <v>0</v>
      </c>
      <c r="J130" s="32"/>
      <c r="K130" s="32">
        <f t="shared" si="45"/>
        <v>0</v>
      </c>
      <c r="L130" s="33"/>
      <c r="M130" s="44"/>
    </row>
    <row r="131" spans="1:16">
      <c r="B131" s="37" t="s">
        <v>84</v>
      </c>
      <c r="C131" s="38"/>
      <c r="D131" s="32"/>
      <c r="E131" s="32">
        <f t="shared" si="42"/>
        <v>0</v>
      </c>
      <c r="F131" s="32"/>
      <c r="G131" s="32"/>
      <c r="H131" s="32"/>
      <c r="I131" s="32">
        <f t="shared" si="44"/>
        <v>0</v>
      </c>
      <c r="J131" s="32"/>
      <c r="K131" s="32">
        <f t="shared" si="45"/>
        <v>0</v>
      </c>
      <c r="L131" s="33"/>
      <c r="M131" s="44"/>
    </row>
    <row r="132" spans="1:16">
      <c r="B132" s="37" t="s">
        <v>85</v>
      </c>
      <c r="C132" s="38"/>
      <c r="D132" s="32"/>
      <c r="E132" s="32">
        <f t="shared" si="42"/>
        <v>0</v>
      </c>
      <c r="F132" s="32"/>
      <c r="G132" s="32"/>
      <c r="H132" s="32"/>
      <c r="I132" s="32">
        <f t="shared" si="44"/>
        <v>0</v>
      </c>
      <c r="J132" s="32"/>
      <c r="K132" s="32">
        <f t="shared" si="45"/>
        <v>0</v>
      </c>
      <c r="L132" s="33"/>
      <c r="M132" s="39"/>
      <c r="N132" s="40"/>
      <c r="O132" s="40"/>
      <c r="P132" s="40"/>
    </row>
    <row r="133" spans="1:16">
      <c r="A133" s="36" t="s">
        <v>86</v>
      </c>
      <c r="B133" s="37" t="s">
        <v>87</v>
      </c>
      <c r="C133" s="38"/>
      <c r="D133" s="32"/>
      <c r="E133" s="32">
        <f t="shared" si="42"/>
        <v>0</v>
      </c>
      <c r="F133" s="32"/>
      <c r="G133" s="32"/>
      <c r="H133" s="32"/>
      <c r="I133" s="32">
        <f t="shared" si="44"/>
        <v>0</v>
      </c>
      <c r="J133" s="32"/>
      <c r="K133" s="32">
        <f t="shared" si="45"/>
        <v>0</v>
      </c>
      <c r="L133" s="33"/>
      <c r="M133" s="39"/>
      <c r="N133" s="40"/>
      <c r="O133" s="40"/>
      <c r="P133" s="40"/>
    </row>
    <row r="134" spans="1:16">
      <c r="B134" s="37"/>
      <c r="C134" s="38"/>
      <c r="D134" s="32"/>
      <c r="E134" s="32"/>
      <c r="F134" s="32"/>
      <c r="G134" s="32"/>
      <c r="H134" s="32"/>
      <c r="I134" s="32"/>
      <c r="J134" s="32"/>
      <c r="K134" s="32"/>
      <c r="L134" s="33"/>
      <c r="M134" s="39"/>
      <c r="N134" s="40"/>
      <c r="O134" s="40"/>
      <c r="P134" s="40"/>
    </row>
    <row r="135" spans="1:16" s="35" customFormat="1">
      <c r="B135" s="29" t="s">
        <v>88</v>
      </c>
      <c r="C135" s="29"/>
      <c r="D135" s="30">
        <f>SUM(D136:D144)</f>
        <v>176328064</v>
      </c>
      <c r="E135" s="30">
        <f t="shared" ref="E135:E144" si="46">F135-D135</f>
        <v>123707235.30999994</v>
      </c>
      <c r="F135" s="30">
        <f t="shared" ref="F135:K135" si="47">SUM(F136:F144)</f>
        <v>300035299.30999994</v>
      </c>
      <c r="G135" s="30">
        <f t="shared" si="47"/>
        <v>48352799.099999994</v>
      </c>
      <c r="H135" s="30">
        <f t="shared" si="47"/>
        <v>48352799.099999994</v>
      </c>
      <c r="I135" s="30">
        <f t="shared" si="47"/>
        <v>251682500.21000001</v>
      </c>
      <c r="J135" s="30">
        <f t="shared" si="47"/>
        <v>6361938.0599999996</v>
      </c>
      <c r="K135" s="30">
        <f t="shared" si="47"/>
        <v>245320562.15000001</v>
      </c>
      <c r="L135" s="30"/>
      <c r="M135" s="33"/>
      <c r="N135" s="34"/>
      <c r="O135" s="34"/>
      <c r="P135" s="34"/>
    </row>
    <row r="136" spans="1:16">
      <c r="A136" s="36" t="s">
        <v>89</v>
      </c>
      <c r="B136" s="37" t="s">
        <v>90</v>
      </c>
      <c r="C136" s="38"/>
      <c r="D136" s="32">
        <v>19771373</v>
      </c>
      <c r="E136" s="32">
        <f t="shared" si="46"/>
        <v>49630947.5</v>
      </c>
      <c r="F136" s="32">
        <v>69402320.5</v>
      </c>
      <c r="G136" s="32">
        <v>0</v>
      </c>
      <c r="H136" s="32">
        <v>0</v>
      </c>
      <c r="I136" s="32">
        <f t="shared" ref="I136:I144" si="48">+F136-H136</f>
        <v>69402320.5</v>
      </c>
      <c r="J136" s="32">
        <v>4975257.8</v>
      </c>
      <c r="K136" s="32">
        <f t="shared" ref="K136:K144" si="49">+I136-J136</f>
        <v>64427062.700000003</v>
      </c>
      <c r="L136" s="33"/>
      <c r="M136" s="39"/>
      <c r="N136" s="40"/>
      <c r="O136" s="40"/>
      <c r="P136" s="40"/>
    </row>
    <row r="137" spans="1:16">
      <c r="A137" s="36" t="s">
        <v>91</v>
      </c>
      <c r="B137" s="37" t="s">
        <v>92</v>
      </c>
      <c r="C137" s="38"/>
      <c r="D137" s="32">
        <v>18807879</v>
      </c>
      <c r="E137" s="32">
        <f t="shared" si="46"/>
        <v>-2762700</v>
      </c>
      <c r="F137" s="32">
        <v>16045179</v>
      </c>
      <c r="G137" s="32">
        <v>163314.47</v>
      </c>
      <c r="H137" s="32">
        <v>163314.47</v>
      </c>
      <c r="I137" s="32">
        <f t="shared" si="48"/>
        <v>15881864.529999999</v>
      </c>
      <c r="J137" s="32">
        <v>180710.62</v>
      </c>
      <c r="K137" s="32">
        <f t="shared" si="49"/>
        <v>15701153.91</v>
      </c>
      <c r="L137" s="33"/>
      <c r="M137" s="39"/>
      <c r="N137" s="40"/>
      <c r="O137" s="40"/>
      <c r="P137" s="40"/>
    </row>
    <row r="138" spans="1:16">
      <c r="A138" s="36" t="s">
        <v>93</v>
      </c>
      <c r="B138" s="37" t="s">
        <v>94</v>
      </c>
      <c r="C138" s="38"/>
      <c r="D138" s="32">
        <v>900000</v>
      </c>
      <c r="E138" s="32">
        <f t="shared" si="46"/>
        <v>355057.43999999994</v>
      </c>
      <c r="F138" s="32">
        <v>1255057.44</v>
      </c>
      <c r="G138" s="32">
        <v>0</v>
      </c>
      <c r="H138" s="32">
        <v>0</v>
      </c>
      <c r="I138" s="32">
        <f t="shared" si="48"/>
        <v>1255057.44</v>
      </c>
      <c r="J138" s="32">
        <v>749503.84</v>
      </c>
      <c r="K138" s="32">
        <f t="shared" si="49"/>
        <v>505553.6</v>
      </c>
      <c r="L138" s="33"/>
      <c r="M138" s="39"/>
      <c r="N138" s="40"/>
      <c r="O138" s="40"/>
      <c r="P138" s="40"/>
    </row>
    <row r="139" spans="1:16">
      <c r="A139" s="36" t="s">
        <v>95</v>
      </c>
      <c r="B139" s="37" t="s">
        <v>96</v>
      </c>
      <c r="C139" s="38"/>
      <c r="D139" s="32">
        <v>78112855</v>
      </c>
      <c r="E139" s="32">
        <f t="shared" si="46"/>
        <v>-45565599.939999998</v>
      </c>
      <c r="F139" s="32">
        <v>32547255.059999999</v>
      </c>
      <c r="G139" s="32">
        <v>0</v>
      </c>
      <c r="H139" s="32">
        <v>0</v>
      </c>
      <c r="I139" s="32">
        <f t="shared" si="48"/>
        <v>32547255.059999999</v>
      </c>
      <c r="J139" s="32">
        <v>0</v>
      </c>
      <c r="K139" s="32">
        <f t="shared" si="49"/>
        <v>32547255.059999999</v>
      </c>
      <c r="L139" s="33"/>
      <c r="M139" s="39"/>
      <c r="N139" s="40"/>
      <c r="O139" s="40"/>
      <c r="P139" s="40"/>
    </row>
    <row r="140" spans="1:16">
      <c r="A140" s="36" t="s">
        <v>97</v>
      </c>
      <c r="B140" s="37" t="s">
        <v>98</v>
      </c>
      <c r="C140" s="38"/>
      <c r="D140" s="32"/>
      <c r="E140" s="32">
        <f t="shared" si="46"/>
        <v>0</v>
      </c>
      <c r="F140" s="32"/>
      <c r="G140" s="32"/>
      <c r="H140" s="32"/>
      <c r="I140" s="32">
        <f t="shared" si="48"/>
        <v>0</v>
      </c>
      <c r="J140" s="32"/>
      <c r="K140" s="32">
        <f t="shared" si="49"/>
        <v>0</v>
      </c>
      <c r="L140" s="33"/>
      <c r="M140" s="39"/>
      <c r="N140" s="40"/>
      <c r="O140" s="40"/>
      <c r="P140" s="40"/>
    </row>
    <row r="141" spans="1:16">
      <c r="A141" s="36" t="s">
        <v>99</v>
      </c>
      <c r="B141" s="37" t="s">
        <v>100</v>
      </c>
      <c r="C141" s="38"/>
      <c r="D141" s="32">
        <v>58735957</v>
      </c>
      <c r="E141" s="32">
        <f t="shared" si="46"/>
        <v>76047043.849999994</v>
      </c>
      <c r="F141" s="32">
        <v>134783000.84999999</v>
      </c>
      <c r="G141" s="32">
        <v>2332178.2599999998</v>
      </c>
      <c r="H141" s="32">
        <v>2332178.2599999998</v>
      </c>
      <c r="I141" s="32">
        <f t="shared" si="48"/>
        <v>132450822.58999999</v>
      </c>
      <c r="J141" s="32">
        <v>456465.8</v>
      </c>
      <c r="K141" s="32">
        <f t="shared" si="49"/>
        <v>131994356.78999999</v>
      </c>
      <c r="L141" s="33"/>
      <c r="M141" s="39"/>
      <c r="N141" s="40"/>
      <c r="O141" s="40"/>
      <c r="P141" s="40"/>
    </row>
    <row r="142" spans="1:16">
      <c r="A142" s="36" t="s">
        <v>101</v>
      </c>
      <c r="B142" s="37" t="s">
        <v>102</v>
      </c>
      <c r="C142" s="38"/>
      <c r="D142" s="32"/>
      <c r="E142" s="32">
        <f t="shared" si="46"/>
        <v>0</v>
      </c>
      <c r="F142" s="32"/>
      <c r="G142" s="32"/>
      <c r="H142" s="32"/>
      <c r="I142" s="32">
        <f t="shared" si="48"/>
        <v>0</v>
      </c>
      <c r="J142" s="32"/>
      <c r="K142" s="32">
        <f t="shared" si="49"/>
        <v>0</v>
      </c>
      <c r="L142" s="33"/>
      <c r="M142" s="39"/>
      <c r="N142" s="40"/>
      <c r="O142" s="40"/>
      <c r="P142" s="40"/>
    </row>
    <row r="143" spans="1:16">
      <c r="A143" s="36" t="s">
        <v>103</v>
      </c>
      <c r="B143" s="37" t="s">
        <v>104</v>
      </c>
      <c r="C143" s="38"/>
      <c r="D143" s="32">
        <v>0</v>
      </c>
      <c r="E143" s="32">
        <f t="shared" si="46"/>
        <v>45857306.369999997</v>
      </c>
      <c r="F143" s="32">
        <v>45857306.369999997</v>
      </c>
      <c r="G143" s="32">
        <v>45857306.369999997</v>
      </c>
      <c r="H143" s="32">
        <v>45857306.369999997</v>
      </c>
      <c r="I143" s="32">
        <f t="shared" si="48"/>
        <v>0</v>
      </c>
      <c r="J143" s="32">
        <v>0</v>
      </c>
      <c r="K143" s="32">
        <f t="shared" si="49"/>
        <v>0</v>
      </c>
      <c r="L143" s="33"/>
      <c r="M143" s="39"/>
      <c r="N143" s="40"/>
      <c r="O143" s="40"/>
      <c r="P143" s="40"/>
    </row>
    <row r="144" spans="1:16">
      <c r="A144" s="36" t="s">
        <v>105</v>
      </c>
      <c r="B144" s="37" t="s">
        <v>106</v>
      </c>
      <c r="C144" s="38"/>
      <c r="D144" s="32">
        <v>0</v>
      </c>
      <c r="E144" s="32">
        <f t="shared" si="46"/>
        <v>145180.09</v>
      </c>
      <c r="F144" s="32">
        <v>145180.09</v>
      </c>
      <c r="G144" s="32">
        <v>0</v>
      </c>
      <c r="H144" s="32">
        <v>0</v>
      </c>
      <c r="I144" s="32">
        <f t="shared" si="48"/>
        <v>145180.09</v>
      </c>
      <c r="J144" s="32">
        <v>0</v>
      </c>
      <c r="K144" s="32">
        <f t="shared" si="49"/>
        <v>145180.09</v>
      </c>
      <c r="L144" s="33"/>
      <c r="M144" s="39"/>
      <c r="N144" s="40"/>
      <c r="O144" s="40"/>
      <c r="P144" s="40"/>
    </row>
    <row r="145" spans="1:16">
      <c r="B145" s="37"/>
      <c r="C145" s="38"/>
      <c r="D145" s="32"/>
      <c r="E145" s="32"/>
      <c r="F145" s="32"/>
      <c r="G145" s="32"/>
      <c r="H145" s="32"/>
      <c r="I145" s="32"/>
      <c r="J145" s="32"/>
      <c r="K145" s="32"/>
      <c r="L145" s="33"/>
      <c r="M145" s="39"/>
      <c r="N145" s="40"/>
      <c r="O145" s="40"/>
      <c r="P145" s="40"/>
    </row>
    <row r="146" spans="1:16" s="35" customFormat="1">
      <c r="B146" s="29" t="s">
        <v>107</v>
      </c>
      <c r="C146" s="29"/>
      <c r="D146" s="30">
        <f>SUM(D147:D149)</f>
        <v>6805567626</v>
      </c>
      <c r="E146" s="30">
        <f>F146-D146</f>
        <v>3151177411.4300003</v>
      </c>
      <c r="F146" s="30">
        <f t="shared" ref="F146:K146" si="50">SUM(F147:F149)</f>
        <v>9956745037.4300003</v>
      </c>
      <c r="G146" s="30">
        <f t="shared" si="50"/>
        <v>2649072931.6399999</v>
      </c>
      <c r="H146" s="30">
        <f t="shared" si="50"/>
        <v>2649072931.6399999</v>
      </c>
      <c r="I146" s="30">
        <f t="shared" si="50"/>
        <v>7307672105.79</v>
      </c>
      <c r="J146" s="30">
        <f t="shared" si="50"/>
        <v>2855622299.5699997</v>
      </c>
      <c r="K146" s="30">
        <f t="shared" si="50"/>
        <v>4452049806.2200003</v>
      </c>
      <c r="L146" s="33"/>
      <c r="M146" s="33"/>
      <c r="N146" s="34"/>
      <c r="O146" s="34"/>
      <c r="P146" s="34"/>
    </row>
    <row r="147" spans="1:16">
      <c r="A147" s="36" t="s">
        <v>108</v>
      </c>
      <c r="B147" s="37" t="s">
        <v>109</v>
      </c>
      <c r="C147" s="38"/>
      <c r="D147" s="32">
        <v>5816005259</v>
      </c>
      <c r="E147" s="32">
        <f>F147-D147</f>
        <v>2734167773.6199999</v>
      </c>
      <c r="F147" s="32">
        <v>8550173032.6199999</v>
      </c>
      <c r="G147" s="32">
        <v>2096843475.77</v>
      </c>
      <c r="H147" s="32">
        <v>2096843475.77</v>
      </c>
      <c r="I147" s="32">
        <f>+F147-H147</f>
        <v>6453329556.8500004</v>
      </c>
      <c r="J147" s="32">
        <v>2224634694.9899998</v>
      </c>
      <c r="K147" s="32">
        <f>+I147-J147</f>
        <v>4228694861.8600006</v>
      </c>
      <c r="L147" s="33"/>
      <c r="M147" s="39"/>
      <c r="N147" s="40"/>
      <c r="O147" s="40"/>
      <c r="P147" s="40"/>
    </row>
    <row r="148" spans="1:16">
      <c r="A148" s="36" t="s">
        <v>110</v>
      </c>
      <c r="B148" s="37" t="s">
        <v>111</v>
      </c>
      <c r="C148" s="38"/>
      <c r="D148" s="32">
        <v>0</v>
      </c>
      <c r="E148" s="32">
        <f>F148-D148</f>
        <v>597009637.80999994</v>
      </c>
      <c r="F148" s="32">
        <v>597009637.80999994</v>
      </c>
      <c r="G148" s="32">
        <v>209728877.5</v>
      </c>
      <c r="H148" s="32">
        <v>209728877.5</v>
      </c>
      <c r="I148" s="32">
        <f>+F148-H148</f>
        <v>387280760.30999994</v>
      </c>
      <c r="J148" s="32">
        <v>163925815.94999999</v>
      </c>
      <c r="K148" s="32">
        <f>+I148-J148</f>
        <v>223354944.35999995</v>
      </c>
      <c r="L148" s="33"/>
      <c r="M148" s="39"/>
      <c r="N148" s="40"/>
      <c r="O148" s="40"/>
      <c r="P148" s="40"/>
    </row>
    <row r="149" spans="1:16">
      <c r="A149" s="36" t="s">
        <v>112</v>
      </c>
      <c r="B149" s="37" t="s">
        <v>113</v>
      </c>
      <c r="C149" s="38"/>
      <c r="D149" s="32">
        <v>989562367</v>
      </c>
      <c r="E149" s="32">
        <f>F149-D149</f>
        <v>-180000000</v>
      </c>
      <c r="F149" s="32">
        <v>809562367</v>
      </c>
      <c r="G149" s="32">
        <v>342500578.37</v>
      </c>
      <c r="H149" s="32">
        <v>342500578.37</v>
      </c>
      <c r="I149" s="32">
        <f>+F149-H149</f>
        <v>467061788.63</v>
      </c>
      <c r="J149" s="32">
        <v>467061788.63</v>
      </c>
      <c r="K149" s="32">
        <f>+I149-J149</f>
        <v>0</v>
      </c>
      <c r="L149" s="33"/>
      <c r="M149" s="39"/>
      <c r="N149" s="40"/>
      <c r="O149" s="40"/>
      <c r="P149" s="40"/>
    </row>
    <row r="150" spans="1:16">
      <c r="B150" s="37"/>
      <c r="C150" s="38"/>
      <c r="D150" s="32"/>
      <c r="E150" s="32"/>
      <c r="F150" s="32"/>
      <c r="G150" s="32"/>
      <c r="H150" s="32"/>
      <c r="I150" s="32"/>
      <c r="J150" s="32"/>
      <c r="K150" s="32"/>
      <c r="L150" s="33"/>
      <c r="M150" s="39"/>
      <c r="N150" s="40"/>
      <c r="O150" s="40"/>
      <c r="P150" s="40"/>
    </row>
    <row r="151" spans="1:16" s="35" customFormat="1">
      <c r="B151" s="29" t="s">
        <v>114</v>
      </c>
      <c r="C151" s="29"/>
      <c r="D151" s="30">
        <f>SUM(D152:D158)</f>
        <v>0</v>
      </c>
      <c r="E151" s="30">
        <f t="shared" ref="E151:E158" si="51">F151-D151</f>
        <v>27843308.210000001</v>
      </c>
      <c r="F151" s="30">
        <f t="shared" ref="F151:K151" si="52">SUM(F152:F158)</f>
        <v>27843308.210000001</v>
      </c>
      <c r="G151" s="30">
        <f t="shared" si="52"/>
        <v>0</v>
      </c>
      <c r="H151" s="30">
        <f t="shared" si="52"/>
        <v>0</v>
      </c>
      <c r="I151" s="30">
        <f t="shared" si="52"/>
        <v>27843308.210000001</v>
      </c>
      <c r="J151" s="30">
        <f t="shared" si="52"/>
        <v>0</v>
      </c>
      <c r="K151" s="30">
        <f t="shared" si="52"/>
        <v>27843308.210000001</v>
      </c>
      <c r="L151" s="33"/>
      <c r="M151" s="33"/>
      <c r="N151" s="34"/>
      <c r="O151" s="34"/>
      <c r="P151" s="34"/>
    </row>
    <row r="152" spans="1:16">
      <c r="A152" s="36" t="s">
        <v>115</v>
      </c>
      <c r="B152" s="37" t="s">
        <v>116</v>
      </c>
      <c r="C152" s="38"/>
      <c r="D152" s="32"/>
      <c r="E152" s="32">
        <f t="shared" si="51"/>
        <v>0</v>
      </c>
      <c r="F152" s="32"/>
      <c r="G152" s="32"/>
      <c r="H152" s="32"/>
      <c r="I152" s="32">
        <f t="shared" ref="I152:I158" si="53">+F152-H152</f>
        <v>0</v>
      </c>
      <c r="J152" s="32"/>
      <c r="K152" s="32">
        <f t="shared" ref="K152:K158" si="54">+I152-J152</f>
        <v>0</v>
      </c>
      <c r="L152" s="33"/>
      <c r="M152" s="41"/>
      <c r="N152" s="33"/>
      <c r="O152" s="41"/>
      <c r="P152" s="33"/>
    </row>
    <row r="153" spans="1:16">
      <c r="B153" s="37" t="s">
        <v>117</v>
      </c>
      <c r="C153" s="38"/>
      <c r="D153" s="32"/>
      <c r="E153" s="32">
        <f t="shared" si="51"/>
        <v>0</v>
      </c>
      <c r="F153" s="32"/>
      <c r="G153" s="32"/>
      <c r="H153" s="32"/>
      <c r="I153" s="32">
        <f t="shared" si="53"/>
        <v>0</v>
      </c>
      <c r="J153" s="32"/>
      <c r="K153" s="32">
        <f t="shared" si="54"/>
        <v>0</v>
      </c>
      <c r="L153" s="33"/>
      <c r="M153" s="41"/>
      <c r="N153" s="33"/>
      <c r="O153" s="41"/>
      <c r="P153" s="33"/>
    </row>
    <row r="154" spans="1:16">
      <c r="B154" s="37" t="s">
        <v>118</v>
      </c>
      <c r="C154" s="38"/>
      <c r="D154" s="32"/>
      <c r="E154" s="32">
        <f t="shared" si="51"/>
        <v>0</v>
      </c>
      <c r="F154" s="32"/>
      <c r="G154" s="32"/>
      <c r="H154" s="32"/>
      <c r="I154" s="32">
        <f t="shared" si="53"/>
        <v>0</v>
      </c>
      <c r="J154" s="32"/>
      <c r="K154" s="32">
        <f t="shared" si="54"/>
        <v>0</v>
      </c>
      <c r="L154" s="33"/>
      <c r="M154" s="41"/>
      <c r="N154" s="33"/>
      <c r="O154" s="41"/>
      <c r="P154" s="33"/>
    </row>
    <row r="155" spans="1:16">
      <c r="B155" s="37" t="s">
        <v>119</v>
      </c>
      <c r="C155" s="38"/>
      <c r="D155" s="32"/>
      <c r="E155" s="32">
        <f t="shared" si="51"/>
        <v>0</v>
      </c>
      <c r="F155" s="32"/>
      <c r="G155" s="32"/>
      <c r="H155" s="32"/>
      <c r="I155" s="32">
        <f t="shared" si="53"/>
        <v>0</v>
      </c>
      <c r="J155" s="32"/>
      <c r="K155" s="32">
        <f t="shared" si="54"/>
        <v>0</v>
      </c>
      <c r="L155" s="33"/>
      <c r="M155" s="41"/>
      <c r="N155" s="33"/>
      <c r="O155" s="41"/>
      <c r="P155" s="33"/>
    </row>
    <row r="156" spans="1:16">
      <c r="A156" s="36" t="s">
        <v>120</v>
      </c>
      <c r="B156" s="37" t="s">
        <v>121</v>
      </c>
      <c r="C156" s="38"/>
      <c r="D156" s="32"/>
      <c r="E156" s="32">
        <f t="shared" si="51"/>
        <v>0</v>
      </c>
      <c r="F156" s="32"/>
      <c r="G156" s="32"/>
      <c r="H156" s="32"/>
      <c r="I156" s="32">
        <f t="shared" si="53"/>
        <v>0</v>
      </c>
      <c r="J156" s="32"/>
      <c r="K156" s="32">
        <f t="shared" si="54"/>
        <v>0</v>
      </c>
      <c r="L156" s="33"/>
      <c r="M156" s="41"/>
      <c r="N156" s="33"/>
      <c r="O156" s="41"/>
      <c r="P156" s="33"/>
    </row>
    <row r="157" spans="1:16">
      <c r="A157" s="36" t="s">
        <v>122</v>
      </c>
      <c r="B157" s="37" t="s">
        <v>123</v>
      </c>
      <c r="C157" s="38"/>
      <c r="D157" s="32"/>
      <c r="E157" s="32">
        <f t="shared" si="51"/>
        <v>0</v>
      </c>
      <c r="F157" s="32"/>
      <c r="G157" s="32"/>
      <c r="H157" s="32"/>
      <c r="I157" s="32">
        <f t="shared" si="53"/>
        <v>0</v>
      </c>
      <c r="J157" s="32"/>
      <c r="K157" s="32">
        <f t="shared" si="54"/>
        <v>0</v>
      </c>
      <c r="L157" s="33"/>
      <c r="M157" s="41"/>
      <c r="N157" s="33"/>
      <c r="O157" s="41"/>
      <c r="P157" s="33"/>
    </row>
    <row r="158" spans="1:16">
      <c r="A158" s="36" t="s">
        <v>124</v>
      </c>
      <c r="B158" s="37" t="s">
        <v>125</v>
      </c>
      <c r="C158" s="38"/>
      <c r="D158" s="32">
        <v>0</v>
      </c>
      <c r="E158" s="32">
        <f t="shared" si="51"/>
        <v>27843308.210000001</v>
      </c>
      <c r="F158" s="32">
        <v>27843308.210000001</v>
      </c>
      <c r="G158" s="32">
        <v>0</v>
      </c>
      <c r="H158" s="32">
        <v>0</v>
      </c>
      <c r="I158" s="32">
        <f t="shared" si="53"/>
        <v>27843308.210000001</v>
      </c>
      <c r="J158" s="32">
        <v>0</v>
      </c>
      <c r="K158" s="32">
        <f t="shared" si="54"/>
        <v>27843308.210000001</v>
      </c>
      <c r="L158" s="33"/>
      <c r="M158" s="41"/>
      <c r="N158" s="33"/>
      <c r="O158" s="41"/>
      <c r="P158" s="33"/>
    </row>
    <row r="159" spans="1:16">
      <c r="B159" s="37"/>
      <c r="C159" s="38"/>
      <c r="D159" s="32"/>
      <c r="E159" s="32"/>
      <c r="F159" s="32"/>
      <c r="G159" s="32"/>
      <c r="H159" s="32"/>
      <c r="I159" s="32"/>
      <c r="J159" s="32"/>
      <c r="K159" s="32"/>
      <c r="L159" s="33"/>
      <c r="M159" s="41"/>
      <c r="N159" s="33"/>
      <c r="O159" s="41"/>
      <c r="P159" s="33"/>
    </row>
    <row r="160" spans="1:16" s="35" customFormat="1">
      <c r="B160" s="29" t="s">
        <v>126</v>
      </c>
      <c r="C160" s="29"/>
      <c r="D160" s="30">
        <f>SUM(D161:D164)</f>
        <v>0</v>
      </c>
      <c r="E160" s="30">
        <f>F160-D160</f>
        <v>0</v>
      </c>
      <c r="F160" s="30">
        <f>SUM(F161:F164)</f>
        <v>0</v>
      </c>
      <c r="G160" s="30">
        <f>SUM(G161:G164)</f>
        <v>0</v>
      </c>
      <c r="H160" s="30">
        <f>SUM(H161:H164)</f>
        <v>0</v>
      </c>
      <c r="I160" s="30">
        <f>SUM(I161:I163)</f>
        <v>0</v>
      </c>
      <c r="J160" s="30">
        <f>SUM(J161:J164)</f>
        <v>0</v>
      </c>
      <c r="K160" s="30">
        <f>SUM(K161:K163)</f>
        <v>0</v>
      </c>
      <c r="L160" s="30"/>
      <c r="M160" s="33"/>
      <c r="N160" s="34"/>
      <c r="O160" s="34"/>
      <c r="P160" s="34"/>
    </row>
    <row r="161" spans="1:16">
      <c r="B161" s="37" t="s">
        <v>127</v>
      </c>
      <c r="C161" s="38"/>
      <c r="D161" s="32"/>
      <c r="E161" s="32">
        <f>F161-D161</f>
        <v>0</v>
      </c>
      <c r="F161" s="32"/>
      <c r="G161" s="32"/>
      <c r="H161" s="32"/>
      <c r="I161" s="32">
        <f>+F161-H161</f>
        <v>0</v>
      </c>
      <c r="J161" s="32"/>
      <c r="K161" s="32">
        <f>+I161-J161</f>
        <v>0</v>
      </c>
      <c r="L161" s="33"/>
      <c r="M161" s="41"/>
      <c r="N161" s="33"/>
      <c r="O161" s="41"/>
      <c r="P161" s="33"/>
    </row>
    <row r="162" spans="1:16">
      <c r="A162" s="1" t="s">
        <v>128</v>
      </c>
      <c r="B162" s="37" t="s">
        <v>129</v>
      </c>
      <c r="C162" s="38"/>
      <c r="D162" s="32"/>
      <c r="E162" s="32">
        <f>F162-D162</f>
        <v>0</v>
      </c>
      <c r="F162" s="32"/>
      <c r="G162" s="32"/>
      <c r="H162" s="32"/>
      <c r="I162" s="32">
        <f>+F162-H162</f>
        <v>0</v>
      </c>
      <c r="J162" s="32"/>
      <c r="K162" s="32">
        <f>+I162-J162</f>
        <v>0</v>
      </c>
      <c r="L162" s="33"/>
      <c r="M162" s="41"/>
      <c r="N162" s="33"/>
      <c r="O162" s="41"/>
      <c r="P162" s="33"/>
    </row>
    <row r="163" spans="1:16">
      <c r="A163" s="46" t="s">
        <v>130</v>
      </c>
      <c r="B163" s="37" t="s">
        <v>131</v>
      </c>
      <c r="C163" s="38"/>
      <c r="D163" s="32"/>
      <c r="E163" s="32">
        <f>F163-D163</f>
        <v>0</v>
      </c>
      <c r="F163" s="32"/>
      <c r="G163" s="32"/>
      <c r="H163" s="32"/>
      <c r="I163" s="32">
        <f>+F163-H163</f>
        <v>0</v>
      </c>
      <c r="J163" s="32"/>
      <c r="K163" s="32">
        <f>+I163-J163</f>
        <v>0</v>
      </c>
      <c r="L163" s="33"/>
      <c r="M163" s="41"/>
      <c r="N163" s="33"/>
      <c r="O163" s="41"/>
      <c r="P163" s="33"/>
    </row>
    <row r="164" spans="1:16" ht="8.25" customHeight="1">
      <c r="B164" s="37"/>
      <c r="C164" s="38"/>
      <c r="D164" s="32"/>
      <c r="E164" s="32"/>
      <c r="F164" s="32"/>
      <c r="G164" s="32"/>
      <c r="H164" s="32"/>
      <c r="I164" s="32"/>
      <c r="J164" s="32"/>
      <c r="K164" s="32"/>
      <c r="L164" s="33"/>
      <c r="M164" s="41"/>
      <c r="N164" s="33"/>
      <c r="O164" s="41"/>
      <c r="P164" s="33"/>
    </row>
    <row r="165" spans="1:16" s="35" customFormat="1">
      <c r="B165" s="29" t="s">
        <v>132</v>
      </c>
      <c r="C165" s="29"/>
      <c r="D165" s="30">
        <f>SUM(D166:D172)</f>
        <v>0</v>
      </c>
      <c r="E165" s="30">
        <f t="shared" ref="E165:E172" si="55">F165-D165</f>
        <v>0</v>
      </c>
      <c r="F165" s="30">
        <f t="shared" ref="F165:K165" si="56">SUM(F166:F172)</f>
        <v>0</v>
      </c>
      <c r="G165" s="30">
        <f t="shared" si="56"/>
        <v>0</v>
      </c>
      <c r="H165" s="30">
        <f t="shared" si="56"/>
        <v>0</v>
      </c>
      <c r="I165" s="30">
        <f t="shared" si="56"/>
        <v>0</v>
      </c>
      <c r="J165" s="30">
        <f t="shared" si="56"/>
        <v>0</v>
      </c>
      <c r="K165" s="30">
        <f t="shared" si="56"/>
        <v>0</v>
      </c>
      <c r="L165" s="33"/>
      <c r="M165" s="33"/>
      <c r="N165" s="34"/>
      <c r="O165" s="34"/>
      <c r="P165" s="34"/>
    </row>
    <row r="166" spans="1:16">
      <c r="A166" s="36" t="s">
        <v>133</v>
      </c>
      <c r="B166" s="37" t="s">
        <v>134</v>
      </c>
      <c r="C166" s="38"/>
      <c r="D166" s="32"/>
      <c r="E166" s="32">
        <f t="shared" si="55"/>
        <v>0</v>
      </c>
      <c r="F166" s="32"/>
      <c r="G166" s="32"/>
      <c r="H166" s="32"/>
      <c r="I166" s="32">
        <f t="shared" ref="I166:I172" si="57">+F166-H166</f>
        <v>0</v>
      </c>
      <c r="J166" s="32"/>
      <c r="K166" s="32">
        <f t="shared" ref="K166:K172" si="58">+I166-J166</f>
        <v>0</v>
      </c>
      <c r="L166" s="33"/>
      <c r="M166" s="39"/>
      <c r="N166" s="40"/>
      <c r="O166" s="40"/>
      <c r="P166" s="40"/>
    </row>
    <row r="167" spans="1:16">
      <c r="A167" s="36" t="s">
        <v>135</v>
      </c>
      <c r="B167" s="37" t="s">
        <v>136</v>
      </c>
      <c r="C167" s="38"/>
      <c r="D167" s="32"/>
      <c r="E167" s="32">
        <f t="shared" si="55"/>
        <v>0</v>
      </c>
      <c r="F167" s="32"/>
      <c r="G167" s="32"/>
      <c r="H167" s="32"/>
      <c r="I167" s="32">
        <f t="shared" si="57"/>
        <v>0</v>
      </c>
      <c r="J167" s="32"/>
      <c r="K167" s="32">
        <f t="shared" si="58"/>
        <v>0</v>
      </c>
      <c r="L167" s="33"/>
      <c r="M167" s="39"/>
      <c r="N167" s="40"/>
      <c r="O167" s="40"/>
      <c r="P167" s="40"/>
    </row>
    <row r="168" spans="1:16">
      <c r="A168" s="46" t="s">
        <v>137</v>
      </c>
      <c r="B168" s="37" t="s">
        <v>138</v>
      </c>
      <c r="C168" s="38"/>
      <c r="D168" s="32"/>
      <c r="E168" s="32">
        <f t="shared" si="55"/>
        <v>0</v>
      </c>
      <c r="F168" s="32"/>
      <c r="G168" s="32"/>
      <c r="H168" s="32"/>
      <c r="I168" s="32">
        <f t="shared" si="57"/>
        <v>0</v>
      </c>
      <c r="J168" s="32"/>
      <c r="K168" s="32">
        <f t="shared" si="58"/>
        <v>0</v>
      </c>
      <c r="L168" s="33"/>
      <c r="M168" s="39"/>
      <c r="N168" s="40"/>
      <c r="O168" s="40"/>
      <c r="P168" s="40"/>
    </row>
    <row r="169" spans="1:16">
      <c r="A169" s="46" t="s">
        <v>139</v>
      </c>
      <c r="B169" s="37" t="s">
        <v>140</v>
      </c>
      <c r="C169" s="38"/>
      <c r="D169" s="32"/>
      <c r="E169" s="32">
        <f t="shared" si="55"/>
        <v>0</v>
      </c>
      <c r="F169" s="32"/>
      <c r="G169" s="32"/>
      <c r="H169" s="32"/>
      <c r="I169" s="32">
        <f t="shared" si="57"/>
        <v>0</v>
      </c>
      <c r="J169" s="32"/>
      <c r="K169" s="32">
        <f t="shared" si="58"/>
        <v>0</v>
      </c>
      <c r="L169" s="33"/>
      <c r="M169" s="39"/>
      <c r="N169" s="40"/>
      <c r="O169" s="40"/>
      <c r="P169" s="40"/>
    </row>
    <row r="170" spans="1:16">
      <c r="A170" s="46" t="s">
        <v>141</v>
      </c>
      <c r="B170" s="37" t="s">
        <v>142</v>
      </c>
      <c r="C170" s="38"/>
      <c r="D170" s="32"/>
      <c r="E170" s="32">
        <f t="shared" si="55"/>
        <v>0</v>
      </c>
      <c r="F170" s="32"/>
      <c r="G170" s="32"/>
      <c r="H170" s="32"/>
      <c r="I170" s="32">
        <f t="shared" si="57"/>
        <v>0</v>
      </c>
      <c r="J170" s="32"/>
      <c r="K170" s="32">
        <f t="shared" si="58"/>
        <v>0</v>
      </c>
      <c r="L170" s="33"/>
      <c r="M170" s="39"/>
      <c r="N170" s="40"/>
      <c r="O170" s="40"/>
      <c r="P170" s="40"/>
    </row>
    <row r="171" spans="1:16">
      <c r="B171" s="37" t="s">
        <v>143</v>
      </c>
      <c r="C171" s="38"/>
      <c r="D171" s="32"/>
      <c r="E171" s="32">
        <f t="shared" si="55"/>
        <v>0</v>
      </c>
      <c r="F171" s="32"/>
      <c r="G171" s="32"/>
      <c r="H171" s="32"/>
      <c r="I171" s="32">
        <f t="shared" si="57"/>
        <v>0</v>
      </c>
      <c r="J171" s="32"/>
      <c r="K171" s="32">
        <f t="shared" si="58"/>
        <v>0</v>
      </c>
      <c r="L171" s="33"/>
      <c r="M171" s="39"/>
      <c r="N171" s="40"/>
      <c r="O171" s="40"/>
      <c r="P171" s="40"/>
    </row>
    <row r="172" spans="1:16">
      <c r="A172" s="36" t="s">
        <v>144</v>
      </c>
      <c r="B172" s="37" t="s">
        <v>145</v>
      </c>
      <c r="C172" s="38"/>
      <c r="D172" s="32"/>
      <c r="E172" s="32">
        <f t="shared" si="55"/>
        <v>0</v>
      </c>
      <c r="F172" s="32"/>
      <c r="G172" s="32"/>
      <c r="H172" s="32"/>
      <c r="I172" s="32">
        <f t="shared" si="57"/>
        <v>0</v>
      </c>
      <c r="J172" s="32"/>
      <c r="K172" s="32">
        <f t="shared" si="58"/>
        <v>0</v>
      </c>
      <c r="L172" s="33"/>
      <c r="M172" s="39"/>
      <c r="N172" s="40"/>
      <c r="O172" s="40"/>
      <c r="P172" s="40"/>
    </row>
    <row r="173" spans="1:16" ht="4.5" customHeight="1">
      <c r="B173" s="38"/>
      <c r="C173" s="38"/>
      <c r="D173" s="32"/>
      <c r="E173" s="32"/>
      <c r="F173" s="32"/>
      <c r="G173" s="32"/>
      <c r="H173" s="32"/>
      <c r="I173" s="32"/>
      <c r="J173" s="32"/>
      <c r="K173" s="32"/>
      <c r="L173" s="33"/>
      <c r="M173" s="41"/>
      <c r="N173" s="33"/>
      <c r="O173" s="41"/>
      <c r="P173" s="33"/>
    </row>
    <row r="174" spans="1:16" s="35" customFormat="1">
      <c r="B174" s="29" t="s">
        <v>147</v>
      </c>
      <c r="C174" s="29"/>
      <c r="D174" s="30">
        <f>D92+D10</f>
        <v>243279546457</v>
      </c>
      <c r="E174" s="30">
        <f>E92+E10</f>
        <v>9030761970.5799904</v>
      </c>
      <c r="F174" s="30">
        <f>F92+F10</f>
        <v>252310308427.57996</v>
      </c>
      <c r="G174" s="30">
        <f>G92+G10</f>
        <v>102383271438.5</v>
      </c>
      <c r="H174" s="30">
        <f>H92+H10</f>
        <v>102383271438.5</v>
      </c>
      <c r="I174" s="30">
        <f>+F174-H174</f>
        <v>149927036989.07996</v>
      </c>
      <c r="J174" s="30">
        <f>J92+J10</f>
        <v>48817991618.900009</v>
      </c>
      <c r="K174" s="30">
        <f>+I174-J174</f>
        <v>101109045370.17995</v>
      </c>
      <c r="L174" s="33"/>
      <c r="M174" s="33"/>
      <c r="N174" s="33"/>
      <c r="O174" s="33"/>
      <c r="P174" s="33"/>
    </row>
    <row r="175" spans="1:16" ht="2.25" customHeight="1" thickBot="1">
      <c r="B175" s="47"/>
      <c r="C175" s="47"/>
      <c r="D175" s="47"/>
      <c r="E175" s="47"/>
      <c r="F175" s="48"/>
      <c r="G175" s="48"/>
      <c r="H175" s="48"/>
      <c r="I175" s="48"/>
      <c r="J175" s="48"/>
      <c r="K175" s="48"/>
      <c r="L175" s="44"/>
      <c r="M175" s="44"/>
    </row>
    <row r="176" spans="1:16" s="44" customFormat="1" ht="15.75" customHeight="1" thickTop="1">
      <c r="B176" s="49" t="s">
        <v>148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2:13" s="44" customFormat="1">
      <c r="B177" s="51" t="s">
        <v>149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2:13" s="44" customFormat="1">
      <c r="B178" s="50" t="s">
        <v>150</v>
      </c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3" s="44" customFormat="1">
      <c r="B179" s="49" t="s">
        <v>151</v>
      </c>
      <c r="C179" s="49"/>
      <c r="D179" s="49"/>
      <c r="E179" s="49"/>
      <c r="F179" s="50"/>
      <c r="G179" s="50"/>
      <c r="H179" s="50"/>
      <c r="I179" s="50"/>
      <c r="J179" s="50"/>
      <c r="K179" s="50"/>
    </row>
    <row r="180" spans="2:13" s="44" customFormat="1">
      <c r="B180" s="50" t="s">
        <v>152</v>
      </c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3">
      <c r="B181" s="52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2:13">
      <c r="B182" s="52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2:13">
      <c r="B183" s="52"/>
      <c r="C183" s="53"/>
      <c r="D183" s="53"/>
      <c r="E183" s="53"/>
      <c r="F183" s="53"/>
      <c r="G183" s="53"/>
      <c r="H183" s="53"/>
      <c r="I183" s="53"/>
      <c r="J183" s="54"/>
      <c r="K183" s="53"/>
    </row>
    <row r="184" spans="2:13">
      <c r="B184" s="52"/>
      <c r="C184" s="53"/>
      <c r="D184" s="54"/>
      <c r="F184" s="54"/>
      <c r="G184" s="54"/>
      <c r="I184" s="53"/>
      <c r="J184" s="54"/>
      <c r="K184" s="53"/>
    </row>
    <row r="185" spans="2:13">
      <c r="B185" s="52"/>
      <c r="C185" s="53"/>
      <c r="D185" s="55"/>
      <c r="E185" s="55"/>
      <c r="F185" s="55"/>
      <c r="G185" s="55"/>
      <c r="I185" s="53"/>
      <c r="J185" s="55"/>
      <c r="K185" s="53"/>
    </row>
    <row r="186" spans="2:13">
      <c r="B186" s="52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2:13">
      <c r="B187" s="52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2:13">
      <c r="B188" s="52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2:13">
      <c r="B189" s="52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2:13">
      <c r="B190" s="52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2:13">
      <c r="B191" s="52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2:13">
      <c r="B192" s="52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2:11">
      <c r="B193" s="52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2:11">
      <c r="B194" s="52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2:11">
      <c r="B195" s="52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2:11">
      <c r="B196" s="52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2:11">
      <c r="B197" s="52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2:11">
      <c r="B198" s="52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2:11">
      <c r="B199" s="52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2:11">
      <c r="B200" s="52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2:11">
      <c r="B201" s="52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2:11">
      <c r="B202" s="52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2:11">
      <c r="B203" s="52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2:11">
      <c r="B204" s="52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2:11">
      <c r="B205" s="52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2:11">
      <c r="B206" s="52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2:11">
      <c r="B207" s="52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2:11">
      <c r="B208" s="52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2:11">
      <c r="B209" s="52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2:11">
      <c r="B210" s="52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2:11">
      <c r="B211" s="52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2:11">
      <c r="B212" s="52"/>
      <c r="C212" s="53"/>
      <c r="D212" s="53"/>
      <c r="E212" s="53"/>
      <c r="F212" s="53"/>
      <c r="G212" s="53"/>
      <c r="H212" s="53"/>
      <c r="I212" s="53"/>
      <c r="J212" s="53"/>
      <c r="K212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B176:M176"/>
    <mergeCell ref="B178:K178"/>
    <mergeCell ref="B179:K179"/>
    <mergeCell ref="B180:K18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4488188976377996" bottom="0.55118110236219997" header="0.31496062992126" footer="0.31496062992126"/>
  <pageSetup paperSize="140" scale="64" fitToHeight="4" orientation="landscape" r:id="rId1"/>
  <headerFooter>
    <oddHeader>&amp;L&amp;G</oddHeader>
    <oddFooter>&amp;R&amp;G</oddFooter>
  </headerFooter>
  <rowBreaks count="2" manualBreakCount="2">
    <brk id="91" man="1"/>
    <brk id="134" man="1"/>
  </rowBreaks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6a</vt:lpstr>
      <vt:lpstr>'Formato 6a'!Área_de_impresión</vt:lpstr>
      <vt:lpstr>'Formato 6a'!Print_Titles</vt:lpstr>
      <vt:lpstr>'Formato 6a'!Títulos_a_imprimir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dcterms:created xsi:type="dcterms:W3CDTF">2023-07-26T16:29:55Z</dcterms:created>
  <dcterms:modified xsi:type="dcterms:W3CDTF">2023-07-26T16:30:08Z</dcterms:modified>
</cp:coreProperties>
</file>