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E:\CMDX\IAT\E-D 24\Publicación\LDF\"/>
    </mc:Choice>
  </mc:AlternateContent>
  <xr:revisionPtr revIDLastSave="0" documentId="8_{7EDD3CF3-41EE-46AD-9DCB-A98F9E4C7C07}" xr6:coauthVersionLast="47" xr6:coauthVersionMax="47" xr10:uidLastSave="{00000000-0000-0000-0000-000000000000}"/>
  <bookViews>
    <workbookView xWindow="-120" yWindow="-120" windowWidth="29040" windowHeight="15720" activeTab="2" xr2:uid="{31893F5D-F0C2-46F4-ACE4-A3E4CDA71929}"/>
  </bookViews>
  <sheets>
    <sheet name="Formato_6b" sheetId="1" r:id="rId1"/>
    <sheet name="Formato6b_2" sheetId="2" r:id="rId2"/>
    <sheet name="Formato6b_1" sheetId="3" r:id="rId3"/>
  </sheets>
  <externalReferences>
    <externalReference r:id="rId4"/>
  </externalReferences>
  <definedNames>
    <definedName name="______________EJE1" localSheetId="2">#REF!</definedName>
    <definedName name="______________EJE1" localSheetId="1">#REF!</definedName>
    <definedName name="______________EJE1">#REF!</definedName>
    <definedName name="______________EJE2" localSheetId="2">#REF!</definedName>
    <definedName name="______________EJE2" localSheetId="1">#REF!</definedName>
    <definedName name="______________EJE2">#REF!</definedName>
    <definedName name="______________EJE3" localSheetId="2">#REF!</definedName>
    <definedName name="______________EJE3" localSheetId="1">#REF!</definedName>
    <definedName name="______________EJE3">#REF!</definedName>
    <definedName name="______________EJE4" localSheetId="2">#REF!</definedName>
    <definedName name="______________EJE4" localSheetId="1">#REF!</definedName>
    <definedName name="______________EJE4">#REF!</definedName>
    <definedName name="______________EJE5" localSheetId="2">#REF!</definedName>
    <definedName name="______________EJE5" localSheetId="1">#REF!</definedName>
    <definedName name="______________EJE5">#REF!</definedName>
    <definedName name="______________EJE7" localSheetId="2">#REF!</definedName>
    <definedName name="______________EJE7" localSheetId="1">#REF!</definedName>
    <definedName name="______________EJE7">#REF!</definedName>
    <definedName name="_____________EJE6" localSheetId="2">#REF!</definedName>
    <definedName name="_____________EJE6" localSheetId="1">#REF!</definedName>
    <definedName name="_____________EJE6">#REF!</definedName>
    <definedName name="____________EJE1" localSheetId="2">#REF!</definedName>
    <definedName name="____________EJE1" localSheetId="1">#REF!</definedName>
    <definedName name="____________EJE1">#REF!</definedName>
    <definedName name="____________EJE2" localSheetId="2">#REF!</definedName>
    <definedName name="____________EJE2" localSheetId="1">#REF!</definedName>
    <definedName name="____________EJE2">#REF!</definedName>
    <definedName name="____________EJE3" localSheetId="2">#REF!</definedName>
    <definedName name="____________EJE3" localSheetId="1">#REF!</definedName>
    <definedName name="____________EJE3">#REF!</definedName>
    <definedName name="____________EJE4" localSheetId="2">#REF!</definedName>
    <definedName name="____________EJE4" localSheetId="1">#REF!</definedName>
    <definedName name="____________EJE4">#REF!</definedName>
    <definedName name="____________EJE5" localSheetId="2">#REF!</definedName>
    <definedName name="____________EJE5" localSheetId="1">#REF!</definedName>
    <definedName name="____________EJE5">#REF!</definedName>
    <definedName name="____________EJE7" localSheetId="2">#REF!</definedName>
    <definedName name="____________EJE7" localSheetId="1">#REF!</definedName>
    <definedName name="____________EJE7">#REF!</definedName>
    <definedName name="___________EJE6" localSheetId="2">#REF!</definedName>
    <definedName name="___________EJE6" localSheetId="1">#REF!</definedName>
    <definedName name="___________EJE6">#REF!</definedName>
    <definedName name="__________EJE1" localSheetId="2">#REF!</definedName>
    <definedName name="__________EJE1" localSheetId="1">#REF!</definedName>
    <definedName name="__________EJE1">#REF!</definedName>
    <definedName name="__________EJE2" localSheetId="2">#REF!</definedName>
    <definedName name="__________EJE2" localSheetId="1">#REF!</definedName>
    <definedName name="__________EJE2">#REF!</definedName>
    <definedName name="__________EJE3" localSheetId="2">#REF!</definedName>
    <definedName name="__________EJE3" localSheetId="1">#REF!</definedName>
    <definedName name="__________EJE3">#REF!</definedName>
    <definedName name="__________EJE4" localSheetId="2">#REF!</definedName>
    <definedName name="__________EJE4" localSheetId="1">#REF!</definedName>
    <definedName name="__________EJE4">#REF!</definedName>
    <definedName name="__________EJE5" localSheetId="2">#REF!</definedName>
    <definedName name="__________EJE5" localSheetId="1">#REF!</definedName>
    <definedName name="__________EJE5">#REF!</definedName>
    <definedName name="__________EJE6" localSheetId="2">#REF!</definedName>
    <definedName name="__________EJE6" localSheetId="1">#REF!</definedName>
    <definedName name="__________EJE6">#REF!</definedName>
    <definedName name="__________EJE7" localSheetId="2">#REF!</definedName>
    <definedName name="__________EJE7" localSheetId="1">#REF!</definedName>
    <definedName name="__________EJE7">#REF!</definedName>
    <definedName name="________EJE1" localSheetId="2">#REF!</definedName>
    <definedName name="________EJE1" localSheetId="1">#REF!</definedName>
    <definedName name="________EJE1">#REF!</definedName>
    <definedName name="________EJE2" localSheetId="2">#REF!</definedName>
    <definedName name="________EJE2" localSheetId="1">#REF!</definedName>
    <definedName name="________EJE2">#REF!</definedName>
    <definedName name="________EJE3" localSheetId="2">#REF!</definedName>
    <definedName name="________EJE3" localSheetId="1">#REF!</definedName>
    <definedName name="________EJE3">#REF!</definedName>
    <definedName name="________EJE4" localSheetId="2">#REF!</definedName>
    <definedName name="________EJE4" localSheetId="1">#REF!</definedName>
    <definedName name="________EJE4">#REF!</definedName>
    <definedName name="________EJE5" localSheetId="2">#REF!</definedName>
    <definedName name="________EJE5" localSheetId="1">#REF!</definedName>
    <definedName name="________EJE5">#REF!</definedName>
    <definedName name="________EJE6" localSheetId="2">#REF!</definedName>
    <definedName name="________EJE6" localSheetId="1">#REF!</definedName>
    <definedName name="________EJE6">#REF!</definedName>
    <definedName name="________EJE7" localSheetId="2">#REF!</definedName>
    <definedName name="________EJE7" localSheetId="1">#REF!</definedName>
    <definedName name="________EJE7">#REF!</definedName>
    <definedName name="_______EJE1" localSheetId="2">#REF!</definedName>
    <definedName name="_______EJE1" localSheetId="1">#REF!</definedName>
    <definedName name="_______EJE1">#REF!</definedName>
    <definedName name="_______EJE2" localSheetId="2">#REF!</definedName>
    <definedName name="_______EJE2" localSheetId="1">#REF!</definedName>
    <definedName name="_______EJE2">#REF!</definedName>
    <definedName name="_______EJE3" localSheetId="2">#REF!</definedName>
    <definedName name="_______EJE3" localSheetId="1">#REF!</definedName>
    <definedName name="_______EJE3">#REF!</definedName>
    <definedName name="_______EJE4" localSheetId="2">#REF!</definedName>
    <definedName name="_______EJE4" localSheetId="1">#REF!</definedName>
    <definedName name="_______EJE4">#REF!</definedName>
    <definedName name="_______EJE5" localSheetId="2">#REF!</definedName>
    <definedName name="_______EJE5" localSheetId="1">#REF!</definedName>
    <definedName name="_______EJE5">#REF!</definedName>
    <definedName name="_______EJE6" localSheetId="2">#REF!</definedName>
    <definedName name="_______EJE6" localSheetId="1">#REF!</definedName>
    <definedName name="_______EJE6">#REF!</definedName>
    <definedName name="_______EJE7" localSheetId="2">#REF!</definedName>
    <definedName name="_______EJE7" localSheetId="1">#REF!</definedName>
    <definedName name="_______EJE7">#REF!</definedName>
    <definedName name="______EJE1" localSheetId="2">#REF!</definedName>
    <definedName name="______EJE1" localSheetId="1">#REF!</definedName>
    <definedName name="______EJE1">#REF!</definedName>
    <definedName name="______EJE2" localSheetId="2">#REF!</definedName>
    <definedName name="______EJE2" localSheetId="1">#REF!</definedName>
    <definedName name="______EJE2">#REF!</definedName>
    <definedName name="______EJE3" localSheetId="2">#REF!</definedName>
    <definedName name="______EJE3" localSheetId="1">#REF!</definedName>
    <definedName name="______EJE3">#REF!</definedName>
    <definedName name="______EJE4" localSheetId="2">#REF!</definedName>
    <definedName name="______EJE4" localSheetId="1">#REF!</definedName>
    <definedName name="______EJE4">#REF!</definedName>
    <definedName name="______EJE5" localSheetId="2">#REF!</definedName>
    <definedName name="______EJE5" localSheetId="1">#REF!</definedName>
    <definedName name="______EJE5">#REF!</definedName>
    <definedName name="______EJE6" localSheetId="2">#REF!</definedName>
    <definedName name="______EJE6" localSheetId="1">#REF!</definedName>
    <definedName name="______EJE6">#REF!</definedName>
    <definedName name="______EJE7" localSheetId="2">#REF!</definedName>
    <definedName name="______EJE7" localSheetId="1">#REF!</definedName>
    <definedName name="______EJE7">#REF!</definedName>
    <definedName name="_____EJE1" localSheetId="2">#REF!</definedName>
    <definedName name="_____EJE1" localSheetId="1">#REF!</definedName>
    <definedName name="_____EJE1">#REF!</definedName>
    <definedName name="_____EJE2" localSheetId="2">#REF!</definedName>
    <definedName name="_____EJE2" localSheetId="1">#REF!</definedName>
    <definedName name="_____EJE2">#REF!</definedName>
    <definedName name="_____EJE3" localSheetId="2">#REF!</definedName>
    <definedName name="_____EJE3" localSheetId="1">#REF!</definedName>
    <definedName name="_____EJE3">#REF!</definedName>
    <definedName name="_____EJE4" localSheetId="2">#REF!</definedName>
    <definedName name="_____EJE4" localSheetId="1">#REF!</definedName>
    <definedName name="_____EJE4">#REF!</definedName>
    <definedName name="_____EJE5" localSheetId="2">#REF!</definedName>
    <definedName name="_____EJE5" localSheetId="1">#REF!</definedName>
    <definedName name="_____EJE5">#REF!</definedName>
    <definedName name="_____EJE6" localSheetId="2">#REF!</definedName>
    <definedName name="_____EJE6" localSheetId="1">#REF!</definedName>
    <definedName name="_____EJE6">#REF!</definedName>
    <definedName name="_____EJE7" localSheetId="2">#REF!</definedName>
    <definedName name="_____EJE7" localSheetId="1">#REF!</definedName>
    <definedName name="_____EJE7">#REF!</definedName>
    <definedName name="____EJE1" localSheetId="2">#REF!</definedName>
    <definedName name="____EJE1" localSheetId="1">#REF!</definedName>
    <definedName name="____EJE1">#REF!</definedName>
    <definedName name="____EJE2" localSheetId="2">#REF!</definedName>
    <definedName name="____EJE2" localSheetId="1">#REF!</definedName>
    <definedName name="____EJE2">#REF!</definedName>
    <definedName name="____EJE3" localSheetId="2">#REF!</definedName>
    <definedName name="____EJE3" localSheetId="1">#REF!</definedName>
    <definedName name="____EJE3">#REF!</definedName>
    <definedName name="____EJE4" localSheetId="2">#REF!</definedName>
    <definedName name="____EJE4" localSheetId="1">#REF!</definedName>
    <definedName name="____EJE4">#REF!</definedName>
    <definedName name="____EJE5" localSheetId="2">#REF!</definedName>
    <definedName name="____EJE5" localSheetId="1">#REF!</definedName>
    <definedName name="____EJE5">#REF!</definedName>
    <definedName name="____EJE6" localSheetId="2">#REF!</definedName>
    <definedName name="____EJE6" localSheetId="1">#REF!</definedName>
    <definedName name="____EJE6">#REF!</definedName>
    <definedName name="____EJE7" localSheetId="2">#REF!</definedName>
    <definedName name="____EJE7" localSheetId="1">#REF!</definedName>
    <definedName name="____EJE7">#REF!</definedName>
    <definedName name="___EJE1" localSheetId="2">#REF!</definedName>
    <definedName name="___EJE1" localSheetId="1">#REF!</definedName>
    <definedName name="___EJE1">#REF!</definedName>
    <definedName name="___EJE2" localSheetId="2">#REF!</definedName>
    <definedName name="___EJE2" localSheetId="1">#REF!</definedName>
    <definedName name="___EJE2">#REF!</definedName>
    <definedName name="___EJE3" localSheetId="2">#REF!</definedName>
    <definedName name="___EJE3" localSheetId="1">#REF!</definedName>
    <definedName name="___EJE3">#REF!</definedName>
    <definedName name="___EJE4" localSheetId="2">#REF!</definedName>
    <definedName name="___EJE4" localSheetId="1">#REF!</definedName>
    <definedName name="___EJE4">#REF!</definedName>
    <definedName name="___EJE5" localSheetId="2">#REF!</definedName>
    <definedName name="___EJE5" localSheetId="1">#REF!</definedName>
    <definedName name="___EJE5">#REF!</definedName>
    <definedName name="___EJE6" localSheetId="2">#REF!</definedName>
    <definedName name="___EJE6" localSheetId="1">#REF!</definedName>
    <definedName name="___EJE6">#REF!</definedName>
    <definedName name="___EJE7" localSheetId="2">#REF!</definedName>
    <definedName name="___EJE7" localSheetId="1">#REF!</definedName>
    <definedName name="___EJE7">#REF!</definedName>
    <definedName name="__EJE1" localSheetId="2">#REF!</definedName>
    <definedName name="__EJE1" localSheetId="1">#REF!</definedName>
    <definedName name="__EJE1">#REF!</definedName>
    <definedName name="__EJE2" localSheetId="2">#REF!</definedName>
    <definedName name="__EJE2" localSheetId="1">#REF!</definedName>
    <definedName name="__EJE2">#REF!</definedName>
    <definedName name="__EJE3" localSheetId="2">#REF!</definedName>
    <definedName name="__EJE3" localSheetId="1">#REF!</definedName>
    <definedName name="__EJE3">#REF!</definedName>
    <definedName name="__EJE4" localSheetId="2">#REF!</definedName>
    <definedName name="__EJE4" localSheetId="1">#REF!</definedName>
    <definedName name="__EJE4">#REF!</definedName>
    <definedName name="__EJE5" localSheetId="2">#REF!</definedName>
    <definedName name="__EJE5" localSheetId="1">#REF!</definedName>
    <definedName name="__EJE5">#REF!</definedName>
    <definedName name="__EJE6" localSheetId="2">#REF!</definedName>
    <definedName name="__EJE6" localSheetId="1">#REF!</definedName>
    <definedName name="__EJE6">#REF!</definedName>
    <definedName name="__EJE7" localSheetId="2">#REF!</definedName>
    <definedName name="__EJE7" localSheetId="1">#REF!</definedName>
    <definedName name="__EJE7">#REF!</definedName>
    <definedName name="_EJE1" localSheetId="2">#REF!</definedName>
    <definedName name="_EJE1" localSheetId="1">#REF!</definedName>
    <definedName name="_EJE1">#REF!</definedName>
    <definedName name="_EJE2" localSheetId="2">#REF!</definedName>
    <definedName name="_EJE2" localSheetId="1">#REF!</definedName>
    <definedName name="_EJE2">#REF!</definedName>
    <definedName name="_EJE3" localSheetId="2">#REF!</definedName>
    <definedName name="_EJE3" localSheetId="1">#REF!</definedName>
    <definedName name="_EJE3">#REF!</definedName>
    <definedName name="_EJE4" localSheetId="2">#REF!</definedName>
    <definedName name="_EJE4" localSheetId="1">#REF!</definedName>
    <definedName name="_EJE4">#REF!</definedName>
    <definedName name="_EJE5" localSheetId="2">#REF!</definedName>
    <definedName name="_EJE5" localSheetId="1">#REF!</definedName>
    <definedName name="_EJE5">#REF!</definedName>
    <definedName name="_EJE6" localSheetId="2">#REF!</definedName>
    <definedName name="_EJE6" localSheetId="1">#REF!</definedName>
    <definedName name="_EJE6">#REF!</definedName>
    <definedName name="_EJE7" localSheetId="2">#REF!</definedName>
    <definedName name="_EJE7" localSheetId="1">#REF!</definedName>
    <definedName name="_EJE7">#REF!</definedName>
    <definedName name="adys_tipo" localSheetId="2">#REF!</definedName>
    <definedName name="adys_tipo" localSheetId="1">#REF!</definedName>
    <definedName name="adys_tipo">#REF!</definedName>
    <definedName name="AI" localSheetId="2">#REF!</definedName>
    <definedName name="AI" localSheetId="1">#REF!</definedName>
    <definedName name="AI">#REF!</definedName>
    <definedName name="aq" localSheetId="2">#REF!</definedName>
    <definedName name="aq" localSheetId="1">#REF!</definedName>
    <definedName name="aq">#REF!</definedName>
    <definedName name="_xlnm.Print_Area" localSheetId="2">Formato6b_1!$A$1:$J$30</definedName>
    <definedName name="_xlnm.Print_Area" localSheetId="1">Formato6b_2!$A$1:$J$28</definedName>
    <definedName name="CAPIT" localSheetId="2">#REF!</definedName>
    <definedName name="CAPIT" localSheetId="1">#REF!</definedName>
    <definedName name="CAPIT">#REF!</definedName>
    <definedName name="CENPAR" localSheetId="2">#REF!</definedName>
    <definedName name="CENPAR" localSheetId="1">#REF!</definedName>
    <definedName name="CENPAR">#REF!</definedName>
    <definedName name="datos" localSheetId="2">OFFSET(#REF!,0,0,COUNTA(#REF!),23)</definedName>
    <definedName name="datos" localSheetId="1">OFFSET(#REF!,0,0,COUNTA(#REF!),23)</definedName>
    <definedName name="datos">OFFSET(#REF!,0,0,COUNTA(#REF!),23)</definedName>
    <definedName name="dc" localSheetId="2">#REF!</definedName>
    <definedName name="dc" localSheetId="1">#REF!</definedName>
    <definedName name="dc">#REF!</definedName>
    <definedName name="DEFAULT" localSheetId="2">#REF!</definedName>
    <definedName name="DEFAULT" localSheetId="1">#REF!</definedName>
    <definedName name="DEFAULT">#REF!</definedName>
    <definedName name="DEUDA" localSheetId="2">#REF!</definedName>
    <definedName name="DEUDA" localSheetId="1">#REF!</definedName>
    <definedName name="DEUDA">#REF!</definedName>
    <definedName name="egvb" localSheetId="2">#REF!</definedName>
    <definedName name="egvb" localSheetId="1">#REF!</definedName>
    <definedName name="egvb">#REF!</definedName>
    <definedName name="EJER" localSheetId="2">#REF!</definedName>
    <definedName name="EJER" localSheetId="1">#REF!</definedName>
    <definedName name="EJER">#REF!</definedName>
    <definedName name="EJES" localSheetId="2">#REF!</definedName>
    <definedName name="EJES" localSheetId="1">#REF!</definedName>
    <definedName name="EJES">#REF!</definedName>
    <definedName name="ENFPEM" localSheetId="2">#REF!</definedName>
    <definedName name="ENFPEM" localSheetId="1">#REF!</definedName>
    <definedName name="ENFPEM">#REF!</definedName>
    <definedName name="fidco" localSheetId="2">#REF!</definedName>
    <definedName name="fidco" localSheetId="1">#REF!</definedName>
    <definedName name="fidco">#REF!</definedName>
    <definedName name="FIDCOS" localSheetId="2">#REF!</definedName>
    <definedName name="FIDCOS" localSheetId="1">#REF!</definedName>
    <definedName name="FIDCOS">#REF!</definedName>
    <definedName name="FPC" localSheetId="2">#REF!</definedName>
    <definedName name="FPC" localSheetId="1">#REF!</definedName>
    <definedName name="FPC">#REF!</definedName>
    <definedName name="gasto_gci" localSheetId="2">#REF!</definedName>
    <definedName name="gasto_gci" localSheetId="1">#REF!</definedName>
    <definedName name="gasto_gci">#REF!</definedName>
    <definedName name="KEY" localSheetId="2">#REF!</definedName>
    <definedName name="KEY" localSheetId="1">#REF!</definedName>
    <definedName name="KEY">#REF!</definedName>
    <definedName name="LABEL" localSheetId="2">#REF!</definedName>
    <definedName name="LABEL" localSheetId="1">#REF!</definedName>
    <definedName name="LABEL">#REF!</definedName>
    <definedName name="label1g" localSheetId="2">#REF!</definedName>
    <definedName name="label1g" localSheetId="1">#REF!</definedName>
    <definedName name="label1g">#REF!</definedName>
    <definedName name="label1S" localSheetId="2">#REF!</definedName>
    <definedName name="label1S" localSheetId="1">#REF!</definedName>
    <definedName name="label1S">#REF!</definedName>
    <definedName name="label2g" localSheetId="2">#REF!</definedName>
    <definedName name="label2g" localSheetId="1">#REF!</definedName>
    <definedName name="label2g">#REF!</definedName>
    <definedName name="label2S" localSheetId="2">#REF!</definedName>
    <definedName name="label2S" localSheetId="1">#REF!</definedName>
    <definedName name="label2S">#REF!</definedName>
    <definedName name="Líneadeacción" localSheetId="2">#REF!</definedName>
    <definedName name="Líneadeacción" localSheetId="1">#REF!</definedName>
    <definedName name="Líneadeacción">#REF!</definedName>
    <definedName name="LISTA_2016" localSheetId="2">#REF!</definedName>
    <definedName name="LISTA_2016" localSheetId="1">#REF!</definedName>
    <definedName name="LISTA_2016">#REF!</definedName>
    <definedName name="lista_ai" localSheetId="2">#REF!</definedName>
    <definedName name="lista_ai" localSheetId="1">#REF!</definedName>
    <definedName name="lista_ai">#REF!</definedName>
    <definedName name="lista_deleg" localSheetId="2">#REF!</definedName>
    <definedName name="lista_deleg" localSheetId="1">#REF!</definedName>
    <definedName name="lista_deleg">#REF!</definedName>
    <definedName name="lista_eppa" localSheetId="2">#REF!</definedName>
    <definedName name="lista_eppa" localSheetId="1">#REF!</definedName>
    <definedName name="lista_eppa">#REF!</definedName>
    <definedName name="LISTA_UR" localSheetId="2">#REF!</definedName>
    <definedName name="LISTA_UR" localSheetId="1">#REF!</definedName>
    <definedName name="LISTA_UR">#REF!</definedName>
    <definedName name="MAPPEGS" localSheetId="2">#REF!</definedName>
    <definedName name="MAPPEGS" localSheetId="1">#REF!</definedName>
    <definedName name="MAPPEGS">#REF!</definedName>
    <definedName name="MODIF" localSheetId="2">#REF!</definedName>
    <definedName name="MODIF" localSheetId="1">#REF!</definedName>
    <definedName name="MODIF">#REF!</definedName>
    <definedName name="MSG_ERROR1" localSheetId="2">#REF!</definedName>
    <definedName name="MSG_ERROR1" localSheetId="1">#REF!</definedName>
    <definedName name="MSG_ERROR1">#REF!</definedName>
    <definedName name="MSG_ERROR2" localSheetId="2">#REF!</definedName>
    <definedName name="MSG_ERROR2" localSheetId="1">#REF!</definedName>
    <definedName name="MSG_ERROR2">#REF!</definedName>
    <definedName name="OPCION2" localSheetId="2">#REF!</definedName>
    <definedName name="OPCION2" localSheetId="1">#REF!</definedName>
    <definedName name="OPCION2">#REF!</definedName>
    <definedName name="ORIG" localSheetId="2">#REF!</definedName>
    <definedName name="ORIG" localSheetId="1">#REF!</definedName>
    <definedName name="ORIG">#REF!</definedName>
    <definedName name="P" localSheetId="2">#REF!</definedName>
    <definedName name="P" localSheetId="1">#REF!</definedName>
    <definedName name="P">#REF!</definedName>
    <definedName name="P_K" localSheetId="2">#REF!</definedName>
    <definedName name="P_K" localSheetId="1">#REF!</definedName>
    <definedName name="P_K">#REF!</definedName>
    <definedName name="PE" localSheetId="2">#REF!</definedName>
    <definedName name="PE" localSheetId="1">#REF!</definedName>
    <definedName name="PE">#REF!</definedName>
    <definedName name="PE_K" localSheetId="2">#REF!</definedName>
    <definedName name="PE_K" localSheetId="1">#REF!</definedName>
    <definedName name="PE_K">#REF!</definedName>
    <definedName name="PEDO" localSheetId="2">#REF!</definedName>
    <definedName name="PEDO" localSheetId="1">#REF!</definedName>
    <definedName name="PEDO">#REF!</definedName>
    <definedName name="PERIODO" localSheetId="2">#REF!</definedName>
    <definedName name="PERIODO" localSheetId="1">#REF!</definedName>
    <definedName name="PERIODO">#REF!</definedName>
    <definedName name="PRC" localSheetId="2">#REF!</definedName>
    <definedName name="PRC" localSheetId="1">#REF!</definedName>
    <definedName name="PRC">#REF!</definedName>
    <definedName name="PROG" localSheetId="2">#REF!</definedName>
    <definedName name="PROG" localSheetId="1">#REF!</definedName>
    <definedName name="PROG">#REF!</definedName>
    <definedName name="ptda" localSheetId="2">#REF!</definedName>
    <definedName name="ptda" localSheetId="1">#REF!</definedName>
    <definedName name="ptda">#REF!</definedName>
    <definedName name="RE" localSheetId="2">#REF!</definedName>
    <definedName name="RE" localSheetId="1">#REF!</definedName>
    <definedName name="RE">#REF!</definedName>
    <definedName name="rubros_fpc" localSheetId="2">#REF!</definedName>
    <definedName name="rubros_fpc" localSheetId="1">#REF!</definedName>
    <definedName name="rubros_fpc">#REF!</definedName>
    <definedName name="_xlnm.Print_Titles" localSheetId="2">Formato6b_1!$1:$24</definedName>
    <definedName name="_xlnm.Print_Titles" localSheetId="1">Formato6b_2!$1:$18</definedName>
    <definedName name="TYA" localSheetId="2">#REF!</definedName>
    <definedName name="TYA" localSheetId="1">#REF!</definedName>
    <definedName name="TYA">#REF!</definedName>
    <definedName name="U" localSheetId="2">#REF!</definedName>
    <definedName name="U" localSheetId="1">#REF!</definedName>
    <definedName name="U">#REF!</definedName>
    <definedName name="ue" localSheetId="2">#REF!</definedName>
    <definedName name="ue" localSheetId="1">#REF!</definedName>
    <definedName name="ue">#REF!</definedName>
    <definedName name="UEG_DENOM" localSheetId="2">#REF!</definedName>
    <definedName name="UEG_DENOM" localSheetId="1">#REF!</definedName>
    <definedName name="UEG_DENOM">#REF!</definedName>
    <definedName name="UR" localSheetId="2">#REF!</definedName>
    <definedName name="UR" localSheetId="1">#REF!</definedName>
    <definedName name="UR">#REF!</definedName>
    <definedName name="VERSIÓN" localSheetId="2">#REF!</definedName>
    <definedName name="VERSIÓN" localSheetId="1">#REF!</definedName>
    <definedName name="VERSIÓN">#REF!</definedName>
    <definedName name="y" localSheetId="2">#REF!</definedName>
    <definedName name="y" localSheetId="1">#REF!</definedName>
    <definedName name="y">#REF!</definedName>
    <definedName name="yttr" localSheetId="2">#REF!</definedName>
    <definedName name="yttr" localSheetId="1">#REF!</definedName>
    <definedName name="yttr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4" i="3" l="1"/>
  <c r="I30" i="2" s="1"/>
  <c r="I31" i="2" s="1"/>
  <c r="G24" i="3"/>
  <c r="F24" i="3"/>
  <c r="K24" i="3" s="1"/>
  <c r="E24" i="3"/>
  <c r="C24" i="3"/>
  <c r="C30" i="2" s="1"/>
  <c r="C31" i="2" s="1"/>
  <c r="J23" i="3"/>
  <c r="H23" i="3"/>
  <c r="D23" i="3"/>
  <c r="J22" i="3"/>
  <c r="H22" i="3"/>
  <c r="D22" i="3"/>
  <c r="J21" i="3"/>
  <c r="H21" i="3"/>
  <c r="D21" i="3"/>
  <c r="J20" i="3"/>
  <c r="H20" i="3"/>
  <c r="D20" i="3"/>
  <c r="J19" i="3"/>
  <c r="H19" i="3"/>
  <c r="D19" i="3"/>
  <c r="J18" i="3"/>
  <c r="H18" i="3"/>
  <c r="D18" i="3"/>
  <c r="J17" i="3"/>
  <c r="H17" i="3"/>
  <c r="D17" i="3"/>
  <c r="K16" i="3"/>
  <c r="I16" i="3"/>
  <c r="H16" i="3"/>
  <c r="J16" i="3" s="1"/>
  <c r="G16" i="3"/>
  <c r="F16" i="3"/>
  <c r="E16" i="3"/>
  <c r="D16" i="3"/>
  <c r="C16" i="3"/>
  <c r="J15" i="3"/>
  <c r="H15" i="3"/>
  <c r="D15" i="3"/>
  <c r="J14" i="3"/>
  <c r="H14" i="3"/>
  <c r="D14" i="3"/>
  <c r="J13" i="3"/>
  <c r="H13" i="3"/>
  <c r="D13" i="3"/>
  <c r="J12" i="3"/>
  <c r="H12" i="3"/>
  <c r="D12" i="3"/>
  <c r="J11" i="3"/>
  <c r="H11" i="3"/>
  <c r="D11" i="3"/>
  <c r="J10" i="3"/>
  <c r="H10" i="3"/>
  <c r="D10" i="3"/>
  <c r="J9" i="3"/>
  <c r="H9" i="3"/>
  <c r="D9" i="3"/>
  <c r="K8" i="3"/>
  <c r="I8" i="3"/>
  <c r="H8" i="3"/>
  <c r="J8" i="3" s="1"/>
  <c r="G8" i="3"/>
  <c r="F8" i="3"/>
  <c r="E8" i="3"/>
  <c r="D8" i="3"/>
  <c r="C8" i="3"/>
  <c r="G30" i="2"/>
  <c r="G31" i="2" s="1"/>
  <c r="F30" i="2"/>
  <c r="F31" i="2" s="1"/>
  <c r="J18" i="2"/>
  <c r="I18" i="2"/>
  <c r="H18" i="2"/>
  <c r="G18" i="2"/>
  <c r="K18" i="2" s="1"/>
  <c r="F18" i="2"/>
  <c r="E18" i="2"/>
  <c r="E30" i="2" s="1"/>
  <c r="E31" i="2" s="1"/>
  <c r="D18" i="2"/>
  <c r="C18" i="2"/>
  <c r="J17" i="2"/>
  <c r="H17" i="2"/>
  <c r="D17" i="2"/>
  <c r="J16" i="2"/>
  <c r="H16" i="2"/>
  <c r="D16" i="2"/>
  <c r="J15" i="2"/>
  <c r="H15" i="2"/>
  <c r="D15" i="2"/>
  <c r="J14" i="2"/>
  <c r="H14" i="2"/>
  <c r="D14" i="2"/>
  <c r="K13" i="2"/>
  <c r="J13" i="2"/>
  <c r="I13" i="2"/>
  <c r="H13" i="2"/>
  <c r="G13" i="2"/>
  <c r="F13" i="2"/>
  <c r="E13" i="2"/>
  <c r="D13" i="2"/>
  <c r="C13" i="2"/>
  <c r="J12" i="2"/>
  <c r="H12" i="2"/>
  <c r="D12" i="2"/>
  <c r="J11" i="2"/>
  <c r="H11" i="2"/>
  <c r="D11" i="2"/>
  <c r="J10" i="2"/>
  <c r="H10" i="2"/>
  <c r="D10" i="2"/>
  <c r="J9" i="2"/>
  <c r="H9" i="2"/>
  <c r="D9" i="2"/>
  <c r="K8" i="2"/>
  <c r="J8" i="2"/>
  <c r="I8" i="2"/>
  <c r="H8" i="2"/>
  <c r="G8" i="2"/>
  <c r="F8" i="2"/>
  <c r="E8" i="2"/>
  <c r="D8" i="2"/>
  <c r="C8" i="2"/>
  <c r="H172" i="1"/>
  <c r="F172" i="1"/>
  <c r="E172" i="1"/>
  <c r="D172" i="1"/>
  <c r="B172" i="1"/>
  <c r="I171" i="1"/>
  <c r="G171" i="1"/>
  <c r="C171" i="1"/>
  <c r="I170" i="1"/>
  <c r="G170" i="1"/>
  <c r="C170" i="1"/>
  <c r="I169" i="1"/>
  <c r="G169" i="1"/>
  <c r="C169" i="1"/>
  <c r="I168" i="1"/>
  <c r="G168" i="1"/>
  <c r="C168" i="1"/>
  <c r="I167" i="1"/>
  <c r="G167" i="1"/>
  <c r="C167" i="1"/>
  <c r="I166" i="1"/>
  <c r="G166" i="1"/>
  <c r="C166" i="1"/>
  <c r="I165" i="1"/>
  <c r="G165" i="1"/>
  <c r="C165" i="1"/>
  <c r="I164" i="1"/>
  <c r="G164" i="1"/>
  <c r="C164" i="1"/>
  <c r="I163" i="1"/>
  <c r="G163" i="1"/>
  <c r="C163" i="1"/>
  <c r="I162" i="1"/>
  <c r="G162" i="1"/>
  <c r="C162" i="1"/>
  <c r="I161" i="1"/>
  <c r="G161" i="1"/>
  <c r="C161" i="1"/>
  <c r="I160" i="1"/>
  <c r="G160" i="1"/>
  <c r="C160" i="1"/>
  <c r="I159" i="1"/>
  <c r="G159" i="1"/>
  <c r="C159" i="1"/>
  <c r="I158" i="1"/>
  <c r="G158" i="1"/>
  <c r="C158" i="1"/>
  <c r="I157" i="1"/>
  <c r="G157" i="1"/>
  <c r="C157" i="1"/>
  <c r="I156" i="1"/>
  <c r="G156" i="1"/>
  <c r="C156" i="1"/>
  <c r="I155" i="1"/>
  <c r="G155" i="1"/>
  <c r="C155" i="1"/>
  <c r="I154" i="1"/>
  <c r="G154" i="1"/>
  <c r="C154" i="1"/>
  <c r="I153" i="1"/>
  <c r="G153" i="1"/>
  <c r="C153" i="1"/>
  <c r="I152" i="1"/>
  <c r="G152" i="1"/>
  <c r="C152" i="1"/>
  <c r="I151" i="1"/>
  <c r="G151" i="1"/>
  <c r="C151" i="1"/>
  <c r="I150" i="1"/>
  <c r="G150" i="1"/>
  <c r="C150" i="1"/>
  <c r="I149" i="1"/>
  <c r="G149" i="1"/>
  <c r="C149" i="1"/>
  <c r="I148" i="1"/>
  <c r="G148" i="1"/>
  <c r="C148" i="1"/>
  <c r="I147" i="1"/>
  <c r="G147" i="1"/>
  <c r="C147" i="1"/>
  <c r="I146" i="1"/>
  <c r="G146" i="1"/>
  <c r="C146" i="1"/>
  <c r="I145" i="1"/>
  <c r="G145" i="1"/>
  <c r="C145" i="1"/>
  <c r="I144" i="1"/>
  <c r="G144" i="1"/>
  <c r="C144" i="1"/>
  <c r="I143" i="1"/>
  <c r="G143" i="1"/>
  <c r="C143" i="1"/>
  <c r="I142" i="1"/>
  <c r="G142" i="1"/>
  <c r="C142" i="1"/>
  <c r="I141" i="1"/>
  <c r="G141" i="1"/>
  <c r="C141" i="1"/>
  <c r="I140" i="1"/>
  <c r="G140" i="1"/>
  <c r="C140" i="1"/>
  <c r="I139" i="1"/>
  <c r="G139" i="1"/>
  <c r="C139" i="1"/>
  <c r="I138" i="1"/>
  <c r="G138" i="1"/>
  <c r="C138" i="1"/>
  <c r="I137" i="1"/>
  <c r="G137" i="1"/>
  <c r="C137" i="1"/>
  <c r="I136" i="1"/>
  <c r="G136" i="1"/>
  <c r="C136" i="1"/>
  <c r="I135" i="1"/>
  <c r="G135" i="1"/>
  <c r="C135" i="1"/>
  <c r="I134" i="1"/>
  <c r="G134" i="1"/>
  <c r="C134" i="1"/>
  <c r="I133" i="1"/>
  <c r="G133" i="1"/>
  <c r="C133" i="1"/>
  <c r="I132" i="1"/>
  <c r="G132" i="1"/>
  <c r="C132" i="1"/>
  <c r="I131" i="1"/>
  <c r="G131" i="1"/>
  <c r="C131" i="1"/>
  <c r="I130" i="1"/>
  <c r="G130" i="1"/>
  <c r="C130" i="1"/>
  <c r="I129" i="1"/>
  <c r="G129" i="1"/>
  <c r="C129" i="1"/>
  <c r="I128" i="1"/>
  <c r="I125" i="1" s="1"/>
  <c r="I172" i="1" s="1"/>
  <c r="G128" i="1"/>
  <c r="C128" i="1"/>
  <c r="I127" i="1"/>
  <c r="G127" i="1"/>
  <c r="C127" i="1"/>
  <c r="I126" i="1"/>
  <c r="G126" i="1"/>
  <c r="C126" i="1"/>
  <c r="H125" i="1"/>
  <c r="G125" i="1"/>
  <c r="G172" i="1" s="1"/>
  <c r="F125" i="1"/>
  <c r="E125" i="1"/>
  <c r="D125" i="1"/>
  <c r="C125" i="1"/>
  <c r="C172" i="1" s="1"/>
  <c r="B125" i="1"/>
  <c r="I123" i="1"/>
  <c r="G123" i="1"/>
  <c r="C123" i="1"/>
  <c r="I122" i="1"/>
  <c r="G122" i="1"/>
  <c r="C122" i="1"/>
  <c r="I121" i="1"/>
  <c r="G121" i="1"/>
  <c r="C121" i="1"/>
  <c r="I120" i="1"/>
  <c r="G120" i="1"/>
  <c r="C120" i="1"/>
  <c r="I119" i="1"/>
  <c r="G119" i="1"/>
  <c r="C119" i="1"/>
  <c r="I118" i="1"/>
  <c r="G118" i="1"/>
  <c r="C118" i="1"/>
  <c r="I117" i="1"/>
  <c r="G117" i="1"/>
  <c r="C117" i="1"/>
  <c r="I116" i="1"/>
  <c r="G116" i="1"/>
  <c r="C116" i="1"/>
  <c r="I115" i="1"/>
  <c r="G115" i="1"/>
  <c r="C115" i="1"/>
  <c r="I114" i="1"/>
  <c r="G114" i="1"/>
  <c r="C114" i="1"/>
  <c r="I113" i="1"/>
  <c r="G113" i="1"/>
  <c r="C113" i="1"/>
  <c r="I112" i="1"/>
  <c r="G112" i="1"/>
  <c r="C112" i="1"/>
  <c r="I111" i="1"/>
  <c r="G111" i="1"/>
  <c r="C111" i="1"/>
  <c r="I110" i="1"/>
  <c r="G110" i="1"/>
  <c r="C110" i="1"/>
  <c r="I109" i="1"/>
  <c r="G109" i="1"/>
  <c r="C109" i="1"/>
  <c r="I108" i="1"/>
  <c r="G108" i="1"/>
  <c r="C108" i="1"/>
  <c r="I107" i="1"/>
  <c r="G107" i="1"/>
  <c r="C107" i="1"/>
  <c r="I106" i="1"/>
  <c r="G106" i="1"/>
  <c r="C106" i="1"/>
  <c r="I105" i="1"/>
  <c r="G105" i="1"/>
  <c r="C105" i="1"/>
  <c r="I104" i="1"/>
  <c r="G104" i="1"/>
  <c r="C104" i="1"/>
  <c r="I103" i="1"/>
  <c r="G103" i="1"/>
  <c r="C103" i="1"/>
  <c r="I102" i="1"/>
  <c r="G102" i="1"/>
  <c r="C102" i="1"/>
  <c r="I101" i="1"/>
  <c r="G101" i="1"/>
  <c r="C101" i="1"/>
  <c r="I100" i="1"/>
  <c r="G100" i="1"/>
  <c r="C100" i="1"/>
  <c r="I99" i="1"/>
  <c r="G99" i="1"/>
  <c r="C99" i="1"/>
  <c r="I98" i="1"/>
  <c r="G98" i="1"/>
  <c r="C98" i="1"/>
  <c r="I97" i="1"/>
  <c r="G97" i="1"/>
  <c r="C97" i="1"/>
  <c r="I96" i="1"/>
  <c r="G96" i="1"/>
  <c r="C96" i="1"/>
  <c r="I95" i="1"/>
  <c r="G95" i="1"/>
  <c r="C95" i="1"/>
  <c r="I94" i="1"/>
  <c r="G94" i="1"/>
  <c r="C94" i="1"/>
  <c r="I93" i="1"/>
  <c r="G93" i="1"/>
  <c r="C93" i="1"/>
  <c r="I92" i="1"/>
  <c r="G92" i="1"/>
  <c r="C92" i="1"/>
  <c r="I91" i="1"/>
  <c r="G91" i="1"/>
  <c r="C91" i="1"/>
  <c r="I90" i="1"/>
  <c r="G90" i="1"/>
  <c r="C90" i="1"/>
  <c r="I89" i="1"/>
  <c r="G89" i="1"/>
  <c r="C89" i="1"/>
  <c r="I88" i="1"/>
  <c r="G88" i="1"/>
  <c r="C88" i="1"/>
  <c r="I87" i="1"/>
  <c r="G87" i="1"/>
  <c r="C87" i="1"/>
  <c r="I86" i="1"/>
  <c r="G86" i="1"/>
  <c r="C86" i="1"/>
  <c r="I85" i="1"/>
  <c r="G85" i="1"/>
  <c r="C85" i="1"/>
  <c r="I84" i="1"/>
  <c r="G84" i="1"/>
  <c r="C84" i="1"/>
  <c r="I83" i="1"/>
  <c r="G83" i="1"/>
  <c r="C83" i="1"/>
  <c r="I82" i="1"/>
  <c r="G82" i="1"/>
  <c r="C82" i="1"/>
  <c r="I81" i="1"/>
  <c r="G81" i="1"/>
  <c r="C81" i="1"/>
  <c r="I80" i="1"/>
  <c r="G80" i="1"/>
  <c r="C80" i="1"/>
  <c r="I79" i="1"/>
  <c r="G79" i="1"/>
  <c r="C79" i="1"/>
  <c r="I78" i="1"/>
  <c r="G78" i="1"/>
  <c r="C78" i="1"/>
  <c r="I77" i="1"/>
  <c r="G77" i="1"/>
  <c r="C77" i="1"/>
  <c r="I76" i="1"/>
  <c r="G76" i="1"/>
  <c r="C76" i="1"/>
  <c r="I75" i="1"/>
  <c r="G75" i="1"/>
  <c r="C75" i="1"/>
  <c r="I74" i="1"/>
  <c r="G74" i="1"/>
  <c r="C74" i="1"/>
  <c r="I73" i="1"/>
  <c r="G73" i="1"/>
  <c r="C73" i="1"/>
  <c r="I72" i="1"/>
  <c r="G72" i="1"/>
  <c r="C72" i="1"/>
  <c r="I71" i="1"/>
  <c r="G71" i="1"/>
  <c r="C71" i="1"/>
  <c r="I70" i="1"/>
  <c r="G70" i="1"/>
  <c r="C70" i="1"/>
  <c r="I69" i="1"/>
  <c r="G69" i="1"/>
  <c r="C69" i="1"/>
  <c r="I68" i="1"/>
  <c r="G68" i="1"/>
  <c r="C68" i="1"/>
  <c r="I67" i="1"/>
  <c r="G67" i="1"/>
  <c r="C67" i="1"/>
  <c r="I66" i="1"/>
  <c r="G66" i="1"/>
  <c r="C66" i="1"/>
  <c r="I65" i="1"/>
  <c r="G65" i="1"/>
  <c r="C65" i="1"/>
  <c r="I64" i="1"/>
  <c r="G64" i="1"/>
  <c r="C64" i="1"/>
  <c r="I63" i="1"/>
  <c r="G63" i="1"/>
  <c r="C63" i="1"/>
  <c r="I62" i="1"/>
  <c r="G62" i="1"/>
  <c r="C62" i="1"/>
  <c r="I61" i="1"/>
  <c r="G61" i="1"/>
  <c r="C61" i="1"/>
  <c r="I60" i="1"/>
  <c r="G60" i="1"/>
  <c r="C60" i="1"/>
  <c r="I59" i="1"/>
  <c r="G59" i="1"/>
  <c r="C59" i="1"/>
  <c r="I58" i="1"/>
  <c r="G58" i="1"/>
  <c r="C58" i="1"/>
  <c r="I57" i="1"/>
  <c r="G57" i="1"/>
  <c r="C57" i="1"/>
  <c r="I56" i="1"/>
  <c r="G56" i="1"/>
  <c r="C56" i="1"/>
  <c r="I55" i="1"/>
  <c r="G55" i="1"/>
  <c r="C55" i="1"/>
  <c r="I54" i="1"/>
  <c r="G54" i="1"/>
  <c r="C54" i="1"/>
  <c r="I53" i="1"/>
  <c r="G53" i="1"/>
  <c r="C53" i="1"/>
  <c r="I52" i="1"/>
  <c r="G52" i="1"/>
  <c r="C52" i="1"/>
  <c r="I51" i="1"/>
  <c r="G51" i="1"/>
  <c r="C51" i="1"/>
  <c r="I50" i="1"/>
  <c r="G50" i="1"/>
  <c r="C50" i="1"/>
  <c r="I49" i="1"/>
  <c r="G49" i="1"/>
  <c r="C49" i="1"/>
  <c r="I48" i="1"/>
  <c r="G48" i="1"/>
  <c r="C48" i="1"/>
  <c r="I47" i="1"/>
  <c r="G47" i="1"/>
  <c r="C47" i="1"/>
  <c r="I46" i="1"/>
  <c r="G46" i="1"/>
  <c r="C46" i="1"/>
  <c r="I45" i="1"/>
  <c r="G45" i="1"/>
  <c r="C45" i="1"/>
  <c r="I44" i="1"/>
  <c r="G44" i="1"/>
  <c r="C44" i="1"/>
  <c r="I43" i="1"/>
  <c r="G43" i="1"/>
  <c r="C43" i="1"/>
  <c r="I42" i="1"/>
  <c r="G42" i="1"/>
  <c r="C42" i="1"/>
  <c r="I41" i="1"/>
  <c r="G41" i="1"/>
  <c r="C41" i="1"/>
  <c r="I40" i="1"/>
  <c r="G40" i="1"/>
  <c r="C40" i="1"/>
  <c r="I39" i="1"/>
  <c r="G39" i="1"/>
  <c r="C39" i="1"/>
  <c r="I38" i="1"/>
  <c r="G38" i="1"/>
  <c r="C38" i="1"/>
  <c r="I37" i="1"/>
  <c r="G37" i="1"/>
  <c r="C37" i="1"/>
  <c r="I36" i="1"/>
  <c r="G36" i="1"/>
  <c r="C36" i="1"/>
  <c r="I35" i="1"/>
  <c r="G35" i="1"/>
  <c r="C35" i="1"/>
  <c r="I34" i="1"/>
  <c r="G34" i="1"/>
  <c r="C34" i="1"/>
  <c r="I33" i="1"/>
  <c r="G33" i="1"/>
  <c r="C33" i="1"/>
  <c r="I32" i="1"/>
  <c r="G32" i="1"/>
  <c r="C32" i="1"/>
  <c r="I31" i="1"/>
  <c r="G31" i="1"/>
  <c r="C31" i="1"/>
  <c r="I30" i="1"/>
  <c r="G30" i="1"/>
  <c r="C30" i="1"/>
  <c r="I29" i="1"/>
  <c r="G29" i="1"/>
  <c r="C29" i="1"/>
  <c r="I28" i="1"/>
  <c r="G28" i="1"/>
  <c r="C28" i="1"/>
  <c r="I27" i="1"/>
  <c r="G27" i="1"/>
  <c r="C27" i="1"/>
  <c r="I26" i="1"/>
  <c r="G26" i="1"/>
  <c r="C26" i="1"/>
  <c r="I25" i="1"/>
  <c r="G25" i="1"/>
  <c r="C25" i="1"/>
  <c r="I24" i="1"/>
  <c r="G24" i="1"/>
  <c r="C24" i="1"/>
  <c r="I23" i="1"/>
  <c r="G23" i="1"/>
  <c r="C23" i="1"/>
  <c r="I22" i="1"/>
  <c r="G22" i="1"/>
  <c r="C22" i="1"/>
  <c r="I21" i="1"/>
  <c r="G21" i="1"/>
  <c r="C21" i="1"/>
  <c r="I20" i="1"/>
  <c r="G20" i="1"/>
  <c r="C20" i="1"/>
  <c r="I19" i="1"/>
  <c r="G19" i="1"/>
  <c r="C19" i="1"/>
  <c r="I18" i="1"/>
  <c r="G18" i="1"/>
  <c r="C18" i="1"/>
  <c r="I17" i="1"/>
  <c r="G17" i="1"/>
  <c r="C17" i="1"/>
  <c r="I16" i="1"/>
  <c r="G16" i="1"/>
  <c r="C16" i="1"/>
  <c r="I15" i="1"/>
  <c r="G15" i="1"/>
  <c r="C15" i="1"/>
  <c r="I14" i="1"/>
  <c r="G14" i="1"/>
  <c r="C14" i="1"/>
  <c r="I13" i="1"/>
  <c r="G13" i="1"/>
  <c r="C13" i="1"/>
  <c r="I12" i="1"/>
  <c r="G12" i="1"/>
  <c r="C12" i="1"/>
  <c r="I11" i="1"/>
  <c r="I8" i="1" s="1"/>
  <c r="G11" i="1"/>
  <c r="C11" i="1"/>
  <c r="I10" i="1"/>
  <c r="G10" i="1"/>
  <c r="C10" i="1"/>
  <c r="I9" i="1"/>
  <c r="G9" i="1"/>
  <c r="C9" i="1"/>
  <c r="H8" i="1"/>
  <c r="G8" i="1"/>
  <c r="F8" i="1"/>
  <c r="E8" i="1"/>
  <c r="D8" i="1"/>
  <c r="C8" i="1"/>
  <c r="B8" i="1"/>
  <c r="D24" i="3" l="1"/>
  <c r="D30" i="2" s="1"/>
  <c r="D31" i="2" s="1"/>
  <c r="H24" i="3"/>
  <c r="J24" i="3" l="1"/>
  <c r="J30" i="2" s="1"/>
  <c r="J31" i="2" s="1"/>
  <c r="H30" i="2"/>
  <c r="H31" i="2" s="1"/>
</calcChain>
</file>

<file path=xl/sharedStrings.xml><?xml version="1.0" encoding="utf-8"?>
<sst xmlns="http://schemas.openxmlformats.org/spreadsheetml/2006/main" count="255" uniqueCount="157">
  <si>
    <t xml:space="preserve">Gobierno de la Ciudad de México </t>
  </si>
  <si>
    <t>Estado Analítico del Ejercicio del Presupuesto de Egresos - LDF</t>
  </si>
  <si>
    <r>
      <t xml:space="preserve">Clasificación Administrativa </t>
    </r>
    <r>
      <rPr>
        <b/>
        <vertAlign val="superscript"/>
        <sz val="9"/>
        <color theme="0"/>
        <rFont val="Roboto"/>
      </rPr>
      <t>1/</t>
    </r>
  </si>
  <si>
    <t>Enero-Diciembre 2024</t>
  </si>
  <si>
    <t>(Pesos)</t>
  </si>
  <si>
    <t xml:space="preserve">Concepto </t>
  </si>
  <si>
    <t>Egresos*</t>
  </si>
  <si>
    <t xml:space="preserve">Diferencia </t>
  </si>
  <si>
    <t>Comprometido</t>
  </si>
  <si>
    <t xml:space="preserve">Diferencia menos compromiso </t>
  </si>
  <si>
    <t xml:space="preserve">Aprobado </t>
  </si>
  <si>
    <t xml:space="preserve">Ampliaciones/ Reducciones </t>
  </si>
  <si>
    <t xml:space="preserve">Modificado </t>
  </si>
  <si>
    <t xml:space="preserve">Devengado </t>
  </si>
  <si>
    <t>Pagado</t>
  </si>
  <si>
    <t>GASTO NO ETIQUETADO</t>
  </si>
  <si>
    <t>Jefatura de Gobierno</t>
  </si>
  <si>
    <t>Centro de Comando, Control, Cómputo, Comunicaciones y Contacto Ciudadano</t>
  </si>
  <si>
    <t>Agencia Digital de Innovación Pública</t>
  </si>
  <si>
    <t>Fondo para el Desarrollo Económico y Social</t>
  </si>
  <si>
    <t>Secretaría de Gobierno</t>
  </si>
  <si>
    <t>Alcaldía Álvaro Obregón</t>
  </si>
  <si>
    <t>Alcaldía Azcapotzalco</t>
  </si>
  <si>
    <t>Alcaldía Benito Juárez</t>
  </si>
  <si>
    <t>Alcaldía Coyoacán</t>
  </si>
  <si>
    <t>Alcaldía Cuajimalpa de Morelos</t>
  </si>
  <si>
    <t>Alcaldía Cuauhtémoc</t>
  </si>
  <si>
    <t>Alcaldía Gustavo A. Madero</t>
  </si>
  <si>
    <t>Alcaldía Iztacalco</t>
  </si>
  <si>
    <t>Alcaldía Iztapalapa</t>
  </si>
  <si>
    <t>Alcaldía La Magdalena Contreras</t>
  </si>
  <si>
    <t>Alcaldía Miguel Hidalgo</t>
  </si>
  <si>
    <t>Alcaldía Milpa Alta</t>
  </si>
  <si>
    <t>Alcaldía Tláhuac</t>
  </si>
  <si>
    <t>Alcaldía Tlalpan</t>
  </si>
  <si>
    <t>Alcaldía Venustiano Carranza</t>
  </si>
  <si>
    <t>Alcaldía Xochimilco</t>
  </si>
  <si>
    <t>Comisión de Búsqueda de Personas de la Ciudad de México</t>
  </si>
  <si>
    <t>Autoridad del Centro Histórico</t>
  </si>
  <si>
    <t>Instancia Ejecutora del Sistema Integral de Derechos Humanos</t>
  </si>
  <si>
    <t>Comisión Ejecutiva de Atención a Víctimas de la Ciudad de México</t>
  </si>
  <si>
    <t>Mecanismo para la Protección Integral de Personas Defensoras de Derechos Humanos y Periodistas</t>
  </si>
  <si>
    <t>Secretaría de Desarrollo Urbano y Vivienda</t>
  </si>
  <si>
    <t>Instituto de Vivienda</t>
  </si>
  <si>
    <t>Secretaría de Desarrollo Económico</t>
  </si>
  <si>
    <t>Fondo de Desarrollo Económico</t>
  </si>
  <si>
    <t>Fondo para el Desarrollo Social</t>
  </si>
  <si>
    <t>Secretaría de Turismo</t>
  </si>
  <si>
    <t>Fondo Mixto de Promoción Turística</t>
  </si>
  <si>
    <t>Secretaría del Medio Ambiente</t>
  </si>
  <si>
    <t>Sistema de Aguas de la Ciudad de México</t>
  </si>
  <si>
    <t>Agencia de Atención Animal</t>
  </si>
  <si>
    <t>Fondo Ambiental Público</t>
  </si>
  <si>
    <t>Procuraduría Ambiental y del Ordenamiento Territorial</t>
  </si>
  <si>
    <t>Secretaría de Obras y Servicios</t>
  </si>
  <si>
    <t>Planta Productora de Mezclas Asfalticas</t>
  </si>
  <si>
    <t>Instituto Local de la Infraestructura Física Educativa</t>
  </si>
  <si>
    <t>Instituto para la Seguridad de las Construcciones</t>
  </si>
  <si>
    <t>Secretaría de Inclusión y Bienestar Social</t>
  </si>
  <si>
    <t>Consejo para Prevenir y Eliminar la Discriminación</t>
  </si>
  <si>
    <t>Sistema para el Desarrollo Integral de la Familia</t>
  </si>
  <si>
    <t>Instituto de las Personas con Discapacidad</t>
  </si>
  <si>
    <t>Instituto de la Juventud</t>
  </si>
  <si>
    <t>Procuraduría Social</t>
  </si>
  <si>
    <t>Secretaría de Administración y Finanzas</t>
  </si>
  <si>
    <t>Aportaciones al FONADEN y al Fondo Adicional de Financiamiento a las Alcaldías.</t>
  </si>
  <si>
    <t>Caja de Previsión para Trabajadores a Lista de Raya</t>
  </si>
  <si>
    <t>Caja de Previsión de la Policía Auxiliar</t>
  </si>
  <si>
    <t>Caja de Previsión de la Policía Preventiva</t>
  </si>
  <si>
    <t>Corporación Mexicana de Impresión, S.A. de C.V.</t>
  </si>
  <si>
    <t>Servicios Metropolitanos, S.A. de C.V.</t>
  </si>
  <si>
    <t>Fideicomiso del Centro Histórico</t>
  </si>
  <si>
    <t>Fideicomiso de Recuperación Crediticia</t>
  </si>
  <si>
    <t>Fideicomiso para la Reconstrucción Integral de la Ciudad de México</t>
  </si>
  <si>
    <t>Secretaría de Movilidad</t>
  </si>
  <si>
    <t>Fondo Público de Atención al Ciclista y al Peatón</t>
  </si>
  <si>
    <t>Fideicomiso para el Fondo de Promoción para el Financiamiento del Transporte Público</t>
  </si>
  <si>
    <t>Metrobús</t>
  </si>
  <si>
    <t>Sistema de Transporte Colectivo Metro</t>
  </si>
  <si>
    <t>Organismo Regulador de Transporte</t>
  </si>
  <si>
    <t>Red de Transporte de Pasajeros (RTP)</t>
  </si>
  <si>
    <t>Servicio de Transportes Eléctricos</t>
  </si>
  <si>
    <t>Secretaría de Seguridad Ciudadana</t>
  </si>
  <si>
    <t>Universidad de la Policía</t>
  </si>
  <si>
    <t>Policía Auxiliar</t>
  </si>
  <si>
    <t>Policía Bancaria e Industrial</t>
  </si>
  <si>
    <t>Secretaría de la Contraloría General</t>
  </si>
  <si>
    <t>Escuela de Administración Pública</t>
  </si>
  <si>
    <t>Instituto de Verificación Administrativa</t>
  </si>
  <si>
    <t>Fideicomiso Público del Fondo de Apoyo a la Procuración de Justicia</t>
  </si>
  <si>
    <t>Fondo para las Acciones de Reconstrucción y Otras Previsiones</t>
  </si>
  <si>
    <t>Tesorería</t>
  </si>
  <si>
    <t>Deuda Pública</t>
  </si>
  <si>
    <t>Congreso de la Ciudad de México</t>
  </si>
  <si>
    <t>Auditoría Superior de la Ciudad de México</t>
  </si>
  <si>
    <t>Tribunal Superior de Justicia</t>
  </si>
  <si>
    <t>Consejo de la Judicatura</t>
  </si>
  <si>
    <t>Tribunal de Justicia Administrativa</t>
  </si>
  <si>
    <t>Junta Local de Conciliación y Arbitraje</t>
  </si>
  <si>
    <t>Comisión de Derechos Humanos</t>
  </si>
  <si>
    <t>Instituto Electoral</t>
  </si>
  <si>
    <t>Consejería Jurídica y de Servicios Legales</t>
  </si>
  <si>
    <t>Secretaría de Salud</t>
  </si>
  <si>
    <t>Agencia de Protección Sanitaria</t>
  </si>
  <si>
    <t>Instituto para la Atención y Prevención de las Adicciones</t>
  </si>
  <si>
    <t>Servicios de Salud Pública</t>
  </si>
  <si>
    <t>Tribunal Electoral</t>
  </si>
  <si>
    <t>Universidad Autónoma de la Ciudad de México</t>
  </si>
  <si>
    <t>Secretaría de Cultura</t>
  </si>
  <si>
    <t>Sistema de Medios Públicos de la Ciudad de México</t>
  </si>
  <si>
    <t>Fideicomiso Museo de Arte Popular Mexicano</t>
  </si>
  <si>
    <t>Fideicomiso Museo del Estanquillo</t>
  </si>
  <si>
    <t>Fideicomiso de Promocion y Desarrollo del Cine Mexicano</t>
  </si>
  <si>
    <t>Instituto de Transparencia, Acceso a la Información Pública, Protección de Datos Personales y Rendición de Cuentas</t>
  </si>
  <si>
    <t>Secretaría de Trabajo y Fomento Al Empleo</t>
  </si>
  <si>
    <t>Centro de Conciliación Laboral</t>
  </si>
  <si>
    <t>Instituto de Capacitación para el Trabajo</t>
  </si>
  <si>
    <t>Secretaría de Gestión Integral de Riesgos y Protección Civil</t>
  </si>
  <si>
    <t>Heroico Cuerpo de Bomberos</t>
  </si>
  <si>
    <t>Secretaría de Pueblos y Barrios Originarios y Comunidades Indígenas Residentes</t>
  </si>
  <si>
    <t>Secretaría de Educación, Ciencia, Tecnología e Innovación</t>
  </si>
  <si>
    <t>Subsistema de Educación Complementaria PILARES</t>
  </si>
  <si>
    <t>Instituto del Deporte</t>
  </si>
  <si>
    <t>Instituto de Educación Media Superior</t>
  </si>
  <si>
    <t>Universidad Rosario Castellanos</t>
  </si>
  <si>
    <t>Universidad de la Salud</t>
  </si>
  <si>
    <t>Fideicomiso del Bienestar Educativo</t>
  </si>
  <si>
    <t>Secretaría de las Mujeres</t>
  </si>
  <si>
    <t>Fiscalía General de Justicia</t>
  </si>
  <si>
    <t>Instituto de Planeación Democrática y Prospectiva de la Ciudad de México</t>
  </si>
  <si>
    <t>Consejo de Evaluación de la Ciudad de México</t>
  </si>
  <si>
    <t>GASTO ETIQUETADO</t>
  </si>
  <si>
    <t xml:space="preserve"> Secretaría de las Mujeres</t>
  </si>
  <si>
    <t>TOTAL DE EGRESOS</t>
  </si>
  <si>
    <t>1/ Gasto Neto.</t>
  </si>
  <si>
    <t>* Incluye el monto presupuestal correspondiente a las transferencias realizadas a los Órganos de Gobierno y Autónomos, así como al Sector Paraestatal No Financiero.</t>
  </si>
  <si>
    <t>Las cifras pueden variar por efecto de redondeo.</t>
  </si>
  <si>
    <t>Las cifras entre paréntesis indican variaciones negativas.</t>
  </si>
  <si>
    <t>Nota: Cifras Preliminares, las correspondientes del ejercicio se registrarán en la Cuenta Pública 2024.</t>
  </si>
  <si>
    <t>Fuente: Secretaría de Administración y Finanzas.</t>
  </si>
  <si>
    <r>
      <t xml:space="preserve">Clasificación Administrativa </t>
    </r>
    <r>
      <rPr>
        <b/>
        <vertAlign val="superscript"/>
        <sz val="10"/>
        <color theme="0"/>
        <rFont val="Roboto"/>
      </rPr>
      <t>1/</t>
    </r>
  </si>
  <si>
    <t>Gasto No Etiquetado</t>
  </si>
  <si>
    <t>Poder Ejecutivo</t>
  </si>
  <si>
    <t>Poder Legislativo</t>
  </si>
  <si>
    <t>Poder Judicial</t>
  </si>
  <si>
    <t>Órganos Autónomos</t>
  </si>
  <si>
    <t>Gasto Etiquetado</t>
  </si>
  <si>
    <t>Total de Egresos</t>
  </si>
  <si>
    <t>* No incluye el monto presupuestal correspondiente a las transferencias realizadas al Sector Paraestatal No Financiero.</t>
  </si>
  <si>
    <t>Entidades Paraestatales y Fideicomisos No Empresariales y No Financieros</t>
  </si>
  <si>
    <t>Instituciones Públicas de la Seguridad Social</t>
  </si>
  <si>
    <t>Entidades Paraestatales Empresariales No Financieras con Participación Estatal Mayoritaria</t>
  </si>
  <si>
    <t>Fideicomisos Empresariales No Financieros con Participación Estatal Mayoritaria</t>
  </si>
  <si>
    <t>Entidades Paraestatales Empresariales Financieras Monetarias con Participación Estatal Mayoritaria</t>
  </si>
  <si>
    <t>Entidades Paraestatales Empresariales Financieras No Monetarias con Participación Estatal Mayoritaria</t>
  </si>
  <si>
    <t>Fideicomisos Financieros Públicos con Participación Estatal Mayoritaria</t>
  </si>
  <si>
    <t>* Solo se incluye el monto presupuestal correspondiente a las transferencias realizadas al Sector Paraestatal No Financiero.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</si>
</sst>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);[Black]\(#,##0\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color theme="0"/>
      <name val="Roboto"/>
    </font>
    <font>
      <sz val="9"/>
      <color theme="1"/>
      <name val="Roboto"/>
    </font>
    <font>
      <b/>
      <vertAlign val="superscript"/>
      <sz val="9"/>
      <color theme="0"/>
      <name val="Roboto"/>
    </font>
    <font>
      <sz val="10"/>
      <name val="MS Sans Serif"/>
      <family val="2"/>
    </font>
    <font>
      <b/>
      <sz val="9"/>
      <color theme="4"/>
      <name val="Roboto"/>
    </font>
    <font>
      <sz val="9"/>
      <color theme="4"/>
      <name val="Roboto"/>
    </font>
    <font>
      <sz val="7"/>
      <color theme="4"/>
      <name val="Roboto"/>
    </font>
    <font>
      <b/>
      <sz val="10"/>
      <color theme="0"/>
      <name val="Roboto"/>
    </font>
    <font>
      <sz val="10"/>
      <name val="Roboto"/>
    </font>
    <font>
      <b/>
      <vertAlign val="superscript"/>
      <sz val="10"/>
      <color theme="0"/>
      <name val="Roboto"/>
    </font>
    <font>
      <b/>
      <sz val="10"/>
      <color theme="4"/>
      <name val="Roboto"/>
    </font>
    <font>
      <sz val="10"/>
      <color theme="4"/>
      <name val="Roboto"/>
    </font>
    <font>
      <sz val="7"/>
      <color theme="1"/>
      <name val="Roboto"/>
    </font>
    <font>
      <sz val="11"/>
      <color theme="1"/>
      <name val="Roboto"/>
    </font>
  </fonts>
  <fills count="4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theme="5"/>
      </bottom>
      <diagonal/>
    </border>
    <border>
      <left/>
      <right style="thin">
        <color theme="5"/>
      </right>
      <top style="thin">
        <color theme="5"/>
      </top>
      <bottom/>
      <diagonal/>
    </border>
    <border>
      <left style="thin">
        <color theme="5"/>
      </left>
      <right/>
      <top style="thin">
        <color theme="5"/>
      </top>
      <bottom style="thin">
        <color theme="5"/>
      </bottom>
      <diagonal/>
    </border>
    <border>
      <left/>
      <right/>
      <top style="thin">
        <color theme="5"/>
      </top>
      <bottom style="thin">
        <color theme="5"/>
      </bottom>
      <diagonal/>
    </border>
    <border>
      <left/>
      <right style="thin">
        <color theme="5"/>
      </right>
      <top style="thin">
        <color theme="5"/>
      </top>
      <bottom style="thin">
        <color theme="5"/>
      </bottom>
      <diagonal/>
    </border>
    <border>
      <left style="thin">
        <color theme="5"/>
      </left>
      <right/>
      <top style="thin">
        <color theme="5"/>
      </top>
      <bottom/>
      <diagonal/>
    </border>
    <border>
      <left/>
      <right style="thin">
        <color theme="5"/>
      </right>
      <top/>
      <bottom/>
      <diagonal/>
    </border>
    <border>
      <left style="thin">
        <color theme="5"/>
      </left>
      <right style="thin">
        <color theme="5"/>
      </right>
      <top/>
      <bottom/>
      <diagonal/>
    </border>
    <border>
      <left style="thin">
        <color theme="5"/>
      </left>
      <right/>
      <top/>
      <bottom/>
      <diagonal/>
    </border>
    <border>
      <left style="thin">
        <color theme="5"/>
      </left>
      <right/>
      <top/>
      <bottom style="hair">
        <color theme="2"/>
      </bottom>
      <diagonal/>
    </border>
    <border>
      <left/>
      <right/>
      <top/>
      <bottom style="hair">
        <color theme="2"/>
      </bottom>
      <diagonal/>
    </border>
    <border>
      <left/>
      <right/>
      <top style="hair">
        <color theme="2"/>
      </top>
      <bottom style="hair">
        <color theme="2"/>
      </bottom>
      <diagonal/>
    </border>
    <border>
      <left style="thin">
        <color theme="5"/>
      </left>
      <right style="thin">
        <color theme="5"/>
      </right>
      <top style="thin">
        <color theme="5"/>
      </top>
      <bottom/>
      <diagonal/>
    </border>
  </borders>
  <cellStyleXfs count="4">
    <xf numFmtId="0" fontId="0" fillId="0" borderId="0"/>
    <xf numFmtId="0" fontId="2" fillId="0" borderId="0"/>
    <xf numFmtId="0" fontId="1" fillId="0" borderId="0"/>
    <xf numFmtId="0" fontId="6" fillId="0" borderId="0"/>
  </cellStyleXfs>
  <cellXfs count="72">
    <xf numFmtId="0" fontId="0" fillId="0" borderId="0" xfId="0"/>
    <xf numFmtId="0" fontId="3" fillId="2" borderId="0" xfId="1" applyFont="1" applyFill="1" applyAlignment="1" applyProtection="1">
      <alignment horizontal="center" vertical="center"/>
      <protection locked="0"/>
    </xf>
    <xf numFmtId="0" fontId="4" fillId="0" borderId="0" xfId="0" applyFont="1"/>
    <xf numFmtId="0" fontId="3" fillId="2" borderId="0" xfId="1" applyFont="1" applyFill="1" applyAlignment="1">
      <alignment horizontal="center" vertical="center"/>
    </xf>
    <xf numFmtId="0" fontId="3" fillId="2" borderId="1" xfId="2" applyFont="1" applyFill="1" applyBorder="1" applyAlignment="1">
      <alignment horizontal="center" vertical="center"/>
    </xf>
    <xf numFmtId="0" fontId="3" fillId="2" borderId="0" xfId="2" applyFont="1" applyFill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0" fontId="3" fillId="2" borderId="3" xfId="1" quotePrefix="1" applyFont="1" applyFill="1" applyBorder="1" applyAlignment="1">
      <alignment horizontal="center" vertical="center" wrapText="1"/>
    </xf>
    <xf numFmtId="0" fontId="3" fillId="2" borderId="4" xfId="3" applyFont="1" applyFill="1" applyBorder="1" applyAlignment="1">
      <alignment horizontal="center" vertical="center"/>
    </xf>
    <xf numFmtId="0" fontId="3" fillId="2" borderId="5" xfId="3" applyFont="1" applyFill="1" applyBorder="1" applyAlignment="1">
      <alignment horizontal="center" vertical="center"/>
    </xf>
    <xf numFmtId="0" fontId="3" fillId="2" borderId="6" xfId="3" applyFont="1" applyFill="1" applyBorder="1" applyAlignment="1">
      <alignment horizontal="center" vertical="center"/>
    </xf>
    <xf numFmtId="0" fontId="3" fillId="2" borderId="7" xfId="3" applyFont="1" applyFill="1" applyBorder="1" applyAlignment="1">
      <alignment horizontal="center" vertical="center"/>
    </xf>
    <xf numFmtId="0" fontId="3" fillId="2" borderId="7" xfId="3" applyFont="1" applyFill="1" applyBorder="1" applyAlignment="1">
      <alignment horizontal="center" vertical="center" wrapText="1"/>
    </xf>
    <xf numFmtId="0" fontId="3" fillId="2" borderId="8" xfId="1" quotePrefix="1" applyFont="1" applyFill="1" applyBorder="1" applyAlignment="1">
      <alignment horizontal="center" vertical="center" wrapText="1"/>
    </xf>
    <xf numFmtId="0" fontId="3" fillId="2" borderId="9" xfId="1" applyFont="1" applyFill="1" applyBorder="1" applyAlignment="1">
      <alignment horizontal="centerContinuous" vertical="center"/>
    </xf>
    <xf numFmtId="0" fontId="3" fillId="2" borderId="9" xfId="3" applyFont="1" applyFill="1" applyBorder="1" applyAlignment="1">
      <alignment horizontal="center" vertical="center" wrapText="1"/>
    </xf>
    <xf numFmtId="0" fontId="3" fillId="2" borderId="9" xfId="3" applyFont="1" applyFill="1" applyBorder="1" applyAlignment="1">
      <alignment horizontal="center" vertical="center"/>
    </xf>
    <xf numFmtId="0" fontId="3" fillId="2" borderId="10" xfId="3" applyFont="1" applyFill="1" applyBorder="1" applyAlignment="1">
      <alignment horizontal="center" vertical="center"/>
    </xf>
    <xf numFmtId="0" fontId="3" fillId="2" borderId="11" xfId="3" applyFont="1" applyFill="1" applyBorder="1" applyAlignment="1">
      <alignment horizontal="center" vertical="center"/>
    </xf>
    <xf numFmtId="0" fontId="3" fillId="2" borderId="11" xfId="3" applyFont="1" applyFill="1" applyBorder="1" applyAlignment="1">
      <alignment horizontal="center" vertical="center" wrapText="1"/>
    </xf>
    <xf numFmtId="0" fontId="7" fillId="3" borderId="12" xfId="1" applyFont="1" applyFill="1" applyBorder="1" applyAlignment="1">
      <alignment horizontal="left" vertical="center" wrapText="1"/>
    </xf>
    <xf numFmtId="164" fontId="7" fillId="3" borderId="12" xfId="1" applyNumberFormat="1" applyFont="1" applyFill="1" applyBorder="1" applyAlignment="1">
      <alignment horizontal="right" vertical="center"/>
    </xf>
    <xf numFmtId="0" fontId="8" fillId="0" borderId="13" xfId="0" applyFont="1" applyBorder="1" applyAlignment="1">
      <alignment horizontal="left" vertical="center" wrapText="1" indent="1"/>
    </xf>
    <xf numFmtId="164" fontId="8" fillId="0" borderId="13" xfId="0" applyNumberFormat="1" applyFont="1" applyBorder="1" applyAlignment="1">
      <alignment horizontal="right" vertical="center"/>
    </xf>
    <xf numFmtId="164" fontId="8" fillId="3" borderId="13" xfId="1" applyNumberFormat="1" applyFont="1" applyFill="1" applyBorder="1" applyAlignment="1">
      <alignment horizontal="right" vertical="center"/>
    </xf>
    <xf numFmtId="0" fontId="8" fillId="0" borderId="13" xfId="0" applyFont="1" applyBorder="1" applyAlignment="1">
      <alignment horizontal="left" wrapText="1" indent="1"/>
    </xf>
    <xf numFmtId="0" fontId="8" fillId="0" borderId="13" xfId="0" applyFont="1" applyBorder="1" applyAlignment="1">
      <alignment horizontal="left" vertical="center" wrapText="1"/>
    </xf>
    <xf numFmtId="0" fontId="7" fillId="3" borderId="13" xfId="1" applyFont="1" applyFill="1" applyBorder="1" applyAlignment="1">
      <alignment horizontal="left" vertical="center" wrapText="1"/>
    </xf>
    <xf numFmtId="164" fontId="7" fillId="0" borderId="13" xfId="0" applyNumberFormat="1" applyFont="1" applyBorder="1" applyAlignment="1">
      <alignment horizontal="right" vertical="center"/>
    </xf>
    <xf numFmtId="0" fontId="9" fillId="0" borderId="0" xfId="1" applyFont="1" applyAlignment="1" applyProtection="1">
      <alignment horizontal="left" vertical="center"/>
      <protection locked="0"/>
    </xf>
    <xf numFmtId="164" fontId="4" fillId="0" borderId="0" xfId="0" applyNumberFormat="1" applyFont="1"/>
    <xf numFmtId="0" fontId="9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10" fillId="2" borderId="0" xfId="1" applyFont="1" applyFill="1" applyAlignment="1" applyProtection="1">
      <alignment horizontal="center" vertical="center"/>
      <protection locked="0"/>
    </xf>
    <xf numFmtId="0" fontId="11" fillId="0" borderId="0" xfId="1" applyFont="1" applyAlignment="1">
      <alignment vertical="center"/>
    </xf>
    <xf numFmtId="0" fontId="11" fillId="0" borderId="0" xfId="1" applyFont="1" applyAlignment="1" applyProtection="1">
      <alignment vertical="center"/>
      <protection locked="0"/>
    </xf>
    <xf numFmtId="0" fontId="10" fillId="2" borderId="0" xfId="1" applyFont="1" applyFill="1" applyAlignment="1">
      <alignment horizontal="center" vertical="center"/>
    </xf>
    <xf numFmtId="0" fontId="10" fillId="2" borderId="1" xfId="2" applyFont="1" applyFill="1" applyBorder="1" applyAlignment="1">
      <alignment horizontal="center" vertical="center"/>
    </xf>
    <xf numFmtId="0" fontId="10" fillId="2" borderId="0" xfId="2" applyFont="1" applyFill="1" applyAlignment="1">
      <alignment horizontal="center" vertical="center"/>
    </xf>
    <xf numFmtId="0" fontId="10" fillId="2" borderId="2" xfId="1" applyFont="1" applyFill="1" applyBorder="1" applyAlignment="1">
      <alignment horizontal="center" vertical="center"/>
    </xf>
    <xf numFmtId="0" fontId="10" fillId="2" borderId="3" xfId="1" quotePrefix="1" applyFont="1" applyFill="1" applyBorder="1" applyAlignment="1">
      <alignment horizontal="center" vertical="center"/>
    </xf>
    <xf numFmtId="0" fontId="10" fillId="2" borderId="14" xfId="1" quotePrefix="1" applyFont="1" applyFill="1" applyBorder="1" applyAlignment="1">
      <alignment horizontal="center" vertical="center"/>
    </xf>
    <xf numFmtId="0" fontId="10" fillId="2" borderId="4" xfId="3" applyFont="1" applyFill="1" applyBorder="1" applyAlignment="1">
      <alignment horizontal="center" vertical="center"/>
    </xf>
    <xf numFmtId="0" fontId="10" fillId="2" borderId="5" xfId="3" applyFont="1" applyFill="1" applyBorder="1" applyAlignment="1">
      <alignment horizontal="center" vertical="center"/>
    </xf>
    <xf numFmtId="0" fontId="10" fillId="2" borderId="6" xfId="3" applyFont="1" applyFill="1" applyBorder="1" applyAlignment="1">
      <alignment horizontal="center" vertical="center"/>
    </xf>
    <xf numFmtId="0" fontId="10" fillId="2" borderId="7" xfId="3" applyFont="1" applyFill="1" applyBorder="1" applyAlignment="1">
      <alignment horizontal="center" vertical="center"/>
    </xf>
    <xf numFmtId="0" fontId="10" fillId="2" borderId="7" xfId="3" applyFont="1" applyFill="1" applyBorder="1" applyAlignment="1">
      <alignment horizontal="center" vertical="center" wrapText="1"/>
    </xf>
    <xf numFmtId="0" fontId="10" fillId="2" borderId="8" xfId="1" quotePrefix="1" applyFont="1" applyFill="1" applyBorder="1" applyAlignment="1">
      <alignment horizontal="center" vertical="center"/>
    </xf>
    <xf numFmtId="0" fontId="10" fillId="2" borderId="9" xfId="1" quotePrefix="1" applyFont="1" applyFill="1" applyBorder="1" applyAlignment="1">
      <alignment horizontal="center" vertical="center"/>
    </xf>
    <xf numFmtId="0" fontId="10" fillId="2" borderId="9" xfId="1" applyFont="1" applyFill="1" applyBorder="1" applyAlignment="1">
      <alignment horizontal="centerContinuous" vertical="center"/>
    </xf>
    <xf numFmtId="0" fontId="10" fillId="2" borderId="9" xfId="3" applyFont="1" applyFill="1" applyBorder="1" applyAlignment="1">
      <alignment horizontal="center" vertical="center" wrapText="1"/>
    </xf>
    <xf numFmtId="0" fontId="10" fillId="2" borderId="9" xfId="3" applyFont="1" applyFill="1" applyBorder="1" applyAlignment="1">
      <alignment horizontal="center" vertical="center"/>
    </xf>
    <xf numFmtId="0" fontId="10" fillId="2" borderId="10" xfId="3" applyFont="1" applyFill="1" applyBorder="1" applyAlignment="1">
      <alignment horizontal="center" vertical="center"/>
    </xf>
    <xf numFmtId="0" fontId="10" fillId="2" borderId="11" xfId="3" applyFont="1" applyFill="1" applyBorder="1" applyAlignment="1">
      <alignment horizontal="center" vertical="center"/>
    </xf>
    <xf numFmtId="0" fontId="10" fillId="2" borderId="11" xfId="3" applyFont="1" applyFill="1" applyBorder="1" applyAlignment="1">
      <alignment horizontal="center" vertical="center" wrapText="1"/>
    </xf>
    <xf numFmtId="0" fontId="13" fillId="0" borderId="13" xfId="1" applyFont="1" applyBorder="1" applyAlignment="1">
      <alignment vertical="center"/>
    </xf>
    <xf numFmtId="0" fontId="14" fillId="0" borderId="13" xfId="1" applyFont="1" applyBorder="1" applyAlignment="1">
      <alignment vertical="center"/>
    </xf>
    <xf numFmtId="164" fontId="13" fillId="0" borderId="13" xfId="1" applyNumberFormat="1" applyFont="1" applyBorder="1" applyAlignment="1">
      <alignment vertical="center"/>
    </xf>
    <xf numFmtId="0" fontId="14" fillId="0" borderId="0" xfId="1" applyFont="1" applyAlignment="1">
      <alignment vertical="center"/>
    </xf>
    <xf numFmtId="0" fontId="14" fillId="0" borderId="0" xfId="1" applyFont="1" applyAlignment="1" applyProtection="1">
      <alignment vertical="center"/>
      <protection locked="0"/>
    </xf>
    <xf numFmtId="0" fontId="14" fillId="0" borderId="13" xfId="1" applyFont="1" applyBorder="1" applyAlignment="1">
      <alignment vertical="center" wrapText="1"/>
    </xf>
    <xf numFmtId="164" fontId="14" fillId="0" borderId="13" xfId="1" applyNumberFormat="1" applyFont="1" applyBorder="1" applyAlignment="1">
      <alignment vertical="center"/>
    </xf>
    <xf numFmtId="164" fontId="14" fillId="0" borderId="13" xfId="1" applyNumberFormat="1" applyFont="1" applyBorder="1" applyAlignment="1" applyProtection="1">
      <alignment vertical="center"/>
      <protection locked="0"/>
    </xf>
    <xf numFmtId="0" fontId="14" fillId="0" borderId="0" xfId="1" applyFont="1" applyProtection="1">
      <protection locked="0"/>
    </xf>
    <xf numFmtId="0" fontId="14" fillId="0" borderId="13" xfId="3" applyFont="1" applyBorder="1" applyAlignment="1">
      <alignment vertical="center"/>
    </xf>
    <xf numFmtId="0" fontId="15" fillId="0" borderId="0" xfId="0" applyFont="1" applyAlignment="1">
      <alignment horizontal="left" vertical="center"/>
    </xf>
    <xf numFmtId="0" fontId="16" fillId="0" borderId="0" xfId="0" applyFont="1"/>
    <xf numFmtId="0" fontId="15" fillId="0" borderId="0" xfId="0" applyFont="1"/>
    <xf numFmtId="0" fontId="14" fillId="0" borderId="0" xfId="1" applyFont="1" applyAlignment="1">
      <alignment horizontal="center" vertical="center"/>
    </xf>
    <xf numFmtId="164" fontId="14" fillId="0" borderId="0" xfId="1" applyNumberFormat="1" applyFont="1" applyAlignment="1" applyProtection="1">
      <alignment vertical="center"/>
      <protection locked="0"/>
    </xf>
    <xf numFmtId="0" fontId="11" fillId="0" borderId="0" xfId="1" applyFont="1" applyAlignment="1">
      <alignment horizontal="center" vertical="center"/>
    </xf>
    <xf numFmtId="164" fontId="16" fillId="0" borderId="0" xfId="0" applyNumberFormat="1" applyFont="1"/>
  </cellXfs>
  <cellStyles count="4">
    <cellStyle name="Normal" xfId="0" builtinId="0"/>
    <cellStyle name="Normal 2" xfId="1" xr:uid="{9F93990B-D861-41EE-B1FE-6930E15232E2}"/>
    <cellStyle name="Normal 23" xfId="2" xr:uid="{835CA55B-B440-42A0-9969-60C3E7D5933A}"/>
    <cellStyle name="Normal_Invi_07_LEER" xfId="3" xr:uid="{0D0648FC-6DE4-47BC-8373-4EAF9B95FE51}"/>
  </cellStyles>
  <dxfs count="4"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E:\CMDX\IAT\E-D%2024\FORMATOS%20LDF.xlsx" TargetMode="External"/><Relationship Id="rId1" Type="http://schemas.openxmlformats.org/officeDocument/2006/relationships/externalLinkPath" Target="/CMDX/IAT/E-D%2024/FORMATOS%20LD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ormato 4"/>
      <sheetName val="Formato6a"/>
      <sheetName val="Formato6c"/>
      <sheetName val="Formato_6b"/>
      <sheetName val="Formato6b_2"/>
      <sheetName val="Formato6b_1"/>
      <sheetName val="Formato 6d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SAF">
  <a:themeElements>
    <a:clrScheme name="Personalizado 1">
      <a:dk1>
        <a:sysClr val="windowText" lastClr="000000"/>
      </a:dk1>
      <a:lt1>
        <a:sysClr val="window" lastClr="FFFFFF"/>
      </a:lt1>
      <a:dk2>
        <a:srgbClr val="B28E5C"/>
      </a:dk2>
      <a:lt2>
        <a:srgbClr val="9D2148"/>
      </a:lt2>
      <a:accent1>
        <a:srgbClr val="58595A"/>
      </a:accent1>
      <a:accent2>
        <a:srgbClr val="FFFAE9"/>
      </a:accent2>
      <a:accent3>
        <a:srgbClr val="BFB7AF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明朝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5F6257-E224-43AA-B90D-38493F3A5FE5}">
  <dimension ref="A1:I178"/>
  <sheetViews>
    <sheetView workbookViewId="0">
      <selection activeCell="I175" sqref="I175"/>
    </sheetView>
  </sheetViews>
  <sheetFormatPr baseColWidth="10" defaultRowHeight="12" x14ac:dyDescent="0.2"/>
  <cols>
    <col min="1" max="1" width="50.28515625" style="32" customWidth="1"/>
    <col min="2" max="9" width="22.42578125" style="2" customWidth="1"/>
    <col min="10" max="16384" width="11.42578125" style="2"/>
  </cols>
  <sheetData>
    <row r="1" spans="1:9" x14ac:dyDescent="0.2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x14ac:dyDescent="0.2">
      <c r="A2" s="3" t="s">
        <v>1</v>
      </c>
      <c r="B2" s="3"/>
      <c r="C2" s="3"/>
      <c r="D2" s="3"/>
      <c r="E2" s="3"/>
      <c r="F2" s="3"/>
      <c r="G2" s="3"/>
      <c r="H2" s="3"/>
      <c r="I2" s="3"/>
    </row>
    <row r="3" spans="1:9" ht="14.25" x14ac:dyDescent="0.2">
      <c r="A3" s="3" t="s">
        <v>2</v>
      </c>
      <c r="B3" s="3"/>
      <c r="C3" s="3"/>
      <c r="D3" s="3"/>
      <c r="E3" s="3"/>
      <c r="F3" s="3"/>
      <c r="G3" s="3"/>
      <c r="H3" s="3"/>
      <c r="I3" s="3"/>
    </row>
    <row r="4" spans="1:9" x14ac:dyDescent="0.2">
      <c r="A4" s="4" t="s">
        <v>3</v>
      </c>
      <c r="B4" s="5"/>
      <c r="C4" s="5"/>
      <c r="D4" s="5"/>
      <c r="E4" s="5"/>
      <c r="F4" s="5"/>
      <c r="G4" s="5"/>
      <c r="H4" s="5"/>
      <c r="I4" s="5"/>
    </row>
    <row r="5" spans="1:9" x14ac:dyDescent="0.2">
      <c r="A5" s="6" t="s">
        <v>4</v>
      </c>
      <c r="B5" s="6"/>
      <c r="C5" s="6"/>
      <c r="D5" s="6"/>
      <c r="E5" s="6"/>
      <c r="F5" s="6"/>
      <c r="G5" s="6"/>
      <c r="H5" s="6"/>
      <c r="I5" s="6"/>
    </row>
    <row r="6" spans="1:9" x14ac:dyDescent="0.2">
      <c r="A6" s="7" t="s">
        <v>5</v>
      </c>
      <c r="B6" s="8" t="s">
        <v>6</v>
      </c>
      <c r="C6" s="9"/>
      <c r="D6" s="9"/>
      <c r="E6" s="9"/>
      <c r="F6" s="10"/>
      <c r="G6" s="11" t="s">
        <v>7</v>
      </c>
      <c r="H6" s="11" t="s">
        <v>8</v>
      </c>
      <c r="I6" s="12" t="s">
        <v>9</v>
      </c>
    </row>
    <row r="7" spans="1:9" x14ac:dyDescent="0.2">
      <c r="A7" s="13"/>
      <c r="B7" s="14" t="s">
        <v>10</v>
      </c>
      <c r="C7" s="15" t="s">
        <v>11</v>
      </c>
      <c r="D7" s="16" t="s">
        <v>12</v>
      </c>
      <c r="E7" s="16" t="s">
        <v>13</v>
      </c>
      <c r="F7" s="17" t="s">
        <v>14</v>
      </c>
      <c r="G7" s="18"/>
      <c r="H7" s="18"/>
      <c r="I7" s="19"/>
    </row>
    <row r="8" spans="1:9" x14ac:dyDescent="0.2">
      <c r="A8" s="20" t="s">
        <v>15</v>
      </c>
      <c r="B8" s="21">
        <f>SUM(B9:B123)</f>
        <v>244930408480</v>
      </c>
      <c r="C8" s="21">
        <f t="shared" ref="C8:I8" si="0">SUM(C9:C123)</f>
        <v>32699953292.150017</v>
      </c>
      <c r="D8" s="21">
        <f t="shared" si="0"/>
        <v>277630361772.15002</v>
      </c>
      <c r="E8" s="21">
        <f t="shared" si="0"/>
        <v>259055201992.2399</v>
      </c>
      <c r="F8" s="21">
        <f t="shared" si="0"/>
        <v>259055201992.2399</v>
      </c>
      <c r="G8" s="21">
        <f t="shared" si="0"/>
        <v>18575159779.909977</v>
      </c>
      <c r="H8" s="21">
        <f t="shared" si="0"/>
        <v>10438528003.449997</v>
      </c>
      <c r="I8" s="21">
        <f t="shared" si="0"/>
        <v>8136631776.4599838</v>
      </c>
    </row>
    <row r="9" spans="1:9" x14ac:dyDescent="0.2">
      <c r="A9" s="22" t="s">
        <v>16</v>
      </c>
      <c r="B9" s="23">
        <v>234363231</v>
      </c>
      <c r="C9" s="24">
        <f t="shared" ref="C9:C72" si="1">+D9-B9</f>
        <v>-22619598.420000046</v>
      </c>
      <c r="D9" s="23">
        <v>211743632.57999995</v>
      </c>
      <c r="E9" s="23">
        <v>198777459.02999994</v>
      </c>
      <c r="F9" s="23">
        <v>198777459.02999994</v>
      </c>
      <c r="G9" s="24">
        <f t="shared" ref="G9:G72" si="2">+D9-E9</f>
        <v>12966173.550000012</v>
      </c>
      <c r="H9" s="23">
        <v>1926132.7400000002</v>
      </c>
      <c r="I9" s="24">
        <f t="shared" ref="I9:I72" si="3">+G9-H9</f>
        <v>11040040.810000012</v>
      </c>
    </row>
    <row r="10" spans="1:9" ht="24" x14ac:dyDescent="0.2">
      <c r="A10" s="22" t="s">
        <v>17</v>
      </c>
      <c r="B10" s="23">
        <v>1602155175</v>
      </c>
      <c r="C10" s="24">
        <f>+D10-B10</f>
        <v>-74795835.120000124</v>
      </c>
      <c r="D10" s="23">
        <v>1527359339.8799999</v>
      </c>
      <c r="E10" s="23">
        <v>1403660370.9100003</v>
      </c>
      <c r="F10" s="23">
        <v>1403660370.9100003</v>
      </c>
      <c r="G10" s="24">
        <f t="shared" si="2"/>
        <v>123698968.96999955</v>
      </c>
      <c r="H10" s="23">
        <v>107658316.38</v>
      </c>
      <c r="I10" s="24">
        <f t="shared" si="3"/>
        <v>16040652.589999557</v>
      </c>
    </row>
    <row r="11" spans="1:9" x14ac:dyDescent="0.2">
      <c r="A11" s="22" t="s">
        <v>18</v>
      </c>
      <c r="B11" s="23">
        <v>282783454</v>
      </c>
      <c r="C11" s="24">
        <f t="shared" si="1"/>
        <v>-6000000.0000000596</v>
      </c>
      <c r="D11" s="23">
        <v>276783453.99999994</v>
      </c>
      <c r="E11" s="23">
        <v>256013256.30000004</v>
      </c>
      <c r="F11" s="23">
        <v>256013256.30000004</v>
      </c>
      <c r="G11" s="24">
        <f t="shared" si="2"/>
        <v>20770197.699999899</v>
      </c>
      <c r="H11" s="23">
        <v>4177238.3200000003</v>
      </c>
      <c r="I11" s="24">
        <f t="shared" si="3"/>
        <v>16592959.379999898</v>
      </c>
    </row>
    <row r="12" spans="1:9" x14ac:dyDescent="0.2">
      <c r="A12" s="22" t="s">
        <v>19</v>
      </c>
      <c r="B12" s="23">
        <v>14145349</v>
      </c>
      <c r="C12" s="24">
        <f t="shared" si="1"/>
        <v>224355.25000000186</v>
      </c>
      <c r="D12" s="23">
        <v>14369704.250000002</v>
      </c>
      <c r="E12" s="23">
        <v>10975862.459999999</v>
      </c>
      <c r="F12" s="23">
        <v>10975862.459999999</v>
      </c>
      <c r="G12" s="24">
        <f t="shared" si="2"/>
        <v>3393841.7900000028</v>
      </c>
      <c r="H12" s="23">
        <v>1106489.54</v>
      </c>
      <c r="I12" s="24">
        <f t="shared" si="3"/>
        <v>2287352.2500000028</v>
      </c>
    </row>
    <row r="13" spans="1:9" x14ac:dyDescent="0.2">
      <c r="A13" s="22" t="s">
        <v>20</v>
      </c>
      <c r="B13" s="23">
        <v>699039977</v>
      </c>
      <c r="C13" s="24">
        <f t="shared" si="1"/>
        <v>-23573285.569999814</v>
      </c>
      <c r="D13" s="23">
        <v>675466691.43000019</v>
      </c>
      <c r="E13" s="23">
        <v>635854898.21000028</v>
      </c>
      <c r="F13" s="23">
        <v>635854898.21000028</v>
      </c>
      <c r="G13" s="24">
        <f t="shared" si="2"/>
        <v>39611793.219999909</v>
      </c>
      <c r="H13" s="23">
        <v>14881667.800000003</v>
      </c>
      <c r="I13" s="24">
        <f t="shared" si="3"/>
        <v>24730125.419999905</v>
      </c>
    </row>
    <row r="14" spans="1:9" x14ac:dyDescent="0.2">
      <c r="A14" s="22" t="s">
        <v>21</v>
      </c>
      <c r="B14" s="23">
        <v>2638491244</v>
      </c>
      <c r="C14" s="24">
        <f t="shared" si="1"/>
        <v>50994994.330001831</v>
      </c>
      <c r="D14" s="23">
        <v>2689486238.3300018</v>
      </c>
      <c r="E14" s="23">
        <v>2556044672.7100019</v>
      </c>
      <c r="F14" s="23">
        <v>2556044672.7100019</v>
      </c>
      <c r="G14" s="24">
        <f t="shared" si="2"/>
        <v>133441565.61999989</v>
      </c>
      <c r="H14" s="23">
        <v>95574525.399999946</v>
      </c>
      <c r="I14" s="24">
        <f t="shared" si="3"/>
        <v>37867040.219999939</v>
      </c>
    </row>
    <row r="15" spans="1:9" x14ac:dyDescent="0.2">
      <c r="A15" s="22" t="s">
        <v>22</v>
      </c>
      <c r="B15" s="23">
        <v>1736583917</v>
      </c>
      <c r="C15" s="24">
        <f t="shared" si="1"/>
        <v>12767460.78000021</v>
      </c>
      <c r="D15" s="23">
        <v>1749351377.7800002</v>
      </c>
      <c r="E15" s="23">
        <v>1635461549.9900002</v>
      </c>
      <c r="F15" s="23">
        <v>1635461549.9900002</v>
      </c>
      <c r="G15" s="24">
        <f t="shared" si="2"/>
        <v>113889827.78999996</v>
      </c>
      <c r="H15" s="23">
        <v>93196703.990000054</v>
      </c>
      <c r="I15" s="24">
        <f t="shared" si="3"/>
        <v>20693123.799999908</v>
      </c>
    </row>
    <row r="16" spans="1:9" x14ac:dyDescent="0.2">
      <c r="A16" s="22" t="s">
        <v>23</v>
      </c>
      <c r="B16" s="23">
        <v>2043253785</v>
      </c>
      <c r="C16" s="24">
        <f t="shared" si="1"/>
        <v>24501709.820000648</v>
      </c>
      <c r="D16" s="23">
        <v>2067755494.8200006</v>
      </c>
      <c r="E16" s="23">
        <v>1916294473.3899996</v>
      </c>
      <c r="F16" s="23">
        <v>1916294473.3899996</v>
      </c>
      <c r="G16" s="24">
        <f t="shared" si="2"/>
        <v>151461021.43000102</v>
      </c>
      <c r="H16" s="23">
        <v>131861498.55</v>
      </c>
      <c r="I16" s="24">
        <f t="shared" si="3"/>
        <v>19599522.880001023</v>
      </c>
    </row>
    <row r="17" spans="1:9" x14ac:dyDescent="0.2">
      <c r="A17" s="22" t="s">
        <v>24</v>
      </c>
      <c r="B17" s="23">
        <v>2475304273</v>
      </c>
      <c r="C17" s="24">
        <f t="shared" si="1"/>
        <v>57888170.110001564</v>
      </c>
      <c r="D17" s="23">
        <v>2533192443.1100016</v>
      </c>
      <c r="E17" s="23">
        <v>2378733674.4200006</v>
      </c>
      <c r="F17" s="23">
        <v>2378733674.4200006</v>
      </c>
      <c r="G17" s="24">
        <f t="shared" si="2"/>
        <v>154458768.69000101</v>
      </c>
      <c r="H17" s="23">
        <v>143355566.42000005</v>
      </c>
      <c r="I17" s="24">
        <f t="shared" si="3"/>
        <v>11103202.270000964</v>
      </c>
    </row>
    <row r="18" spans="1:9" x14ac:dyDescent="0.2">
      <c r="A18" s="22" t="s">
        <v>25</v>
      </c>
      <c r="B18" s="23">
        <v>1749193397</v>
      </c>
      <c r="C18" s="24">
        <f t="shared" si="1"/>
        <v>6243130.3800001144</v>
      </c>
      <c r="D18" s="23">
        <v>1755436527.3800001</v>
      </c>
      <c r="E18" s="23">
        <v>1699710652.8000014</v>
      </c>
      <c r="F18" s="23">
        <v>1699710652.8000014</v>
      </c>
      <c r="G18" s="24">
        <f t="shared" si="2"/>
        <v>55725874.579998732</v>
      </c>
      <c r="H18" s="23">
        <v>41971053.719999991</v>
      </c>
      <c r="I18" s="24">
        <f t="shared" si="3"/>
        <v>13754820.85999874</v>
      </c>
    </row>
    <row r="19" spans="1:9" x14ac:dyDescent="0.2">
      <c r="A19" s="25" t="s">
        <v>26</v>
      </c>
      <c r="B19" s="23">
        <v>3139665928</v>
      </c>
      <c r="C19" s="24">
        <f t="shared" si="1"/>
        <v>57853734.989999294</v>
      </c>
      <c r="D19" s="23">
        <v>3197519662.9899993</v>
      </c>
      <c r="E19" s="23">
        <v>2912299172.2700009</v>
      </c>
      <c r="F19" s="23">
        <v>2912299172.2700009</v>
      </c>
      <c r="G19" s="24">
        <f t="shared" si="2"/>
        <v>285220490.71999836</v>
      </c>
      <c r="H19" s="23">
        <v>238254522.89000002</v>
      </c>
      <c r="I19" s="24">
        <f t="shared" si="3"/>
        <v>46965967.829998344</v>
      </c>
    </row>
    <row r="20" spans="1:9" x14ac:dyDescent="0.2">
      <c r="A20" s="25" t="s">
        <v>27</v>
      </c>
      <c r="B20" s="23">
        <v>3947428705</v>
      </c>
      <c r="C20" s="24">
        <f t="shared" si="1"/>
        <v>37304538.550005913</v>
      </c>
      <c r="D20" s="23">
        <v>3984733243.5500059</v>
      </c>
      <c r="E20" s="23">
        <v>3765775620.2300024</v>
      </c>
      <c r="F20" s="23">
        <v>3765775620.2300024</v>
      </c>
      <c r="G20" s="24">
        <f t="shared" si="2"/>
        <v>218957623.32000351</v>
      </c>
      <c r="H20" s="23">
        <v>186103928.97999975</v>
      </c>
      <c r="I20" s="24">
        <f t="shared" si="3"/>
        <v>32853694.340003759</v>
      </c>
    </row>
    <row r="21" spans="1:9" x14ac:dyDescent="0.2">
      <c r="A21" s="25" t="s">
        <v>28</v>
      </c>
      <c r="B21" s="23">
        <v>1891891632</v>
      </c>
      <c r="C21" s="24">
        <f t="shared" si="1"/>
        <v>51616217.180000305</v>
      </c>
      <c r="D21" s="23">
        <v>1943507849.1800003</v>
      </c>
      <c r="E21" s="23">
        <v>1884893267.6399996</v>
      </c>
      <c r="F21" s="23">
        <v>1884893267.6399996</v>
      </c>
      <c r="G21" s="24">
        <f t="shared" si="2"/>
        <v>58614581.540000677</v>
      </c>
      <c r="H21" s="23">
        <v>36438427.479999982</v>
      </c>
      <c r="I21" s="24">
        <f t="shared" si="3"/>
        <v>22176154.060000695</v>
      </c>
    </row>
    <row r="22" spans="1:9" x14ac:dyDescent="0.2">
      <c r="A22" s="25" t="s">
        <v>29</v>
      </c>
      <c r="B22" s="23">
        <v>4174055538</v>
      </c>
      <c r="C22" s="24">
        <f t="shared" si="1"/>
        <v>4595782.1599998474</v>
      </c>
      <c r="D22" s="23">
        <v>4178651320.1599998</v>
      </c>
      <c r="E22" s="23">
        <v>4053011788.9299994</v>
      </c>
      <c r="F22" s="23">
        <v>4053011788.9299994</v>
      </c>
      <c r="G22" s="24">
        <f t="shared" si="2"/>
        <v>125639531.2300005</v>
      </c>
      <c r="H22" s="23">
        <v>96091410.719999984</v>
      </c>
      <c r="I22" s="24">
        <f t="shared" si="3"/>
        <v>29548120.510000512</v>
      </c>
    </row>
    <row r="23" spans="1:9" x14ac:dyDescent="0.2">
      <c r="A23" s="25" t="s">
        <v>30</v>
      </c>
      <c r="B23" s="23">
        <v>1647707249</v>
      </c>
      <c r="C23" s="24">
        <f t="shared" si="1"/>
        <v>11791419.559999704</v>
      </c>
      <c r="D23" s="23">
        <v>1659498668.5599997</v>
      </c>
      <c r="E23" s="23">
        <v>1306052643.72</v>
      </c>
      <c r="F23" s="23">
        <v>1306052643.72</v>
      </c>
      <c r="G23" s="24">
        <f t="shared" si="2"/>
        <v>353446024.83999968</v>
      </c>
      <c r="H23" s="23">
        <v>259153508.7599999</v>
      </c>
      <c r="I23" s="24">
        <f t="shared" si="3"/>
        <v>94292516.079999775</v>
      </c>
    </row>
    <row r="24" spans="1:9" x14ac:dyDescent="0.2">
      <c r="A24" s="25" t="s">
        <v>31</v>
      </c>
      <c r="B24" s="23">
        <v>2290356411</v>
      </c>
      <c r="C24" s="24">
        <f t="shared" si="1"/>
        <v>24537116.729999542</v>
      </c>
      <c r="D24" s="23">
        <v>2314893527.7299995</v>
      </c>
      <c r="E24" s="23">
        <v>2063130026.4699996</v>
      </c>
      <c r="F24" s="23">
        <v>2063130026.4699996</v>
      </c>
      <c r="G24" s="24">
        <f t="shared" si="2"/>
        <v>251763501.25999999</v>
      </c>
      <c r="H24" s="23">
        <v>234212351.9599998</v>
      </c>
      <c r="I24" s="24">
        <f t="shared" si="3"/>
        <v>17551149.300000191</v>
      </c>
    </row>
    <row r="25" spans="1:9" x14ac:dyDescent="0.2">
      <c r="A25" s="25" t="s">
        <v>32</v>
      </c>
      <c r="B25" s="23">
        <v>1500382094</v>
      </c>
      <c r="C25" s="24">
        <f t="shared" si="1"/>
        <v>25320000.000000477</v>
      </c>
      <c r="D25" s="23">
        <v>1525702094.0000005</v>
      </c>
      <c r="E25" s="23">
        <v>1479348039.1500006</v>
      </c>
      <c r="F25" s="23">
        <v>1479348039.1500006</v>
      </c>
      <c r="G25" s="24">
        <f t="shared" si="2"/>
        <v>46354054.849999905</v>
      </c>
      <c r="H25" s="23">
        <v>36768928.420000002</v>
      </c>
      <c r="I25" s="24">
        <f t="shared" si="3"/>
        <v>9585126.4299999028</v>
      </c>
    </row>
    <row r="26" spans="1:9" x14ac:dyDescent="0.2">
      <c r="A26" s="25" t="s">
        <v>33</v>
      </c>
      <c r="B26" s="23">
        <v>1537146459</v>
      </c>
      <c r="C26" s="24">
        <f t="shared" si="1"/>
        <v>18477590.370000124</v>
      </c>
      <c r="D26" s="23">
        <v>1555624049.3700001</v>
      </c>
      <c r="E26" s="23">
        <v>1528316627.2600017</v>
      </c>
      <c r="F26" s="23">
        <v>1528316627.2600017</v>
      </c>
      <c r="G26" s="24">
        <f t="shared" si="2"/>
        <v>27307422.109998465</v>
      </c>
      <c r="H26" s="23">
        <v>16640888.330000004</v>
      </c>
      <c r="I26" s="24">
        <f t="shared" si="3"/>
        <v>10666533.779998461</v>
      </c>
    </row>
    <row r="27" spans="1:9" x14ac:dyDescent="0.2">
      <c r="A27" s="25" t="s">
        <v>34</v>
      </c>
      <c r="B27" s="23">
        <v>2145429148</v>
      </c>
      <c r="C27" s="24">
        <f t="shared" si="1"/>
        <v>40472224.189998627</v>
      </c>
      <c r="D27" s="23">
        <v>2185901372.1899986</v>
      </c>
      <c r="E27" s="23">
        <v>2047510201.9599993</v>
      </c>
      <c r="F27" s="23">
        <v>2047510201.9599993</v>
      </c>
      <c r="G27" s="24">
        <f t="shared" si="2"/>
        <v>138391170.2299993</v>
      </c>
      <c r="H27" s="23">
        <v>94849712.27000007</v>
      </c>
      <c r="I27" s="24">
        <f t="shared" si="3"/>
        <v>43541457.959999233</v>
      </c>
    </row>
    <row r="28" spans="1:9" x14ac:dyDescent="0.2">
      <c r="A28" s="25" t="s">
        <v>35</v>
      </c>
      <c r="B28" s="23">
        <v>2615082231</v>
      </c>
      <c r="C28" s="24">
        <f t="shared" si="1"/>
        <v>45615763.219999313</v>
      </c>
      <c r="D28" s="23">
        <v>2660697994.2199993</v>
      </c>
      <c r="E28" s="23">
        <v>2595229338.98</v>
      </c>
      <c r="F28" s="23">
        <v>2595229338.98</v>
      </c>
      <c r="G28" s="24">
        <f t="shared" si="2"/>
        <v>65468655.239999294</v>
      </c>
      <c r="H28" s="23">
        <v>50638334.54999999</v>
      </c>
      <c r="I28" s="24">
        <f t="shared" si="3"/>
        <v>14830320.689999305</v>
      </c>
    </row>
    <row r="29" spans="1:9" x14ac:dyDescent="0.2">
      <c r="A29" s="25" t="s">
        <v>36</v>
      </c>
      <c r="B29" s="23">
        <v>1734717397</v>
      </c>
      <c r="C29" s="24">
        <f t="shared" si="1"/>
        <v>35827094.929999113</v>
      </c>
      <c r="D29" s="23">
        <v>1770544491.9299991</v>
      </c>
      <c r="E29" s="23">
        <v>1650166014.2600012</v>
      </c>
      <c r="F29" s="23">
        <v>1650166014.2600012</v>
      </c>
      <c r="G29" s="24">
        <f t="shared" si="2"/>
        <v>120378477.66999793</v>
      </c>
      <c r="H29" s="23">
        <v>73747270.269999966</v>
      </c>
      <c r="I29" s="24">
        <f t="shared" si="3"/>
        <v>46631207.399997965</v>
      </c>
    </row>
    <row r="30" spans="1:9" x14ac:dyDescent="0.2">
      <c r="A30" s="25" t="s">
        <v>37</v>
      </c>
      <c r="B30" s="23">
        <v>22872596</v>
      </c>
      <c r="C30" s="24">
        <f t="shared" si="1"/>
        <v>0</v>
      </c>
      <c r="D30" s="23">
        <v>22872596</v>
      </c>
      <c r="E30" s="23">
        <v>20903276.880000003</v>
      </c>
      <c r="F30" s="23">
        <v>20903276.880000003</v>
      </c>
      <c r="G30" s="24">
        <f t="shared" si="2"/>
        <v>1969319.1199999973</v>
      </c>
      <c r="H30" s="23">
        <v>1001788.14</v>
      </c>
      <c r="I30" s="24">
        <f t="shared" si="3"/>
        <v>967530.9799999973</v>
      </c>
    </row>
    <row r="31" spans="1:9" x14ac:dyDescent="0.2">
      <c r="A31" s="25" t="s">
        <v>38</v>
      </c>
      <c r="B31" s="23">
        <v>73146896</v>
      </c>
      <c r="C31" s="24">
        <f t="shared" si="1"/>
        <v>-12999999.999999993</v>
      </c>
      <c r="D31" s="23">
        <v>60146896.000000007</v>
      </c>
      <c r="E31" s="23">
        <v>54411367.619999982</v>
      </c>
      <c r="F31" s="23">
        <v>54411367.619999982</v>
      </c>
      <c r="G31" s="24">
        <f t="shared" si="2"/>
        <v>5735528.380000025</v>
      </c>
      <c r="H31" s="23">
        <v>1973436.1700000002</v>
      </c>
      <c r="I31" s="24">
        <f t="shared" si="3"/>
        <v>3762092.2100000251</v>
      </c>
    </row>
    <row r="32" spans="1:9" ht="24" x14ac:dyDescent="0.2">
      <c r="A32" s="25" t="s">
        <v>39</v>
      </c>
      <c r="B32" s="23">
        <v>11440949</v>
      </c>
      <c r="C32" s="24">
        <f t="shared" si="1"/>
        <v>0</v>
      </c>
      <c r="D32" s="23">
        <v>11440948.999999998</v>
      </c>
      <c r="E32" s="23">
        <v>9484647.1399999969</v>
      </c>
      <c r="F32" s="23">
        <v>9484647.1399999969</v>
      </c>
      <c r="G32" s="24">
        <f t="shared" si="2"/>
        <v>1956301.8600000013</v>
      </c>
      <c r="H32" s="23">
        <v>86863.22</v>
      </c>
      <c r="I32" s="24">
        <f t="shared" si="3"/>
        <v>1869438.6400000013</v>
      </c>
    </row>
    <row r="33" spans="1:9" ht="24" x14ac:dyDescent="0.2">
      <c r="A33" s="25" t="s">
        <v>40</v>
      </c>
      <c r="B33" s="23">
        <v>38919322</v>
      </c>
      <c r="C33" s="24">
        <f t="shared" si="1"/>
        <v>2217050.8200000003</v>
      </c>
      <c r="D33" s="23">
        <v>41136372.82</v>
      </c>
      <c r="E33" s="23">
        <v>36762386.259999998</v>
      </c>
      <c r="F33" s="23">
        <v>36762386.259999998</v>
      </c>
      <c r="G33" s="24">
        <f t="shared" si="2"/>
        <v>4373986.5600000024</v>
      </c>
      <c r="H33" s="23">
        <v>142163.01999999999</v>
      </c>
      <c r="I33" s="24">
        <f t="shared" si="3"/>
        <v>4231823.5400000028</v>
      </c>
    </row>
    <row r="34" spans="1:9" ht="24" x14ac:dyDescent="0.2">
      <c r="A34" s="25" t="s">
        <v>41</v>
      </c>
      <c r="B34" s="23">
        <v>13050904</v>
      </c>
      <c r="C34" s="24">
        <f t="shared" si="1"/>
        <v>0</v>
      </c>
      <c r="D34" s="23">
        <v>13050904</v>
      </c>
      <c r="E34" s="23">
        <v>12721427.779999997</v>
      </c>
      <c r="F34" s="23">
        <v>12721427.779999997</v>
      </c>
      <c r="G34" s="24">
        <f t="shared" si="2"/>
        <v>329476.22000000253</v>
      </c>
      <c r="H34" s="23">
        <v>95079.97</v>
      </c>
      <c r="I34" s="24">
        <f t="shared" si="3"/>
        <v>234396.25000000253</v>
      </c>
    </row>
    <row r="35" spans="1:9" x14ac:dyDescent="0.2">
      <c r="A35" s="25" t="s">
        <v>42</v>
      </c>
      <c r="B35" s="23">
        <v>269624774</v>
      </c>
      <c r="C35" s="24">
        <f t="shared" si="1"/>
        <v>277206874.00999975</v>
      </c>
      <c r="D35" s="23">
        <v>546831648.00999975</v>
      </c>
      <c r="E35" s="23">
        <v>538052819.16000009</v>
      </c>
      <c r="F35" s="23">
        <v>538052819.16000009</v>
      </c>
      <c r="G35" s="24">
        <f t="shared" si="2"/>
        <v>8778828.8499996662</v>
      </c>
      <c r="H35" s="23">
        <v>5105940.1900000004</v>
      </c>
      <c r="I35" s="24">
        <f t="shared" si="3"/>
        <v>3672888.6599996658</v>
      </c>
    </row>
    <row r="36" spans="1:9" x14ac:dyDescent="0.2">
      <c r="A36" s="25" t="s">
        <v>43</v>
      </c>
      <c r="B36" s="23">
        <v>4741721087</v>
      </c>
      <c r="C36" s="24">
        <f t="shared" si="1"/>
        <v>2491047876.6300011</v>
      </c>
      <c r="D36" s="23">
        <v>7232768963.6300011</v>
      </c>
      <c r="E36" s="23">
        <v>5132158070.2900019</v>
      </c>
      <c r="F36" s="23">
        <v>5132158070.2900019</v>
      </c>
      <c r="G36" s="24">
        <f t="shared" si="2"/>
        <v>2100610893.3399992</v>
      </c>
      <c r="H36" s="23">
        <v>776023470.96999979</v>
      </c>
      <c r="I36" s="24">
        <f t="shared" si="3"/>
        <v>1324587422.3699994</v>
      </c>
    </row>
    <row r="37" spans="1:9" x14ac:dyDescent="0.2">
      <c r="A37" s="25" t="s">
        <v>44</v>
      </c>
      <c r="B37" s="23">
        <v>428865331</v>
      </c>
      <c r="C37" s="24">
        <f t="shared" si="1"/>
        <v>-228789283.96999997</v>
      </c>
      <c r="D37" s="23">
        <v>200076047.03000003</v>
      </c>
      <c r="E37" s="23">
        <v>194016959.4600001</v>
      </c>
      <c r="F37" s="23">
        <v>194016959.4600001</v>
      </c>
      <c r="G37" s="24">
        <f t="shared" si="2"/>
        <v>6059087.5699999332</v>
      </c>
      <c r="H37" s="23">
        <v>1791978.7899999996</v>
      </c>
      <c r="I37" s="24">
        <f t="shared" si="3"/>
        <v>4267108.7799999341</v>
      </c>
    </row>
    <row r="38" spans="1:9" x14ac:dyDescent="0.2">
      <c r="A38" s="25" t="s">
        <v>45</v>
      </c>
      <c r="B38" s="23">
        <v>9923122</v>
      </c>
      <c r="C38" s="24">
        <f t="shared" si="1"/>
        <v>0</v>
      </c>
      <c r="D38" s="23">
        <v>9923122</v>
      </c>
      <c r="E38" s="23">
        <v>6250926.3799999999</v>
      </c>
      <c r="F38" s="23">
        <v>6250926.3799999999</v>
      </c>
      <c r="G38" s="24">
        <f t="shared" si="2"/>
        <v>3672195.62</v>
      </c>
      <c r="H38" s="23">
        <v>479021.25</v>
      </c>
      <c r="I38" s="24">
        <f t="shared" si="3"/>
        <v>3193174.37</v>
      </c>
    </row>
    <row r="39" spans="1:9" x14ac:dyDescent="0.2">
      <c r="A39" s="25" t="s">
        <v>46</v>
      </c>
      <c r="B39" s="23">
        <v>552625888</v>
      </c>
      <c r="C39" s="24">
        <f t="shared" si="1"/>
        <v>4348314.3199996948</v>
      </c>
      <c r="D39" s="23">
        <v>556974202.31999969</v>
      </c>
      <c r="E39" s="23">
        <v>551190805.63999987</v>
      </c>
      <c r="F39" s="23">
        <v>551190805.63999987</v>
      </c>
      <c r="G39" s="24">
        <f t="shared" si="2"/>
        <v>5783396.6799998283</v>
      </c>
      <c r="H39" s="23">
        <v>2778587.25</v>
      </c>
      <c r="I39" s="24">
        <f t="shared" si="3"/>
        <v>3004809.4299998283</v>
      </c>
    </row>
    <row r="40" spans="1:9" x14ac:dyDescent="0.2">
      <c r="A40" s="25" t="s">
        <v>47</v>
      </c>
      <c r="B40" s="23">
        <v>149030710</v>
      </c>
      <c r="C40" s="24">
        <f t="shared" si="1"/>
        <v>1454001.6800000072</v>
      </c>
      <c r="D40" s="23">
        <v>150484711.68000001</v>
      </c>
      <c r="E40" s="23">
        <v>145769665.70000002</v>
      </c>
      <c r="F40" s="23">
        <v>145769665.70000002</v>
      </c>
      <c r="G40" s="24">
        <f t="shared" si="2"/>
        <v>4715045.9799999893</v>
      </c>
      <c r="H40" s="23">
        <v>1867030.1399999997</v>
      </c>
      <c r="I40" s="24">
        <f t="shared" si="3"/>
        <v>2848015.8399999896</v>
      </c>
    </row>
    <row r="41" spans="1:9" x14ac:dyDescent="0.2">
      <c r="A41" s="25" t="s">
        <v>48</v>
      </c>
      <c r="B41" s="23">
        <v>114095940</v>
      </c>
      <c r="C41" s="24">
        <f t="shared" si="1"/>
        <v>10730584.549999997</v>
      </c>
      <c r="D41" s="23">
        <v>124826524.55</v>
      </c>
      <c r="E41" s="23">
        <v>106582895.78999999</v>
      </c>
      <c r="F41" s="23">
        <v>106582895.78999999</v>
      </c>
      <c r="G41" s="24">
        <f t="shared" si="2"/>
        <v>18243628.760000005</v>
      </c>
      <c r="H41" s="23">
        <v>5399338.2100000009</v>
      </c>
      <c r="I41" s="24">
        <f t="shared" si="3"/>
        <v>12844290.550000004</v>
      </c>
    </row>
    <row r="42" spans="1:9" x14ac:dyDescent="0.2">
      <c r="A42" s="25" t="s">
        <v>49</v>
      </c>
      <c r="B42" s="23">
        <v>1450496669</v>
      </c>
      <c r="C42" s="24">
        <f t="shared" si="1"/>
        <v>53088329.609998941</v>
      </c>
      <c r="D42" s="23">
        <v>1503584998.6099989</v>
      </c>
      <c r="E42" s="23">
        <v>1413642352.3300002</v>
      </c>
      <c r="F42" s="23">
        <v>1413642352.3300002</v>
      </c>
      <c r="G42" s="24">
        <f t="shared" si="2"/>
        <v>89942646.279998779</v>
      </c>
      <c r="H42" s="23">
        <v>60188799.789999969</v>
      </c>
      <c r="I42" s="24">
        <f t="shared" si="3"/>
        <v>29753846.48999881</v>
      </c>
    </row>
    <row r="43" spans="1:9" x14ac:dyDescent="0.2">
      <c r="A43" s="25" t="s">
        <v>50</v>
      </c>
      <c r="B43" s="23">
        <v>12635672861</v>
      </c>
      <c r="C43" s="24">
        <f t="shared" si="1"/>
        <v>561847525.59999847</v>
      </c>
      <c r="D43" s="23">
        <v>13197520386.599998</v>
      </c>
      <c r="E43" s="23">
        <v>11967793362.57</v>
      </c>
      <c r="F43" s="23">
        <v>11967793362.57</v>
      </c>
      <c r="G43" s="24">
        <f t="shared" si="2"/>
        <v>1229727024.0299988</v>
      </c>
      <c r="H43" s="23">
        <v>387097043.14999992</v>
      </c>
      <c r="I43" s="24">
        <f t="shared" si="3"/>
        <v>842629980.87999892</v>
      </c>
    </row>
    <row r="44" spans="1:9" x14ac:dyDescent="0.2">
      <c r="A44" s="25" t="s">
        <v>51</v>
      </c>
      <c r="B44" s="23">
        <v>42013906</v>
      </c>
      <c r="C44" s="24">
        <f t="shared" si="1"/>
        <v>0</v>
      </c>
      <c r="D44" s="23">
        <v>42013906</v>
      </c>
      <c r="E44" s="23">
        <v>37315403.32</v>
      </c>
      <c r="F44" s="23">
        <v>37315403.32</v>
      </c>
      <c r="G44" s="24">
        <f t="shared" si="2"/>
        <v>4698502.68</v>
      </c>
      <c r="H44" s="23">
        <v>1802412.4700000002</v>
      </c>
      <c r="I44" s="24">
        <f t="shared" si="3"/>
        <v>2896090.2099999995</v>
      </c>
    </row>
    <row r="45" spans="1:9" x14ac:dyDescent="0.2">
      <c r="A45" s="25" t="s">
        <v>52</v>
      </c>
      <c r="B45" s="23">
        <v>1545222020</v>
      </c>
      <c r="C45" s="24">
        <f t="shared" si="1"/>
        <v>197168944.82999992</v>
      </c>
      <c r="D45" s="23">
        <v>1742390964.8299999</v>
      </c>
      <c r="E45" s="23">
        <v>1687826995.9199998</v>
      </c>
      <c r="F45" s="23">
        <v>1687826995.9199998</v>
      </c>
      <c r="G45" s="24">
        <f t="shared" si="2"/>
        <v>54563968.910000086</v>
      </c>
      <c r="H45" s="23">
        <v>41552549.840000004</v>
      </c>
      <c r="I45" s="24">
        <f t="shared" si="3"/>
        <v>13011419.070000082</v>
      </c>
    </row>
    <row r="46" spans="1:9" x14ac:dyDescent="0.2">
      <c r="A46" s="25" t="s">
        <v>53</v>
      </c>
      <c r="B46" s="23">
        <v>123235081</v>
      </c>
      <c r="C46" s="24">
        <f t="shared" si="1"/>
        <v>-775597.1400000155</v>
      </c>
      <c r="D46" s="23">
        <v>122459483.85999998</v>
      </c>
      <c r="E46" s="23">
        <v>118858324.75</v>
      </c>
      <c r="F46" s="23">
        <v>118858324.75</v>
      </c>
      <c r="G46" s="24">
        <f t="shared" si="2"/>
        <v>3601159.1099999845</v>
      </c>
      <c r="H46" s="23">
        <v>1850469.8099999994</v>
      </c>
      <c r="I46" s="24">
        <f t="shared" si="3"/>
        <v>1750689.2999999851</v>
      </c>
    </row>
    <row r="47" spans="1:9" x14ac:dyDescent="0.2">
      <c r="A47" s="25" t="s">
        <v>54</v>
      </c>
      <c r="B47" s="23">
        <v>9524365661</v>
      </c>
      <c r="C47" s="24">
        <f t="shared" si="1"/>
        <v>1533103489.7699947</v>
      </c>
      <c r="D47" s="23">
        <v>11057469150.769995</v>
      </c>
      <c r="E47" s="23">
        <v>10195748731.470007</v>
      </c>
      <c r="F47" s="23">
        <v>10195748731.470007</v>
      </c>
      <c r="G47" s="24">
        <f t="shared" si="2"/>
        <v>861720419.29998779</v>
      </c>
      <c r="H47" s="23">
        <v>740456302.25000036</v>
      </c>
      <c r="I47" s="24">
        <f t="shared" si="3"/>
        <v>121264117.04998744</v>
      </c>
    </row>
    <row r="48" spans="1:9" x14ac:dyDescent="0.2">
      <c r="A48" s="25" t="s">
        <v>55</v>
      </c>
      <c r="B48" s="23">
        <v>1351704197</v>
      </c>
      <c r="C48" s="24">
        <f t="shared" si="1"/>
        <v>141862172.16999984</v>
      </c>
      <c r="D48" s="23">
        <v>1493566369.1699998</v>
      </c>
      <c r="E48" s="23">
        <v>1469311223.4500003</v>
      </c>
      <c r="F48" s="23">
        <v>1469311223.4500003</v>
      </c>
      <c r="G48" s="24">
        <f t="shared" si="2"/>
        <v>24255145.719999552</v>
      </c>
      <c r="H48" s="23">
        <v>18132243.82</v>
      </c>
      <c r="I48" s="24">
        <f t="shared" si="3"/>
        <v>6122901.8999995515</v>
      </c>
    </row>
    <row r="49" spans="1:9" x14ac:dyDescent="0.2">
      <c r="A49" s="25" t="s">
        <v>56</v>
      </c>
      <c r="B49" s="23">
        <v>24888624</v>
      </c>
      <c r="C49" s="24">
        <f t="shared" si="1"/>
        <v>-1102200</v>
      </c>
      <c r="D49" s="23">
        <v>23786424</v>
      </c>
      <c r="E49" s="23">
        <v>20373886.390000001</v>
      </c>
      <c r="F49" s="23">
        <v>20373886.390000001</v>
      </c>
      <c r="G49" s="24">
        <f t="shared" si="2"/>
        <v>3412537.6099999994</v>
      </c>
      <c r="H49" s="23">
        <v>447603.99</v>
      </c>
      <c r="I49" s="24">
        <f t="shared" si="3"/>
        <v>2964933.6199999992</v>
      </c>
    </row>
    <row r="50" spans="1:9" x14ac:dyDescent="0.2">
      <c r="A50" s="25" t="s">
        <v>57</v>
      </c>
      <c r="B50" s="23">
        <v>130290077</v>
      </c>
      <c r="C50" s="24">
        <f t="shared" si="1"/>
        <v>0</v>
      </c>
      <c r="D50" s="23">
        <v>130290077</v>
      </c>
      <c r="E50" s="23">
        <v>121635298.2</v>
      </c>
      <c r="F50" s="23">
        <v>121635298.2</v>
      </c>
      <c r="G50" s="24">
        <f t="shared" si="2"/>
        <v>8654778.799999997</v>
      </c>
      <c r="H50" s="23">
        <v>7219371.0299999984</v>
      </c>
      <c r="I50" s="24">
        <f t="shared" si="3"/>
        <v>1435407.7699999986</v>
      </c>
    </row>
    <row r="51" spans="1:9" x14ac:dyDescent="0.2">
      <c r="A51" s="25" t="s">
        <v>58</v>
      </c>
      <c r="B51" s="23">
        <v>2536422578</v>
      </c>
      <c r="C51" s="24">
        <f t="shared" si="1"/>
        <v>1082300771.5099998</v>
      </c>
      <c r="D51" s="23">
        <v>3618723349.5099998</v>
      </c>
      <c r="E51" s="23">
        <v>3502951471.5699992</v>
      </c>
      <c r="F51" s="23">
        <v>3502951471.5699992</v>
      </c>
      <c r="G51" s="24">
        <f t="shared" si="2"/>
        <v>115771877.94000053</v>
      </c>
      <c r="H51" s="23">
        <v>98559801.309999943</v>
      </c>
      <c r="I51" s="24">
        <f t="shared" si="3"/>
        <v>17212076.630000591</v>
      </c>
    </row>
    <row r="52" spans="1:9" x14ac:dyDescent="0.2">
      <c r="A52" s="25" t="s">
        <v>59</v>
      </c>
      <c r="B52" s="23">
        <v>28639670</v>
      </c>
      <c r="C52" s="24">
        <f t="shared" si="1"/>
        <v>0</v>
      </c>
      <c r="D52" s="23">
        <v>28639670</v>
      </c>
      <c r="E52" s="23">
        <v>26935556.099999998</v>
      </c>
      <c r="F52" s="23">
        <v>26935556.099999998</v>
      </c>
      <c r="G52" s="24">
        <f t="shared" si="2"/>
        <v>1704113.9000000022</v>
      </c>
      <c r="H52" s="23">
        <v>493848.69999999995</v>
      </c>
      <c r="I52" s="24">
        <f t="shared" si="3"/>
        <v>1210265.2000000023</v>
      </c>
    </row>
    <row r="53" spans="1:9" x14ac:dyDescent="0.2">
      <c r="A53" s="25" t="s">
        <v>60</v>
      </c>
      <c r="B53" s="23">
        <v>1744226682</v>
      </c>
      <c r="C53" s="24">
        <f t="shared" si="1"/>
        <v>137511596.7099998</v>
      </c>
      <c r="D53" s="23">
        <v>1881738278.7099998</v>
      </c>
      <c r="E53" s="23">
        <v>1721625851.8199992</v>
      </c>
      <c r="F53" s="23">
        <v>1721625851.8199992</v>
      </c>
      <c r="G53" s="24">
        <f t="shared" si="2"/>
        <v>160112426.89000058</v>
      </c>
      <c r="H53" s="23">
        <v>135103829.66999999</v>
      </c>
      <c r="I53" s="24">
        <f t="shared" si="3"/>
        <v>25008597.220000595</v>
      </c>
    </row>
    <row r="54" spans="1:9" x14ac:dyDescent="0.2">
      <c r="A54" s="25" t="s">
        <v>61</v>
      </c>
      <c r="B54" s="23">
        <v>18249386</v>
      </c>
      <c r="C54" s="24">
        <f t="shared" si="1"/>
        <v>2008076.5499999933</v>
      </c>
      <c r="D54" s="23">
        <v>20257462.549999993</v>
      </c>
      <c r="E54" s="23">
        <v>19082954.909999993</v>
      </c>
      <c r="F54" s="23">
        <v>19082954.909999993</v>
      </c>
      <c r="G54" s="24">
        <f t="shared" si="2"/>
        <v>1174507.6400000006</v>
      </c>
      <c r="H54" s="23">
        <v>1085139.4200000002</v>
      </c>
      <c r="I54" s="24">
        <f t="shared" si="3"/>
        <v>89368.220000000438</v>
      </c>
    </row>
    <row r="55" spans="1:9" x14ac:dyDescent="0.2">
      <c r="A55" s="25" t="s">
        <v>62</v>
      </c>
      <c r="B55" s="23">
        <v>159339008</v>
      </c>
      <c r="C55" s="24">
        <f t="shared" si="1"/>
        <v>0</v>
      </c>
      <c r="D55" s="23">
        <v>159339008</v>
      </c>
      <c r="E55" s="23">
        <v>135328817.13</v>
      </c>
      <c r="F55" s="23">
        <v>135328817.13</v>
      </c>
      <c r="G55" s="24">
        <f t="shared" si="2"/>
        <v>24010190.870000005</v>
      </c>
      <c r="H55" s="23">
        <v>22611396.620000001</v>
      </c>
      <c r="I55" s="24">
        <f t="shared" si="3"/>
        <v>1398794.2500000037</v>
      </c>
    </row>
    <row r="56" spans="1:9" x14ac:dyDescent="0.2">
      <c r="A56" s="25" t="s">
        <v>63</v>
      </c>
      <c r="B56" s="23">
        <v>405955154</v>
      </c>
      <c r="C56" s="24">
        <f t="shared" si="1"/>
        <v>44756193</v>
      </c>
      <c r="D56" s="23">
        <v>450711347</v>
      </c>
      <c r="E56" s="23">
        <v>440471705.64000005</v>
      </c>
      <c r="F56" s="23">
        <v>440471705.64000005</v>
      </c>
      <c r="G56" s="24">
        <f t="shared" si="2"/>
        <v>10239641.359999955</v>
      </c>
      <c r="H56" s="23">
        <v>1935078.1800000002</v>
      </c>
      <c r="I56" s="24">
        <f t="shared" si="3"/>
        <v>8304563.179999955</v>
      </c>
    </row>
    <row r="57" spans="1:9" x14ac:dyDescent="0.2">
      <c r="A57" s="25" t="s">
        <v>64</v>
      </c>
      <c r="B57" s="23">
        <v>4433155049</v>
      </c>
      <c r="C57" s="24">
        <f t="shared" si="1"/>
        <v>171123969.21000099</v>
      </c>
      <c r="D57" s="23">
        <v>4604279018.210001</v>
      </c>
      <c r="E57" s="23">
        <v>4371791072.4999962</v>
      </c>
      <c r="F57" s="23">
        <v>4371791072.4999962</v>
      </c>
      <c r="G57" s="24">
        <f t="shared" si="2"/>
        <v>232487945.71000481</v>
      </c>
      <c r="H57" s="23">
        <v>123940493.11000004</v>
      </c>
      <c r="I57" s="24">
        <f t="shared" si="3"/>
        <v>108547452.60000476</v>
      </c>
    </row>
    <row r="58" spans="1:9" ht="24" x14ac:dyDescent="0.2">
      <c r="A58" s="25" t="s">
        <v>65</v>
      </c>
      <c r="B58" s="23">
        <v>0</v>
      </c>
      <c r="C58" s="24">
        <f t="shared" si="1"/>
        <v>10102084710.93</v>
      </c>
      <c r="D58" s="23">
        <v>10102084710.93</v>
      </c>
      <c r="E58" s="23">
        <v>10102084710.93</v>
      </c>
      <c r="F58" s="23">
        <v>10102084710.93</v>
      </c>
      <c r="G58" s="24">
        <f t="shared" si="2"/>
        <v>0</v>
      </c>
      <c r="H58" s="23">
        <v>0</v>
      </c>
      <c r="I58" s="24">
        <f t="shared" si="3"/>
        <v>0</v>
      </c>
    </row>
    <row r="59" spans="1:9" x14ac:dyDescent="0.2">
      <c r="A59" s="25" t="s">
        <v>66</v>
      </c>
      <c r="B59" s="23">
        <v>4412219842</v>
      </c>
      <c r="C59" s="24">
        <f t="shared" si="1"/>
        <v>3720321168.4099998</v>
      </c>
      <c r="D59" s="23">
        <v>8132541010.4099998</v>
      </c>
      <c r="E59" s="23">
        <v>7963089979.4500036</v>
      </c>
      <c r="F59" s="23">
        <v>7963089979.4500036</v>
      </c>
      <c r="G59" s="24">
        <f t="shared" si="2"/>
        <v>169451030.95999622</v>
      </c>
      <c r="H59" s="23">
        <v>146705687.48000002</v>
      </c>
      <c r="I59" s="24">
        <f t="shared" si="3"/>
        <v>22745343.479996204</v>
      </c>
    </row>
    <row r="60" spans="1:9" x14ac:dyDescent="0.2">
      <c r="A60" s="25" t="s">
        <v>67</v>
      </c>
      <c r="B60" s="23">
        <v>1752814446</v>
      </c>
      <c r="C60" s="24">
        <f t="shared" si="1"/>
        <v>355598456.23000002</v>
      </c>
      <c r="D60" s="23">
        <v>2108412902.23</v>
      </c>
      <c r="E60" s="23">
        <v>2044151524.0499997</v>
      </c>
      <c r="F60" s="23">
        <v>2044151524.0499997</v>
      </c>
      <c r="G60" s="24">
        <f t="shared" si="2"/>
        <v>64261378.180000305</v>
      </c>
      <c r="H60" s="23">
        <v>45726992.589999996</v>
      </c>
      <c r="I60" s="24">
        <f t="shared" si="3"/>
        <v>18534385.590000309</v>
      </c>
    </row>
    <row r="61" spans="1:9" x14ac:dyDescent="0.2">
      <c r="A61" s="25" t="s">
        <v>68</v>
      </c>
      <c r="B61" s="23">
        <v>6520206751</v>
      </c>
      <c r="C61" s="24">
        <f t="shared" si="1"/>
        <v>6271782998.2399979</v>
      </c>
      <c r="D61" s="23">
        <v>12791989749.239998</v>
      </c>
      <c r="E61" s="23">
        <v>12657571654.439999</v>
      </c>
      <c r="F61" s="23">
        <v>12657571654.439999</v>
      </c>
      <c r="G61" s="24">
        <f t="shared" si="2"/>
        <v>134418094.79999924</v>
      </c>
      <c r="H61" s="23">
        <v>120302242.33</v>
      </c>
      <c r="I61" s="24">
        <f t="shared" si="3"/>
        <v>14115852.469999239</v>
      </c>
    </row>
    <row r="62" spans="1:9" x14ac:dyDescent="0.2">
      <c r="A62" s="25" t="s">
        <v>69</v>
      </c>
      <c r="B62" s="23">
        <v>586693919</v>
      </c>
      <c r="C62" s="24">
        <f t="shared" si="1"/>
        <v>-16671151.449999928</v>
      </c>
      <c r="D62" s="23">
        <v>570022767.55000007</v>
      </c>
      <c r="E62" s="23">
        <v>387452158.30000025</v>
      </c>
      <c r="F62" s="23">
        <v>387452158.30000025</v>
      </c>
      <c r="G62" s="24">
        <f t="shared" si="2"/>
        <v>182570609.24999982</v>
      </c>
      <c r="H62" s="23">
        <v>120929297.77</v>
      </c>
      <c r="I62" s="24">
        <f t="shared" si="3"/>
        <v>61641311.479999825</v>
      </c>
    </row>
    <row r="63" spans="1:9" x14ac:dyDescent="0.2">
      <c r="A63" s="25" t="s">
        <v>70</v>
      </c>
      <c r="B63" s="23">
        <v>117505319</v>
      </c>
      <c r="C63" s="24">
        <f t="shared" si="1"/>
        <v>86465625.109999985</v>
      </c>
      <c r="D63" s="23">
        <v>203970944.10999998</v>
      </c>
      <c r="E63" s="23">
        <v>171783530.97</v>
      </c>
      <c r="F63" s="23">
        <v>171783530.97</v>
      </c>
      <c r="G63" s="24">
        <f t="shared" si="2"/>
        <v>32187413.139999986</v>
      </c>
      <c r="H63" s="23">
        <v>10148911.199999999</v>
      </c>
      <c r="I63" s="24">
        <f t="shared" si="3"/>
        <v>22038501.939999986</v>
      </c>
    </row>
    <row r="64" spans="1:9" x14ac:dyDescent="0.2">
      <c r="A64" s="25" t="s">
        <v>71</v>
      </c>
      <c r="B64" s="23">
        <v>43328529</v>
      </c>
      <c r="C64" s="24">
        <f t="shared" si="1"/>
        <v>-108230.31999999285</v>
      </c>
      <c r="D64" s="23">
        <v>43220298.680000007</v>
      </c>
      <c r="E64" s="23">
        <v>37632425.809999987</v>
      </c>
      <c r="F64" s="23">
        <v>37632425.809999987</v>
      </c>
      <c r="G64" s="24">
        <f t="shared" si="2"/>
        <v>5587872.8700000197</v>
      </c>
      <c r="H64" s="23">
        <v>30871.99</v>
      </c>
      <c r="I64" s="24">
        <f t="shared" si="3"/>
        <v>5557000.8800000194</v>
      </c>
    </row>
    <row r="65" spans="1:9" x14ac:dyDescent="0.2">
      <c r="A65" s="25" t="s">
        <v>72</v>
      </c>
      <c r="B65" s="23">
        <v>74715667</v>
      </c>
      <c r="C65" s="24">
        <f t="shared" si="1"/>
        <v>0</v>
      </c>
      <c r="D65" s="23">
        <v>74715667</v>
      </c>
      <c r="E65" s="23">
        <v>60982688.740000002</v>
      </c>
      <c r="F65" s="23">
        <v>60982688.740000002</v>
      </c>
      <c r="G65" s="24">
        <f t="shared" si="2"/>
        <v>13732978.259999998</v>
      </c>
      <c r="H65" s="23">
        <v>3662270.59</v>
      </c>
      <c r="I65" s="24">
        <f t="shared" si="3"/>
        <v>10070707.669999998</v>
      </c>
    </row>
    <row r="66" spans="1:9" ht="24" x14ac:dyDescent="0.2">
      <c r="A66" s="25" t="s">
        <v>73</v>
      </c>
      <c r="B66" s="23">
        <v>0</v>
      </c>
      <c r="C66" s="24">
        <f t="shared" si="1"/>
        <v>1283229756.1800001</v>
      </c>
      <c r="D66" s="23">
        <v>1283229756.1800001</v>
      </c>
      <c r="E66" s="23">
        <v>1080327695.5999999</v>
      </c>
      <c r="F66" s="23">
        <v>1080327695.5999999</v>
      </c>
      <c r="G66" s="24">
        <f t="shared" si="2"/>
        <v>202902060.58000016</v>
      </c>
      <c r="H66" s="23">
        <v>78022890.980000004</v>
      </c>
      <c r="I66" s="24">
        <f t="shared" si="3"/>
        <v>124879169.60000016</v>
      </c>
    </row>
    <row r="67" spans="1:9" x14ac:dyDescent="0.2">
      <c r="A67" s="25" t="s">
        <v>74</v>
      </c>
      <c r="B67" s="23">
        <v>2431456314</v>
      </c>
      <c r="C67" s="24">
        <f t="shared" si="1"/>
        <v>683520498.3499999</v>
      </c>
      <c r="D67" s="23">
        <v>3114976812.3499999</v>
      </c>
      <c r="E67" s="23">
        <v>2619391172.7099986</v>
      </c>
      <c r="F67" s="23">
        <v>2619391172.7099986</v>
      </c>
      <c r="G67" s="24">
        <f t="shared" si="2"/>
        <v>495585639.6400013</v>
      </c>
      <c r="H67" s="23">
        <v>382154119.37999994</v>
      </c>
      <c r="I67" s="24">
        <f t="shared" si="3"/>
        <v>113431520.26000136</v>
      </c>
    </row>
    <row r="68" spans="1:9" x14ac:dyDescent="0.2">
      <c r="A68" s="25" t="s">
        <v>75</v>
      </c>
      <c r="B68" s="23">
        <v>823836</v>
      </c>
      <c r="C68" s="24">
        <f t="shared" si="1"/>
        <v>758115.71</v>
      </c>
      <c r="D68" s="23">
        <v>1581951.71</v>
      </c>
      <c r="E68" s="23">
        <v>847810.01</v>
      </c>
      <c r="F68" s="23">
        <v>847810.01</v>
      </c>
      <c r="G68" s="24">
        <f t="shared" si="2"/>
        <v>734141.7</v>
      </c>
      <c r="H68" s="23">
        <v>74677.459999999992</v>
      </c>
      <c r="I68" s="24">
        <f t="shared" si="3"/>
        <v>659464.24</v>
      </c>
    </row>
    <row r="69" spans="1:9" ht="24" x14ac:dyDescent="0.2">
      <c r="A69" s="25" t="s">
        <v>76</v>
      </c>
      <c r="B69" s="23">
        <v>535195200</v>
      </c>
      <c r="C69" s="24">
        <f t="shared" si="1"/>
        <v>0</v>
      </c>
      <c r="D69" s="23">
        <v>535195200</v>
      </c>
      <c r="E69" s="23">
        <v>354407771.35000002</v>
      </c>
      <c r="F69" s="23">
        <v>354407771.35000002</v>
      </c>
      <c r="G69" s="24">
        <f t="shared" si="2"/>
        <v>180787428.64999998</v>
      </c>
      <c r="H69" s="23">
        <v>133272.89000000001</v>
      </c>
      <c r="I69" s="24">
        <f t="shared" si="3"/>
        <v>180654155.75999999</v>
      </c>
    </row>
    <row r="70" spans="1:9" x14ac:dyDescent="0.2">
      <c r="A70" s="25" t="s">
        <v>77</v>
      </c>
      <c r="B70" s="23">
        <v>2914766354</v>
      </c>
      <c r="C70" s="24">
        <f t="shared" si="1"/>
        <v>14988085.399999619</v>
      </c>
      <c r="D70" s="23">
        <v>2929754439.3999996</v>
      </c>
      <c r="E70" s="23">
        <v>2871066982.9099989</v>
      </c>
      <c r="F70" s="23">
        <v>2871066982.9099989</v>
      </c>
      <c r="G70" s="24">
        <f t="shared" si="2"/>
        <v>58687456.490000725</v>
      </c>
      <c r="H70" s="23">
        <v>47037580.010000013</v>
      </c>
      <c r="I70" s="24">
        <f t="shared" si="3"/>
        <v>11649876.480000712</v>
      </c>
    </row>
    <row r="71" spans="1:9" x14ac:dyDescent="0.2">
      <c r="A71" s="25" t="s">
        <v>78</v>
      </c>
      <c r="B71" s="23">
        <v>20551444425</v>
      </c>
      <c r="C71" s="24">
        <f t="shared" si="1"/>
        <v>1974444638.8200073</v>
      </c>
      <c r="D71" s="23">
        <v>22525889063.820007</v>
      </c>
      <c r="E71" s="23">
        <v>19484849328.25</v>
      </c>
      <c r="F71" s="23">
        <v>19484849328.25</v>
      </c>
      <c r="G71" s="24">
        <f t="shared" si="2"/>
        <v>3041039735.5700073</v>
      </c>
      <c r="H71" s="23">
        <v>2499924400.3499994</v>
      </c>
      <c r="I71" s="24">
        <f t="shared" si="3"/>
        <v>541115335.2200079</v>
      </c>
    </row>
    <row r="72" spans="1:9" x14ac:dyDescent="0.2">
      <c r="A72" s="25" t="s">
        <v>79</v>
      </c>
      <c r="B72" s="23">
        <v>250576182</v>
      </c>
      <c r="C72" s="24">
        <f t="shared" si="1"/>
        <v>8346759.6800000072</v>
      </c>
      <c r="D72" s="23">
        <v>258922941.68000001</v>
      </c>
      <c r="E72" s="23">
        <v>182154301.45999992</v>
      </c>
      <c r="F72" s="23">
        <v>182154301.45999992</v>
      </c>
      <c r="G72" s="24">
        <f t="shared" si="2"/>
        <v>76768640.220000088</v>
      </c>
      <c r="H72" s="23">
        <v>40198887.920000002</v>
      </c>
      <c r="I72" s="24">
        <f t="shared" si="3"/>
        <v>36569752.300000086</v>
      </c>
    </row>
    <row r="73" spans="1:9" x14ac:dyDescent="0.2">
      <c r="A73" s="25" t="s">
        <v>80</v>
      </c>
      <c r="B73" s="23">
        <v>2949781065</v>
      </c>
      <c r="C73" s="24">
        <f t="shared" ref="C73:C123" si="4">+D73-B73</f>
        <v>101736064.92000008</v>
      </c>
      <c r="D73" s="23">
        <v>3051517129.9200001</v>
      </c>
      <c r="E73" s="23">
        <v>2771241104.4400005</v>
      </c>
      <c r="F73" s="23">
        <v>2771241104.4400005</v>
      </c>
      <c r="G73" s="24">
        <f t="shared" ref="G73:G136" si="5">+D73-E73</f>
        <v>280276025.47999954</v>
      </c>
      <c r="H73" s="23">
        <v>126585763.51000001</v>
      </c>
      <c r="I73" s="24">
        <f t="shared" ref="I73:I136" si="6">+G73-H73</f>
        <v>153690261.96999955</v>
      </c>
    </row>
    <row r="74" spans="1:9" x14ac:dyDescent="0.2">
      <c r="A74" s="25" t="s">
        <v>81</v>
      </c>
      <c r="B74" s="23">
        <v>1899403579</v>
      </c>
      <c r="C74" s="24">
        <f t="shared" si="4"/>
        <v>1073315966.1799998</v>
      </c>
      <c r="D74" s="23">
        <v>2972719545.1799998</v>
      </c>
      <c r="E74" s="23">
        <v>2420089005.8299994</v>
      </c>
      <c r="F74" s="23">
        <v>2420089005.8299994</v>
      </c>
      <c r="G74" s="24">
        <f t="shared" si="5"/>
        <v>552630539.35000038</v>
      </c>
      <c r="H74" s="23">
        <v>394306503.91999996</v>
      </c>
      <c r="I74" s="24">
        <f t="shared" si="6"/>
        <v>158324035.43000042</v>
      </c>
    </row>
    <row r="75" spans="1:9" x14ac:dyDescent="0.2">
      <c r="A75" s="25" t="s">
        <v>82</v>
      </c>
      <c r="B75" s="23">
        <v>25850847461</v>
      </c>
      <c r="C75" s="24">
        <f t="shared" si="4"/>
        <v>227162796.59000015</v>
      </c>
      <c r="D75" s="23">
        <v>26078010257.59</v>
      </c>
      <c r="E75" s="23">
        <v>25032235115.880005</v>
      </c>
      <c r="F75" s="23">
        <v>25032235115.880005</v>
      </c>
      <c r="G75" s="24">
        <f t="shared" si="5"/>
        <v>1045775141.7099953</v>
      </c>
      <c r="H75" s="23">
        <v>598446041.08999991</v>
      </c>
      <c r="I75" s="24">
        <f t="shared" si="6"/>
        <v>447329100.61999536</v>
      </c>
    </row>
    <row r="76" spans="1:9" x14ac:dyDescent="0.2">
      <c r="A76" s="25" t="s">
        <v>83</v>
      </c>
      <c r="B76" s="23">
        <v>170789437</v>
      </c>
      <c r="C76" s="24">
        <f t="shared" si="4"/>
        <v>-13449126.190000057</v>
      </c>
      <c r="D76" s="23">
        <v>157340310.80999994</v>
      </c>
      <c r="E76" s="23">
        <v>150417634.49000004</v>
      </c>
      <c r="F76" s="23">
        <v>150417634.49000004</v>
      </c>
      <c r="G76" s="24">
        <f t="shared" si="5"/>
        <v>6922676.3199999034</v>
      </c>
      <c r="H76" s="23">
        <v>1699374.17</v>
      </c>
      <c r="I76" s="24">
        <f t="shared" si="6"/>
        <v>5223302.1499999035</v>
      </c>
    </row>
    <row r="77" spans="1:9" x14ac:dyDescent="0.2">
      <c r="A77" s="25" t="s">
        <v>84</v>
      </c>
      <c r="B77" s="23">
        <v>12866386328</v>
      </c>
      <c r="C77" s="24">
        <f t="shared" si="4"/>
        <v>-43589969.309997559</v>
      </c>
      <c r="D77" s="23">
        <v>12822796358.690002</v>
      </c>
      <c r="E77" s="23">
        <v>12556491779.120003</v>
      </c>
      <c r="F77" s="23">
        <v>12556491779.120003</v>
      </c>
      <c r="G77" s="24">
        <f t="shared" si="5"/>
        <v>266304579.56999969</v>
      </c>
      <c r="H77" s="23">
        <v>16143337.300000001</v>
      </c>
      <c r="I77" s="24">
        <f t="shared" si="6"/>
        <v>250161242.26999968</v>
      </c>
    </row>
    <row r="78" spans="1:9" x14ac:dyDescent="0.2">
      <c r="A78" s="25" t="s">
        <v>85</v>
      </c>
      <c r="B78" s="23">
        <v>7161880070</v>
      </c>
      <c r="C78" s="24">
        <f t="shared" si="4"/>
        <v>-56283407.129999161</v>
      </c>
      <c r="D78" s="23">
        <v>7105596662.8700008</v>
      </c>
      <c r="E78" s="23">
        <v>7016862233.2399998</v>
      </c>
      <c r="F78" s="23">
        <v>7016862233.2399998</v>
      </c>
      <c r="G78" s="24">
        <f t="shared" si="5"/>
        <v>88734429.630001068</v>
      </c>
      <c r="H78" s="23">
        <v>50047051.93000003</v>
      </c>
      <c r="I78" s="24">
        <f t="shared" si="6"/>
        <v>38687377.700001039</v>
      </c>
    </row>
    <row r="79" spans="1:9" x14ac:dyDescent="0.2">
      <c r="A79" s="25" t="s">
        <v>86</v>
      </c>
      <c r="B79" s="23">
        <v>352169463</v>
      </c>
      <c r="C79" s="24">
        <f t="shared" si="4"/>
        <v>1507169.5599999428</v>
      </c>
      <c r="D79" s="23">
        <v>353676632.55999994</v>
      </c>
      <c r="E79" s="23">
        <v>313311397.43999994</v>
      </c>
      <c r="F79" s="23">
        <v>313311397.43999994</v>
      </c>
      <c r="G79" s="24">
        <f t="shared" si="5"/>
        <v>40365235.120000005</v>
      </c>
      <c r="H79" s="23">
        <v>12426751.82</v>
      </c>
      <c r="I79" s="24">
        <f t="shared" si="6"/>
        <v>27938483.300000004</v>
      </c>
    </row>
    <row r="80" spans="1:9" x14ac:dyDescent="0.2">
      <c r="A80" s="25" t="s">
        <v>87</v>
      </c>
      <c r="B80" s="23">
        <v>38414991</v>
      </c>
      <c r="C80" s="24">
        <f t="shared" si="4"/>
        <v>0</v>
      </c>
      <c r="D80" s="23">
        <v>38414991</v>
      </c>
      <c r="E80" s="23">
        <v>36244354.649999999</v>
      </c>
      <c r="F80" s="23">
        <v>36244354.649999999</v>
      </c>
      <c r="G80" s="24">
        <f t="shared" si="5"/>
        <v>2170636.3500000015</v>
      </c>
      <c r="H80" s="23">
        <v>1055802.2499999998</v>
      </c>
      <c r="I80" s="24">
        <f t="shared" si="6"/>
        <v>1114834.1000000017</v>
      </c>
    </row>
    <row r="81" spans="1:9" x14ac:dyDescent="0.2">
      <c r="A81" s="25" t="s">
        <v>88</v>
      </c>
      <c r="B81" s="23">
        <v>297499808</v>
      </c>
      <c r="C81" s="24">
        <f t="shared" si="4"/>
        <v>-13200000</v>
      </c>
      <c r="D81" s="23">
        <v>284299808</v>
      </c>
      <c r="E81" s="23">
        <v>257335630.33000004</v>
      </c>
      <c r="F81" s="23">
        <v>257335630.33000004</v>
      </c>
      <c r="G81" s="24">
        <f t="shared" si="5"/>
        <v>26964177.669999957</v>
      </c>
      <c r="H81" s="23">
        <v>12681939.299999999</v>
      </c>
      <c r="I81" s="24">
        <f t="shared" si="6"/>
        <v>14282238.369999958</v>
      </c>
    </row>
    <row r="82" spans="1:9" ht="24" x14ac:dyDescent="0.2">
      <c r="A82" s="25" t="s">
        <v>89</v>
      </c>
      <c r="B82" s="23">
        <v>0</v>
      </c>
      <c r="C82" s="24">
        <f t="shared" si="4"/>
        <v>212513.47</v>
      </c>
      <c r="D82" s="23">
        <v>212513.47</v>
      </c>
      <c r="E82" s="23">
        <v>212513.47</v>
      </c>
      <c r="F82" s="23">
        <v>212513.47</v>
      </c>
      <c r="G82" s="24">
        <f t="shared" si="5"/>
        <v>0</v>
      </c>
      <c r="H82" s="23">
        <v>0</v>
      </c>
      <c r="I82" s="24">
        <f t="shared" si="6"/>
        <v>0</v>
      </c>
    </row>
    <row r="83" spans="1:9" ht="24" x14ac:dyDescent="0.2">
      <c r="A83" s="25" t="s">
        <v>90</v>
      </c>
      <c r="B83" s="23">
        <v>2100000000</v>
      </c>
      <c r="C83" s="24">
        <f t="shared" si="4"/>
        <v>-2100000000</v>
      </c>
      <c r="D83" s="23">
        <v>0</v>
      </c>
      <c r="E83" s="23">
        <v>0</v>
      </c>
      <c r="F83" s="23">
        <v>0</v>
      </c>
      <c r="G83" s="24">
        <f t="shared" si="5"/>
        <v>0</v>
      </c>
      <c r="H83" s="23">
        <v>0</v>
      </c>
      <c r="I83" s="24">
        <f t="shared" si="6"/>
        <v>0</v>
      </c>
    </row>
    <row r="84" spans="1:9" x14ac:dyDescent="0.2">
      <c r="A84" s="25" t="s">
        <v>91</v>
      </c>
      <c r="B84" s="23">
        <v>4192000000</v>
      </c>
      <c r="C84" s="24">
        <f t="shared" si="4"/>
        <v>-950701995.90999985</v>
      </c>
      <c r="D84" s="23">
        <v>3241298004.0900002</v>
      </c>
      <c r="E84" s="23">
        <v>3171298004.0900002</v>
      </c>
      <c r="F84" s="23">
        <v>3171298004.0900002</v>
      </c>
      <c r="G84" s="24">
        <f t="shared" si="5"/>
        <v>70000000</v>
      </c>
      <c r="H84" s="23">
        <v>0</v>
      </c>
      <c r="I84" s="24">
        <f t="shared" si="6"/>
        <v>70000000</v>
      </c>
    </row>
    <row r="85" spans="1:9" x14ac:dyDescent="0.2">
      <c r="A85" s="25" t="s">
        <v>92</v>
      </c>
      <c r="B85" s="23">
        <v>9317571559</v>
      </c>
      <c r="C85" s="24">
        <f t="shared" si="4"/>
        <v>1358758257.25</v>
      </c>
      <c r="D85" s="23">
        <v>10676329816.25</v>
      </c>
      <c r="E85" s="23">
        <v>10430238907.619999</v>
      </c>
      <c r="F85" s="23">
        <v>10430238907.619999</v>
      </c>
      <c r="G85" s="24">
        <f t="shared" si="5"/>
        <v>246090908.63000107</v>
      </c>
      <c r="H85" s="23">
        <v>53.43</v>
      </c>
      <c r="I85" s="24">
        <f t="shared" si="6"/>
        <v>246090855.20000106</v>
      </c>
    </row>
    <row r="86" spans="1:9" x14ac:dyDescent="0.2">
      <c r="A86" s="25" t="s">
        <v>93</v>
      </c>
      <c r="B86" s="23">
        <v>1701645000</v>
      </c>
      <c r="C86" s="24">
        <f t="shared" si="4"/>
        <v>293675667</v>
      </c>
      <c r="D86" s="23">
        <v>1995320667</v>
      </c>
      <c r="E86" s="23">
        <v>1995320667</v>
      </c>
      <c r="F86" s="23">
        <v>1995320667</v>
      </c>
      <c r="G86" s="24">
        <f t="shared" si="5"/>
        <v>0</v>
      </c>
      <c r="H86" s="23">
        <v>0</v>
      </c>
      <c r="I86" s="24">
        <f t="shared" si="6"/>
        <v>0</v>
      </c>
    </row>
    <row r="87" spans="1:9" x14ac:dyDescent="0.2">
      <c r="A87" s="25" t="s">
        <v>94</v>
      </c>
      <c r="B87" s="23">
        <v>412520000</v>
      </c>
      <c r="C87" s="24">
        <f t="shared" si="4"/>
        <v>84338673</v>
      </c>
      <c r="D87" s="23">
        <v>496858673</v>
      </c>
      <c r="E87" s="23">
        <v>496858673</v>
      </c>
      <c r="F87" s="23">
        <v>496858673</v>
      </c>
      <c r="G87" s="24">
        <f t="shared" si="5"/>
        <v>0</v>
      </c>
      <c r="H87" s="23">
        <v>0</v>
      </c>
      <c r="I87" s="24">
        <f t="shared" si="6"/>
        <v>0</v>
      </c>
    </row>
    <row r="88" spans="1:9" x14ac:dyDescent="0.2">
      <c r="A88" s="25" t="s">
        <v>95</v>
      </c>
      <c r="B88" s="23">
        <v>6804600000</v>
      </c>
      <c r="C88" s="24">
        <f t="shared" si="4"/>
        <v>1104386305.9700003</v>
      </c>
      <c r="D88" s="23">
        <v>7908986305.9700003</v>
      </c>
      <c r="E88" s="23">
        <v>7908986305.9700003</v>
      </c>
      <c r="F88" s="23">
        <v>7908986305.9700003</v>
      </c>
      <c r="G88" s="24">
        <f t="shared" si="5"/>
        <v>0</v>
      </c>
      <c r="H88" s="23">
        <v>0</v>
      </c>
      <c r="I88" s="24">
        <f t="shared" si="6"/>
        <v>0</v>
      </c>
    </row>
    <row r="89" spans="1:9" x14ac:dyDescent="0.2">
      <c r="A89" s="25" t="s">
        <v>96</v>
      </c>
      <c r="B89" s="23">
        <v>234105100</v>
      </c>
      <c r="C89" s="24">
        <f t="shared" si="4"/>
        <v>9979776.7800000012</v>
      </c>
      <c r="D89" s="23">
        <v>244084876.78</v>
      </c>
      <c r="E89" s="23">
        <v>244084876.78</v>
      </c>
      <c r="F89" s="23">
        <v>244084876.78</v>
      </c>
      <c r="G89" s="24">
        <f t="shared" si="5"/>
        <v>0</v>
      </c>
      <c r="H89" s="23">
        <v>0</v>
      </c>
      <c r="I89" s="24">
        <f t="shared" si="6"/>
        <v>0</v>
      </c>
    </row>
    <row r="90" spans="1:9" x14ac:dyDescent="0.2">
      <c r="A90" s="25" t="s">
        <v>97</v>
      </c>
      <c r="B90" s="23">
        <v>538327064</v>
      </c>
      <c r="C90" s="24">
        <f t="shared" si="4"/>
        <v>10000000</v>
      </c>
      <c r="D90" s="23">
        <v>548327064</v>
      </c>
      <c r="E90" s="23">
        <v>548327064</v>
      </c>
      <c r="F90" s="23">
        <v>548327064</v>
      </c>
      <c r="G90" s="24">
        <f t="shared" si="5"/>
        <v>0</v>
      </c>
      <c r="H90" s="23">
        <v>0</v>
      </c>
      <c r="I90" s="24">
        <f t="shared" si="6"/>
        <v>0</v>
      </c>
    </row>
    <row r="91" spans="1:9" x14ac:dyDescent="0.2">
      <c r="A91" s="25" t="s">
        <v>98</v>
      </c>
      <c r="B91" s="23">
        <v>341775766</v>
      </c>
      <c r="C91" s="24">
        <f t="shared" si="4"/>
        <v>75345536.920000017</v>
      </c>
      <c r="D91" s="23">
        <v>417121302.92000002</v>
      </c>
      <c r="E91" s="23">
        <v>417121302.92000002</v>
      </c>
      <c r="F91" s="23">
        <v>417121302.92000002</v>
      </c>
      <c r="G91" s="24">
        <f t="shared" si="5"/>
        <v>0</v>
      </c>
      <c r="H91" s="23">
        <v>0</v>
      </c>
      <c r="I91" s="24">
        <f t="shared" si="6"/>
        <v>0</v>
      </c>
    </row>
    <row r="92" spans="1:9" x14ac:dyDescent="0.2">
      <c r="A92" s="25" t="s">
        <v>99</v>
      </c>
      <c r="B92" s="23">
        <v>497383942</v>
      </c>
      <c r="C92" s="24">
        <f t="shared" si="4"/>
        <v>0</v>
      </c>
      <c r="D92" s="23">
        <v>497383942</v>
      </c>
      <c r="E92" s="23">
        <v>497383942</v>
      </c>
      <c r="F92" s="23">
        <v>497383942</v>
      </c>
      <c r="G92" s="24">
        <f t="shared" si="5"/>
        <v>0</v>
      </c>
      <c r="H92" s="23">
        <v>0</v>
      </c>
      <c r="I92" s="24">
        <f t="shared" si="6"/>
        <v>0</v>
      </c>
    </row>
    <row r="93" spans="1:9" x14ac:dyDescent="0.2">
      <c r="A93" s="25" t="s">
        <v>100</v>
      </c>
      <c r="B93" s="23">
        <v>2100000000</v>
      </c>
      <c r="C93" s="24">
        <f t="shared" si="4"/>
        <v>0</v>
      </c>
      <c r="D93" s="23">
        <v>2100000000</v>
      </c>
      <c r="E93" s="23">
        <v>2100000000</v>
      </c>
      <c r="F93" s="23">
        <v>2100000000</v>
      </c>
      <c r="G93" s="24">
        <f t="shared" si="5"/>
        <v>0</v>
      </c>
      <c r="H93" s="23">
        <v>0</v>
      </c>
      <c r="I93" s="24">
        <f t="shared" si="6"/>
        <v>0</v>
      </c>
    </row>
    <row r="94" spans="1:9" x14ac:dyDescent="0.2">
      <c r="A94" s="25" t="s">
        <v>101</v>
      </c>
      <c r="B94" s="23">
        <v>1566262951</v>
      </c>
      <c r="C94" s="24">
        <f t="shared" si="4"/>
        <v>50558762.239999533</v>
      </c>
      <c r="D94" s="23">
        <v>1616821713.2399995</v>
      </c>
      <c r="E94" s="23">
        <v>1564008569.3800001</v>
      </c>
      <c r="F94" s="23">
        <v>1564008569.3800001</v>
      </c>
      <c r="G94" s="24">
        <f t="shared" si="5"/>
        <v>52813143.859999418</v>
      </c>
      <c r="H94" s="23">
        <v>35022167.449999996</v>
      </c>
      <c r="I94" s="24">
        <f t="shared" si="6"/>
        <v>17790976.409999423</v>
      </c>
    </row>
    <row r="95" spans="1:9" x14ac:dyDescent="0.2">
      <c r="A95" s="25" t="s">
        <v>102</v>
      </c>
      <c r="B95" s="23">
        <v>13128885361</v>
      </c>
      <c r="C95" s="24">
        <f t="shared" si="4"/>
        <v>-490193194.34999466</v>
      </c>
      <c r="D95" s="23">
        <v>12638692166.650005</v>
      </c>
      <c r="E95" s="23">
        <v>10260715505.710007</v>
      </c>
      <c r="F95" s="23">
        <v>10260715505.710007</v>
      </c>
      <c r="G95" s="24">
        <f t="shared" si="5"/>
        <v>2377976660.9399986</v>
      </c>
      <c r="H95" s="23">
        <v>672068011.59000003</v>
      </c>
      <c r="I95" s="24">
        <f t="shared" si="6"/>
        <v>1705908649.3499985</v>
      </c>
    </row>
    <row r="96" spans="1:9" x14ac:dyDescent="0.2">
      <c r="A96" s="25" t="s">
        <v>103</v>
      </c>
      <c r="B96" s="23">
        <v>34376208</v>
      </c>
      <c r="C96" s="24">
        <f t="shared" si="4"/>
        <v>-1999940</v>
      </c>
      <c r="D96" s="23">
        <v>32376268</v>
      </c>
      <c r="E96" s="23">
        <v>27055953.050000004</v>
      </c>
      <c r="F96" s="23">
        <v>27055953.050000004</v>
      </c>
      <c r="G96" s="24">
        <f t="shared" si="5"/>
        <v>5320314.9499999955</v>
      </c>
      <c r="H96" s="23">
        <v>458873.55000000005</v>
      </c>
      <c r="I96" s="24">
        <f t="shared" si="6"/>
        <v>4861441.3999999957</v>
      </c>
    </row>
    <row r="97" spans="1:9" x14ac:dyDescent="0.2">
      <c r="A97" s="25" t="s">
        <v>104</v>
      </c>
      <c r="B97" s="23">
        <v>52611523</v>
      </c>
      <c r="C97" s="24">
        <f t="shared" si="4"/>
        <v>11643808.469999991</v>
      </c>
      <c r="D97" s="23">
        <v>64255331.469999991</v>
      </c>
      <c r="E97" s="23">
        <v>59535567.959999993</v>
      </c>
      <c r="F97" s="23">
        <v>59535567.959999993</v>
      </c>
      <c r="G97" s="24">
        <f t="shared" si="5"/>
        <v>4719763.5099999979</v>
      </c>
      <c r="H97" s="23">
        <v>2991220.9000000004</v>
      </c>
      <c r="I97" s="24">
        <f t="shared" si="6"/>
        <v>1728542.6099999975</v>
      </c>
    </row>
    <row r="98" spans="1:9" x14ac:dyDescent="0.2">
      <c r="A98" s="25" t="s">
        <v>105</v>
      </c>
      <c r="B98" s="23">
        <v>723711916</v>
      </c>
      <c r="C98" s="24">
        <f t="shared" si="4"/>
        <v>0</v>
      </c>
      <c r="D98" s="23">
        <v>723711915.99999964</v>
      </c>
      <c r="E98" s="23">
        <v>290405712.62000006</v>
      </c>
      <c r="F98" s="23">
        <v>290405712.62000006</v>
      </c>
      <c r="G98" s="24">
        <f t="shared" si="5"/>
        <v>433306203.37999958</v>
      </c>
      <c r="H98" s="23">
        <v>100066746.72999999</v>
      </c>
      <c r="I98" s="24">
        <f t="shared" si="6"/>
        <v>333239456.64999962</v>
      </c>
    </row>
    <row r="99" spans="1:9" x14ac:dyDescent="0.2">
      <c r="A99" s="25" t="s">
        <v>106</v>
      </c>
      <c r="B99" s="23">
        <v>357080000</v>
      </c>
      <c r="C99" s="24">
        <f t="shared" si="4"/>
        <v>31872296.329999983</v>
      </c>
      <c r="D99" s="23">
        <v>388952296.32999998</v>
      </c>
      <c r="E99" s="23">
        <v>388952296.32999998</v>
      </c>
      <c r="F99" s="23">
        <v>388952296.32999998</v>
      </c>
      <c r="G99" s="24">
        <f t="shared" si="5"/>
        <v>0</v>
      </c>
      <c r="H99" s="23">
        <v>0</v>
      </c>
      <c r="I99" s="24">
        <f t="shared" si="6"/>
        <v>0</v>
      </c>
    </row>
    <row r="100" spans="1:9" x14ac:dyDescent="0.2">
      <c r="A100" s="25" t="s">
        <v>107</v>
      </c>
      <c r="B100" s="23">
        <v>1567350000</v>
      </c>
      <c r="C100" s="24">
        <f t="shared" si="4"/>
        <v>0</v>
      </c>
      <c r="D100" s="23">
        <v>1567350000</v>
      </c>
      <c r="E100" s="23">
        <v>1567350000</v>
      </c>
      <c r="F100" s="23">
        <v>1567350000</v>
      </c>
      <c r="G100" s="24">
        <f t="shared" si="5"/>
        <v>0</v>
      </c>
      <c r="H100" s="23">
        <v>0</v>
      </c>
      <c r="I100" s="24">
        <f t="shared" si="6"/>
        <v>0</v>
      </c>
    </row>
    <row r="101" spans="1:9" x14ac:dyDescent="0.2">
      <c r="A101" s="25" t="s">
        <v>108</v>
      </c>
      <c r="B101" s="23">
        <v>1076185727</v>
      </c>
      <c r="C101" s="24">
        <f t="shared" si="4"/>
        <v>230297427.94999957</v>
      </c>
      <c r="D101" s="23">
        <v>1306483154.9499996</v>
      </c>
      <c r="E101" s="23">
        <v>1082803666.8699994</v>
      </c>
      <c r="F101" s="23">
        <v>1082803666.8699994</v>
      </c>
      <c r="G101" s="24">
        <f t="shared" si="5"/>
        <v>223679488.08000016</v>
      </c>
      <c r="H101" s="23">
        <v>95331148.089999989</v>
      </c>
      <c r="I101" s="24">
        <f t="shared" si="6"/>
        <v>128348339.99000017</v>
      </c>
    </row>
    <row r="102" spans="1:9" x14ac:dyDescent="0.2">
      <c r="A102" s="25" t="s">
        <v>109</v>
      </c>
      <c r="B102" s="23">
        <v>141124295</v>
      </c>
      <c r="C102" s="24">
        <f t="shared" si="4"/>
        <v>12760000</v>
      </c>
      <c r="D102" s="23">
        <v>153884295</v>
      </c>
      <c r="E102" s="23">
        <v>147219426.67000002</v>
      </c>
      <c r="F102" s="23">
        <v>147219426.67000002</v>
      </c>
      <c r="G102" s="24">
        <f t="shared" si="5"/>
        <v>6664868.3299999833</v>
      </c>
      <c r="H102" s="23">
        <v>2173887.5</v>
      </c>
      <c r="I102" s="24">
        <f t="shared" si="6"/>
        <v>4490980.8299999833</v>
      </c>
    </row>
    <row r="103" spans="1:9" x14ac:dyDescent="0.2">
      <c r="A103" s="25" t="s">
        <v>110</v>
      </c>
      <c r="B103" s="23">
        <v>21607886</v>
      </c>
      <c r="C103" s="24">
        <f t="shared" si="4"/>
        <v>2635089.7400000021</v>
      </c>
      <c r="D103" s="23">
        <v>24242975.740000002</v>
      </c>
      <c r="E103" s="23">
        <v>23163393.629999999</v>
      </c>
      <c r="F103" s="23">
        <v>23163393.629999999</v>
      </c>
      <c r="G103" s="24">
        <f t="shared" si="5"/>
        <v>1079582.1100000031</v>
      </c>
      <c r="H103" s="23">
        <v>256311.47999999998</v>
      </c>
      <c r="I103" s="24">
        <f t="shared" si="6"/>
        <v>823270.63000000315</v>
      </c>
    </row>
    <row r="104" spans="1:9" x14ac:dyDescent="0.2">
      <c r="A104" s="25" t="s">
        <v>111</v>
      </c>
      <c r="B104" s="23">
        <v>10955177</v>
      </c>
      <c r="C104" s="24">
        <f t="shared" si="4"/>
        <v>3815746.7199999988</v>
      </c>
      <c r="D104" s="23">
        <v>14770923.719999999</v>
      </c>
      <c r="E104" s="23">
        <v>11191970.149999999</v>
      </c>
      <c r="F104" s="23">
        <v>11191970.149999999</v>
      </c>
      <c r="G104" s="24">
        <f t="shared" si="5"/>
        <v>3578953.5700000003</v>
      </c>
      <c r="H104" s="23">
        <v>1615467.77</v>
      </c>
      <c r="I104" s="24">
        <f t="shared" si="6"/>
        <v>1963485.8000000003</v>
      </c>
    </row>
    <row r="105" spans="1:9" x14ac:dyDescent="0.2">
      <c r="A105" s="25" t="s">
        <v>112</v>
      </c>
      <c r="B105" s="23">
        <v>13520352</v>
      </c>
      <c r="C105" s="24">
        <f t="shared" si="4"/>
        <v>32802170</v>
      </c>
      <c r="D105" s="23">
        <v>46322522</v>
      </c>
      <c r="E105" s="23">
        <v>19546252.849999998</v>
      </c>
      <c r="F105" s="23">
        <v>19546252.849999998</v>
      </c>
      <c r="G105" s="24">
        <f t="shared" si="5"/>
        <v>26776269.150000002</v>
      </c>
      <c r="H105" s="23">
        <v>0</v>
      </c>
      <c r="I105" s="24">
        <f t="shared" si="6"/>
        <v>26776269.150000002</v>
      </c>
    </row>
    <row r="106" spans="1:9" ht="24" x14ac:dyDescent="0.2">
      <c r="A106" s="25" t="s">
        <v>113</v>
      </c>
      <c r="B106" s="23">
        <v>152496586</v>
      </c>
      <c r="C106" s="24">
        <f t="shared" si="4"/>
        <v>0</v>
      </c>
      <c r="D106" s="23">
        <v>152496586</v>
      </c>
      <c r="E106" s="23">
        <v>152496586</v>
      </c>
      <c r="F106" s="23">
        <v>152496586</v>
      </c>
      <c r="G106" s="24">
        <f t="shared" si="5"/>
        <v>0</v>
      </c>
      <c r="H106" s="23">
        <v>0</v>
      </c>
      <c r="I106" s="24">
        <f t="shared" si="6"/>
        <v>0</v>
      </c>
    </row>
    <row r="107" spans="1:9" x14ac:dyDescent="0.2">
      <c r="A107" s="25" t="s">
        <v>114</v>
      </c>
      <c r="B107" s="23">
        <v>775011419</v>
      </c>
      <c r="C107" s="24">
        <f t="shared" si="4"/>
        <v>20800000.000000358</v>
      </c>
      <c r="D107" s="23">
        <v>795811419.00000036</v>
      </c>
      <c r="E107" s="23">
        <v>775466074.26999998</v>
      </c>
      <c r="F107" s="23">
        <v>775466074.26999998</v>
      </c>
      <c r="G107" s="24">
        <f t="shared" si="5"/>
        <v>20345344.730000377</v>
      </c>
      <c r="H107" s="23">
        <v>9208372.0299999993</v>
      </c>
      <c r="I107" s="24">
        <f t="shared" si="6"/>
        <v>11136972.700000377</v>
      </c>
    </row>
    <row r="108" spans="1:9" x14ac:dyDescent="0.2">
      <c r="A108" s="25" t="s">
        <v>115</v>
      </c>
      <c r="B108" s="23">
        <v>102732346</v>
      </c>
      <c r="C108" s="24">
        <f t="shared" si="4"/>
        <v>-10801449.999999985</v>
      </c>
      <c r="D108" s="23">
        <v>91930896.000000015</v>
      </c>
      <c r="E108" s="23">
        <v>87399658.25</v>
      </c>
      <c r="F108" s="23">
        <v>87399658.25</v>
      </c>
      <c r="G108" s="24">
        <f t="shared" si="5"/>
        <v>4531237.7500000149</v>
      </c>
      <c r="H108" s="23">
        <v>1204616.5699999998</v>
      </c>
      <c r="I108" s="24">
        <f t="shared" si="6"/>
        <v>3326621.1800000151</v>
      </c>
    </row>
    <row r="109" spans="1:9" x14ac:dyDescent="0.2">
      <c r="A109" s="25" t="s">
        <v>116</v>
      </c>
      <c r="B109" s="23">
        <v>43488984</v>
      </c>
      <c r="C109" s="24">
        <f t="shared" si="4"/>
        <v>-4606622.6200000122</v>
      </c>
      <c r="D109" s="23">
        <v>38882361.379999988</v>
      </c>
      <c r="E109" s="23">
        <v>22630829.249999996</v>
      </c>
      <c r="F109" s="23">
        <v>22630829.249999996</v>
      </c>
      <c r="G109" s="24">
        <f t="shared" si="5"/>
        <v>16251532.129999992</v>
      </c>
      <c r="H109" s="23">
        <v>1978070.3600000003</v>
      </c>
      <c r="I109" s="24">
        <f t="shared" si="6"/>
        <v>14273461.769999992</v>
      </c>
    </row>
    <row r="110" spans="1:9" x14ac:dyDescent="0.2">
      <c r="A110" s="25" t="s">
        <v>117</v>
      </c>
      <c r="B110" s="23">
        <v>136459039</v>
      </c>
      <c r="C110" s="24">
        <f t="shared" si="4"/>
        <v>0</v>
      </c>
      <c r="D110" s="23">
        <v>136459039.00000003</v>
      </c>
      <c r="E110" s="23">
        <v>131359641.49000002</v>
      </c>
      <c r="F110" s="23">
        <v>131359641.49000002</v>
      </c>
      <c r="G110" s="24">
        <f t="shared" si="5"/>
        <v>5099397.5100000054</v>
      </c>
      <c r="H110" s="23">
        <v>2550444.92</v>
      </c>
      <c r="I110" s="24">
        <f t="shared" si="6"/>
        <v>2548952.5900000054</v>
      </c>
    </row>
    <row r="111" spans="1:9" x14ac:dyDescent="0.2">
      <c r="A111" s="25" t="s">
        <v>118</v>
      </c>
      <c r="B111" s="23">
        <v>1340151572</v>
      </c>
      <c r="C111" s="24">
        <f t="shared" si="4"/>
        <v>-70587124.450000048</v>
      </c>
      <c r="D111" s="23">
        <v>1269564447.55</v>
      </c>
      <c r="E111" s="23">
        <v>1167984078.1499999</v>
      </c>
      <c r="F111" s="23">
        <v>1167984078.1499999</v>
      </c>
      <c r="G111" s="24">
        <f t="shared" si="5"/>
        <v>101580369.4000001</v>
      </c>
      <c r="H111" s="23">
        <v>46477353.860000014</v>
      </c>
      <c r="I111" s="24">
        <f t="shared" si="6"/>
        <v>55103015.540000081</v>
      </c>
    </row>
    <row r="112" spans="1:9" ht="24" x14ac:dyDescent="0.2">
      <c r="A112" s="25" t="s">
        <v>119</v>
      </c>
      <c r="B112" s="23">
        <v>167708798</v>
      </c>
      <c r="C112" s="24">
        <f t="shared" si="4"/>
        <v>14990553.599999994</v>
      </c>
      <c r="D112" s="23">
        <v>182699351.59999999</v>
      </c>
      <c r="E112" s="23">
        <v>161225609.64000002</v>
      </c>
      <c r="F112" s="23">
        <v>161225609.64000002</v>
      </c>
      <c r="G112" s="24">
        <f t="shared" si="5"/>
        <v>21473741.959999979</v>
      </c>
      <c r="H112" s="23">
        <v>18399237.329999998</v>
      </c>
      <c r="I112" s="24">
        <f t="shared" si="6"/>
        <v>3074504.6299999803</v>
      </c>
    </row>
    <row r="113" spans="1:9" x14ac:dyDescent="0.2">
      <c r="A113" s="25" t="s">
        <v>120</v>
      </c>
      <c r="B113" s="23">
        <v>441334087</v>
      </c>
      <c r="C113" s="24">
        <f t="shared" si="4"/>
        <v>73170891.660000205</v>
      </c>
      <c r="D113" s="23">
        <v>514504978.66000021</v>
      </c>
      <c r="E113" s="23">
        <v>460822170.83000034</v>
      </c>
      <c r="F113" s="23">
        <v>460822170.83000034</v>
      </c>
      <c r="G113" s="24">
        <f t="shared" si="5"/>
        <v>53682807.829999864</v>
      </c>
      <c r="H113" s="23">
        <v>18673421.169999998</v>
      </c>
      <c r="I113" s="24">
        <f t="shared" si="6"/>
        <v>35009386.659999862</v>
      </c>
    </row>
    <row r="114" spans="1:9" x14ac:dyDescent="0.2">
      <c r="A114" s="25" t="s">
        <v>121</v>
      </c>
      <c r="B114" s="23">
        <v>1028419601</v>
      </c>
      <c r="C114" s="24">
        <f t="shared" si="4"/>
        <v>66343247.000000238</v>
      </c>
      <c r="D114" s="23">
        <v>1094762848.0000002</v>
      </c>
      <c r="E114" s="23">
        <v>1018232539.5600002</v>
      </c>
      <c r="F114" s="23">
        <v>1018232539.5600002</v>
      </c>
      <c r="G114" s="24">
        <f t="shared" si="5"/>
        <v>76530308.440000057</v>
      </c>
      <c r="H114" s="23">
        <v>45183231.63000001</v>
      </c>
      <c r="I114" s="24">
        <f t="shared" si="6"/>
        <v>31347076.810000047</v>
      </c>
    </row>
    <row r="115" spans="1:9" x14ac:dyDescent="0.2">
      <c r="A115" s="25" t="s">
        <v>122</v>
      </c>
      <c r="B115" s="23">
        <v>131648741</v>
      </c>
      <c r="C115" s="24">
        <f t="shared" si="4"/>
        <v>43107492.810000092</v>
      </c>
      <c r="D115" s="23">
        <v>174756233.81000009</v>
      </c>
      <c r="E115" s="23">
        <v>150964581.27999994</v>
      </c>
      <c r="F115" s="23">
        <v>150964581.27999994</v>
      </c>
      <c r="G115" s="24">
        <f t="shared" si="5"/>
        <v>23791652.53000015</v>
      </c>
      <c r="H115" s="23">
        <v>19388102.129999999</v>
      </c>
      <c r="I115" s="24">
        <f t="shared" si="6"/>
        <v>4403550.4000001512</v>
      </c>
    </row>
    <row r="116" spans="1:9" x14ac:dyDescent="0.2">
      <c r="A116" s="25" t="s">
        <v>123</v>
      </c>
      <c r="B116" s="23">
        <v>1132678909</v>
      </c>
      <c r="C116" s="24">
        <f t="shared" si="4"/>
        <v>58936704.289999723</v>
      </c>
      <c r="D116" s="23">
        <v>1191615613.2899997</v>
      </c>
      <c r="E116" s="23">
        <v>1154141411.28</v>
      </c>
      <c r="F116" s="23">
        <v>1154141411.28</v>
      </c>
      <c r="G116" s="24">
        <f t="shared" si="5"/>
        <v>37474202.009999752</v>
      </c>
      <c r="H116" s="23">
        <v>24006918.679999996</v>
      </c>
      <c r="I116" s="24">
        <f t="shared" si="6"/>
        <v>13467283.329999756</v>
      </c>
    </row>
    <row r="117" spans="1:9" x14ac:dyDescent="0.2">
      <c r="A117" s="25" t="s">
        <v>124</v>
      </c>
      <c r="B117" s="23">
        <v>528069933</v>
      </c>
      <c r="C117" s="24">
        <f t="shared" si="4"/>
        <v>-32000000</v>
      </c>
      <c r="D117" s="23">
        <v>496069933</v>
      </c>
      <c r="E117" s="23">
        <v>484095284.62</v>
      </c>
      <c r="F117" s="23">
        <v>484095284.62</v>
      </c>
      <c r="G117" s="24">
        <f t="shared" si="5"/>
        <v>11974648.379999995</v>
      </c>
      <c r="H117" s="23">
        <v>7652645.8199999984</v>
      </c>
      <c r="I117" s="24">
        <f t="shared" si="6"/>
        <v>4322002.5599999968</v>
      </c>
    </row>
    <row r="118" spans="1:9" x14ac:dyDescent="0.2">
      <c r="A118" s="25" t="s">
        <v>125</v>
      </c>
      <c r="B118" s="23">
        <v>189516497</v>
      </c>
      <c r="C118" s="24">
        <f t="shared" si="4"/>
        <v>32700000</v>
      </c>
      <c r="D118" s="23">
        <v>222216497</v>
      </c>
      <c r="E118" s="23">
        <v>168678375.81999993</v>
      </c>
      <c r="F118" s="23">
        <v>168678375.81999993</v>
      </c>
      <c r="G118" s="24">
        <f t="shared" si="5"/>
        <v>53538121.180000067</v>
      </c>
      <c r="H118" s="23">
        <v>6067083.9199999999</v>
      </c>
      <c r="I118" s="24">
        <f t="shared" si="6"/>
        <v>47471037.260000065</v>
      </c>
    </row>
    <row r="119" spans="1:9" x14ac:dyDescent="0.2">
      <c r="A119" s="25" t="s">
        <v>126</v>
      </c>
      <c r="B119" s="23">
        <v>8929128706</v>
      </c>
      <c r="C119" s="24">
        <f t="shared" si="4"/>
        <v>-37208123.820001602</v>
      </c>
      <c r="D119" s="23">
        <v>8891920582.1799984</v>
      </c>
      <c r="E119" s="23">
        <v>8688153022.090004</v>
      </c>
      <c r="F119" s="23">
        <v>8688153022.090004</v>
      </c>
      <c r="G119" s="24">
        <f t="shared" si="5"/>
        <v>203767560.08999443</v>
      </c>
      <c r="H119" s="23">
        <v>201412578.55000001</v>
      </c>
      <c r="I119" s="24">
        <f t="shared" si="6"/>
        <v>2354981.5399944186</v>
      </c>
    </row>
    <row r="120" spans="1:9" x14ac:dyDescent="0.2">
      <c r="A120" s="25" t="s">
        <v>127</v>
      </c>
      <c r="B120" s="23">
        <v>305541677</v>
      </c>
      <c r="C120" s="24">
        <f t="shared" si="4"/>
        <v>6668867.8900000453</v>
      </c>
      <c r="D120" s="23">
        <v>312210544.89000005</v>
      </c>
      <c r="E120" s="23">
        <v>299195230.29999989</v>
      </c>
      <c r="F120" s="23">
        <v>299195230.29999989</v>
      </c>
      <c r="G120" s="24">
        <f t="shared" si="5"/>
        <v>13015314.590000153</v>
      </c>
      <c r="H120" s="23">
        <v>9033123.7800000012</v>
      </c>
      <c r="I120" s="24">
        <f t="shared" si="6"/>
        <v>3982190.8100001514</v>
      </c>
    </row>
    <row r="121" spans="1:9" x14ac:dyDescent="0.2">
      <c r="A121" s="25" t="s">
        <v>128</v>
      </c>
      <c r="B121" s="23">
        <v>8059000000</v>
      </c>
      <c r="C121" s="24">
        <f t="shared" si="4"/>
        <v>158800000</v>
      </c>
      <c r="D121" s="23">
        <v>8217800000</v>
      </c>
      <c r="E121" s="23">
        <v>8210818485.8599997</v>
      </c>
      <c r="F121" s="23">
        <v>8210818485.8599997</v>
      </c>
      <c r="G121" s="24">
        <f t="shared" si="5"/>
        <v>6981514.1400003433</v>
      </c>
      <c r="H121" s="23">
        <v>6981514.1399999997</v>
      </c>
      <c r="I121" s="24">
        <f t="shared" si="6"/>
        <v>3.4365803003311157E-7</v>
      </c>
    </row>
    <row r="122" spans="1:9" ht="24" x14ac:dyDescent="0.2">
      <c r="A122" s="25" t="s">
        <v>129</v>
      </c>
      <c r="B122" s="23">
        <v>54601500</v>
      </c>
      <c r="C122" s="24">
        <f t="shared" si="4"/>
        <v>339755</v>
      </c>
      <c r="D122" s="23">
        <v>54941255</v>
      </c>
      <c r="E122" s="23">
        <v>39947447.819999993</v>
      </c>
      <c r="F122" s="23">
        <v>39947447.819999993</v>
      </c>
      <c r="G122" s="24">
        <f t="shared" si="5"/>
        <v>14993807.180000007</v>
      </c>
      <c r="H122" s="23">
        <v>4053173.8699999996</v>
      </c>
      <c r="I122" s="24">
        <f t="shared" si="6"/>
        <v>10940633.310000008</v>
      </c>
    </row>
    <row r="123" spans="1:9" x14ac:dyDescent="0.2">
      <c r="A123" s="25" t="s">
        <v>130</v>
      </c>
      <c r="B123" s="23">
        <v>21530536</v>
      </c>
      <c r="C123" s="24">
        <f t="shared" si="4"/>
        <v>0</v>
      </c>
      <c r="D123" s="23">
        <v>21530536</v>
      </c>
      <c r="E123" s="23">
        <v>21530536</v>
      </c>
      <c r="F123" s="23">
        <v>21530536</v>
      </c>
      <c r="G123" s="24">
        <f t="shared" si="5"/>
        <v>0</v>
      </c>
      <c r="H123" s="23">
        <v>0</v>
      </c>
      <c r="I123" s="24">
        <f t="shared" si="6"/>
        <v>0</v>
      </c>
    </row>
    <row r="124" spans="1:9" x14ac:dyDescent="0.2">
      <c r="A124" s="26"/>
      <c r="B124" s="23"/>
      <c r="C124" s="24"/>
      <c r="D124" s="23"/>
      <c r="E124" s="23"/>
      <c r="F124" s="23"/>
      <c r="G124" s="24"/>
      <c r="H124" s="23"/>
      <c r="I124" s="24"/>
    </row>
    <row r="125" spans="1:9" x14ac:dyDescent="0.2">
      <c r="A125" s="27" t="s">
        <v>131</v>
      </c>
      <c r="B125" s="28">
        <f>+SUM(B126:B171)</f>
        <v>23034941957</v>
      </c>
      <c r="C125" s="28">
        <f t="shared" ref="C125:I125" si="7">+SUM(C126:C171)</f>
        <v>14962756545.019997</v>
      </c>
      <c r="D125" s="28">
        <f t="shared" si="7"/>
        <v>37997698502.019989</v>
      </c>
      <c r="E125" s="28">
        <f t="shared" si="7"/>
        <v>31517875340.64999</v>
      </c>
      <c r="F125" s="28">
        <f t="shared" si="7"/>
        <v>31517875340.64999</v>
      </c>
      <c r="G125" s="28">
        <f t="shared" si="7"/>
        <v>6479823161.3699989</v>
      </c>
      <c r="H125" s="28">
        <f t="shared" si="7"/>
        <v>5084690844.8099995</v>
      </c>
      <c r="I125" s="28">
        <f t="shared" si="7"/>
        <v>1395132316.5599985</v>
      </c>
    </row>
    <row r="126" spans="1:9" ht="24" x14ac:dyDescent="0.2">
      <c r="A126" s="25" t="s">
        <v>17</v>
      </c>
      <c r="B126" s="23">
        <v>50000000</v>
      </c>
      <c r="C126" s="24">
        <f t="shared" ref="C126:C171" si="8">+D126-B126</f>
        <v>-536471</v>
      </c>
      <c r="D126" s="23">
        <v>49463529</v>
      </c>
      <c r="E126" s="23">
        <v>49440644.729999997</v>
      </c>
      <c r="F126" s="23">
        <v>49440644.729999997</v>
      </c>
      <c r="G126" s="24">
        <f t="shared" si="5"/>
        <v>22884.270000003278</v>
      </c>
      <c r="H126" s="23">
        <v>0</v>
      </c>
      <c r="I126" s="24">
        <f t="shared" si="6"/>
        <v>22884.270000003278</v>
      </c>
    </row>
    <row r="127" spans="1:9" x14ac:dyDescent="0.2">
      <c r="A127" s="25" t="s">
        <v>18</v>
      </c>
      <c r="B127" s="23">
        <v>0</v>
      </c>
      <c r="C127" s="24">
        <f t="shared" si="8"/>
        <v>13280385</v>
      </c>
      <c r="D127" s="23">
        <v>13280385</v>
      </c>
      <c r="E127" s="23">
        <v>8118164.9300000006</v>
      </c>
      <c r="F127" s="23">
        <v>8118164.9300000006</v>
      </c>
      <c r="G127" s="24">
        <f t="shared" si="5"/>
        <v>5162220.0699999994</v>
      </c>
      <c r="H127" s="23">
        <v>0</v>
      </c>
      <c r="I127" s="24">
        <f t="shared" si="6"/>
        <v>5162220.0699999994</v>
      </c>
    </row>
    <row r="128" spans="1:9" x14ac:dyDescent="0.2">
      <c r="A128" s="25" t="s">
        <v>21</v>
      </c>
      <c r="B128" s="23">
        <v>992368609</v>
      </c>
      <c r="C128" s="24">
        <f t="shared" si="8"/>
        <v>42188163.220000267</v>
      </c>
      <c r="D128" s="23">
        <v>1034556772.2200003</v>
      </c>
      <c r="E128" s="23">
        <v>925549651.19999981</v>
      </c>
      <c r="F128" s="23">
        <v>925549651.19999981</v>
      </c>
      <c r="G128" s="24">
        <f t="shared" si="5"/>
        <v>109007121.02000046</v>
      </c>
      <c r="H128" s="23">
        <v>97961933.780000031</v>
      </c>
      <c r="I128" s="24">
        <f t="shared" si="6"/>
        <v>11045187.240000427</v>
      </c>
    </row>
    <row r="129" spans="1:9" x14ac:dyDescent="0.2">
      <c r="A129" s="25" t="s">
        <v>22</v>
      </c>
      <c r="B129" s="23">
        <v>522767372</v>
      </c>
      <c r="C129" s="24">
        <f t="shared" si="8"/>
        <v>57144714.75</v>
      </c>
      <c r="D129" s="23">
        <v>579912086.75</v>
      </c>
      <c r="E129" s="23">
        <v>510380513.02999997</v>
      </c>
      <c r="F129" s="23">
        <v>510380513.02999997</v>
      </c>
      <c r="G129" s="24">
        <f t="shared" si="5"/>
        <v>69531573.720000029</v>
      </c>
      <c r="H129" s="23">
        <v>65276874.129999988</v>
      </c>
      <c r="I129" s="24">
        <f t="shared" si="6"/>
        <v>4254699.5900000408</v>
      </c>
    </row>
    <row r="130" spans="1:9" x14ac:dyDescent="0.2">
      <c r="A130" s="25" t="s">
        <v>23</v>
      </c>
      <c r="B130" s="23">
        <v>516035169</v>
      </c>
      <c r="C130" s="24">
        <f t="shared" si="8"/>
        <v>58443068.289999962</v>
      </c>
      <c r="D130" s="23">
        <v>574478237.28999996</v>
      </c>
      <c r="E130" s="23">
        <v>482776566.09000003</v>
      </c>
      <c r="F130" s="23">
        <v>482776566.09000003</v>
      </c>
      <c r="G130" s="24">
        <f t="shared" si="5"/>
        <v>91701671.199999928</v>
      </c>
      <c r="H130" s="23">
        <v>82202987.469999999</v>
      </c>
      <c r="I130" s="24">
        <f t="shared" si="6"/>
        <v>9498683.7299999297</v>
      </c>
    </row>
    <row r="131" spans="1:9" x14ac:dyDescent="0.2">
      <c r="A131" s="25" t="s">
        <v>24</v>
      </c>
      <c r="B131" s="23">
        <v>741374711</v>
      </c>
      <c r="C131" s="24">
        <f t="shared" si="8"/>
        <v>54691926.110000014</v>
      </c>
      <c r="D131" s="23">
        <v>796066637.11000001</v>
      </c>
      <c r="E131" s="23">
        <v>723822687.2299999</v>
      </c>
      <c r="F131" s="23">
        <v>723822687.2299999</v>
      </c>
      <c r="G131" s="24">
        <f t="shared" si="5"/>
        <v>72243949.880000114</v>
      </c>
      <c r="H131" s="23">
        <v>70256287.5</v>
      </c>
      <c r="I131" s="24">
        <f t="shared" si="6"/>
        <v>1987662.3800001144</v>
      </c>
    </row>
    <row r="132" spans="1:9" x14ac:dyDescent="0.2">
      <c r="A132" s="25" t="s">
        <v>25</v>
      </c>
      <c r="B132" s="23">
        <v>293787578</v>
      </c>
      <c r="C132" s="24">
        <f t="shared" si="8"/>
        <v>56332538.160000026</v>
      </c>
      <c r="D132" s="23">
        <v>350120116.16000003</v>
      </c>
      <c r="E132" s="23">
        <v>319276752.15999997</v>
      </c>
      <c r="F132" s="23">
        <v>319276752.15999997</v>
      </c>
      <c r="G132" s="24">
        <f t="shared" si="5"/>
        <v>30843364.00000006</v>
      </c>
      <c r="H132" s="23">
        <v>27626603.960000008</v>
      </c>
      <c r="I132" s="24">
        <f t="shared" si="6"/>
        <v>3216760.0400000513</v>
      </c>
    </row>
    <row r="133" spans="1:9" x14ac:dyDescent="0.2">
      <c r="A133" s="25" t="s">
        <v>26</v>
      </c>
      <c r="B133" s="23">
        <v>677003649</v>
      </c>
      <c r="C133" s="24">
        <f t="shared" si="8"/>
        <v>55508827.50999999</v>
      </c>
      <c r="D133" s="23">
        <v>732512476.50999999</v>
      </c>
      <c r="E133" s="23">
        <v>690243515.36999989</v>
      </c>
      <c r="F133" s="23">
        <v>690243515.36999989</v>
      </c>
      <c r="G133" s="24">
        <f t="shared" si="5"/>
        <v>42268961.140000105</v>
      </c>
      <c r="H133" s="23">
        <v>40072125.019999996</v>
      </c>
      <c r="I133" s="24">
        <f t="shared" si="6"/>
        <v>2196836.1200001091</v>
      </c>
    </row>
    <row r="134" spans="1:9" x14ac:dyDescent="0.2">
      <c r="A134" s="25" t="s">
        <v>27</v>
      </c>
      <c r="B134" s="23">
        <v>1473247107</v>
      </c>
      <c r="C134" s="24">
        <f t="shared" si="8"/>
        <v>28059132.850000143</v>
      </c>
      <c r="D134" s="23">
        <v>1501306239.8500001</v>
      </c>
      <c r="E134" s="23">
        <v>1174432548.8999999</v>
      </c>
      <c r="F134" s="23">
        <v>1174432548.8999999</v>
      </c>
      <c r="G134" s="24">
        <f t="shared" si="5"/>
        <v>326873690.95000029</v>
      </c>
      <c r="H134" s="23">
        <v>291371679.94000006</v>
      </c>
      <c r="I134" s="24">
        <f t="shared" si="6"/>
        <v>35502011.010000229</v>
      </c>
    </row>
    <row r="135" spans="1:9" x14ac:dyDescent="0.2">
      <c r="A135" s="25" t="s">
        <v>28</v>
      </c>
      <c r="B135" s="23">
        <v>483450842</v>
      </c>
      <c r="C135" s="24">
        <f t="shared" si="8"/>
        <v>45580286.079999924</v>
      </c>
      <c r="D135" s="23">
        <v>529031128.07999992</v>
      </c>
      <c r="E135" s="23">
        <v>467495192.91000015</v>
      </c>
      <c r="F135" s="23">
        <v>467495192.91000015</v>
      </c>
      <c r="G135" s="24">
        <f t="shared" si="5"/>
        <v>61535935.169999778</v>
      </c>
      <c r="H135" s="23">
        <v>54425603.5</v>
      </c>
      <c r="I135" s="24">
        <f t="shared" si="6"/>
        <v>7110331.6699997783</v>
      </c>
    </row>
    <row r="136" spans="1:9" x14ac:dyDescent="0.2">
      <c r="A136" s="25" t="s">
        <v>29</v>
      </c>
      <c r="B136" s="23">
        <v>2472547072</v>
      </c>
      <c r="C136" s="24">
        <f t="shared" si="8"/>
        <v>5100343.7699999809</v>
      </c>
      <c r="D136" s="23">
        <v>2477647415.77</v>
      </c>
      <c r="E136" s="23">
        <v>2356980890.9400015</v>
      </c>
      <c r="F136" s="23">
        <v>2356980890.9400015</v>
      </c>
      <c r="G136" s="24">
        <f t="shared" si="5"/>
        <v>120666524.82999849</v>
      </c>
      <c r="H136" s="23">
        <v>108641375.57000005</v>
      </c>
      <c r="I136" s="24">
        <f t="shared" si="6"/>
        <v>12025149.259998441</v>
      </c>
    </row>
    <row r="137" spans="1:9" x14ac:dyDescent="0.2">
      <c r="A137" s="25" t="s">
        <v>30</v>
      </c>
      <c r="B137" s="23">
        <v>351036426</v>
      </c>
      <c r="C137" s="24">
        <f t="shared" si="8"/>
        <v>52930409.619999945</v>
      </c>
      <c r="D137" s="23">
        <v>403966835.61999995</v>
      </c>
      <c r="E137" s="23">
        <v>239935072.96999997</v>
      </c>
      <c r="F137" s="23">
        <v>239935072.96999997</v>
      </c>
      <c r="G137" s="24">
        <f t="shared" ref="G137:G171" si="9">+D137-E137</f>
        <v>164031762.64999998</v>
      </c>
      <c r="H137" s="23">
        <v>158882110.16000006</v>
      </c>
      <c r="I137" s="24">
        <f t="shared" ref="I137:I171" si="10">+G137-H137</f>
        <v>5149652.4899999201</v>
      </c>
    </row>
    <row r="138" spans="1:9" x14ac:dyDescent="0.2">
      <c r="A138" s="25" t="s">
        <v>31</v>
      </c>
      <c r="B138" s="23">
        <v>469110191</v>
      </c>
      <c r="C138" s="24">
        <f t="shared" si="8"/>
        <v>62697577.220000088</v>
      </c>
      <c r="D138" s="23">
        <v>531807768.22000009</v>
      </c>
      <c r="E138" s="23">
        <v>434249894.56</v>
      </c>
      <c r="F138" s="23">
        <v>434249894.56</v>
      </c>
      <c r="G138" s="24">
        <f t="shared" si="9"/>
        <v>97557873.660000086</v>
      </c>
      <c r="H138" s="23">
        <v>88934276.570000008</v>
      </c>
      <c r="I138" s="24">
        <f t="shared" si="10"/>
        <v>8623597.0900000781</v>
      </c>
    </row>
    <row r="139" spans="1:9" x14ac:dyDescent="0.2">
      <c r="A139" s="25" t="s">
        <v>32</v>
      </c>
      <c r="B139" s="23">
        <v>262893721</v>
      </c>
      <c r="C139" s="24">
        <f t="shared" si="8"/>
        <v>14305199.629999995</v>
      </c>
      <c r="D139" s="23">
        <v>277198920.63</v>
      </c>
      <c r="E139" s="23">
        <v>235900709.94</v>
      </c>
      <c r="F139" s="23">
        <v>235900709.94</v>
      </c>
      <c r="G139" s="24">
        <f t="shared" si="9"/>
        <v>41298210.689999998</v>
      </c>
      <c r="H139" s="23">
        <v>40484950.280000001</v>
      </c>
      <c r="I139" s="24">
        <f t="shared" si="10"/>
        <v>813260.40999999642</v>
      </c>
    </row>
    <row r="140" spans="1:9" x14ac:dyDescent="0.2">
      <c r="A140" s="25" t="s">
        <v>33</v>
      </c>
      <c r="B140" s="23">
        <v>530948751</v>
      </c>
      <c r="C140" s="24">
        <f t="shared" si="8"/>
        <v>51096713.009999871</v>
      </c>
      <c r="D140" s="23">
        <v>582045464.00999987</v>
      </c>
      <c r="E140" s="23">
        <v>561354897.38999999</v>
      </c>
      <c r="F140" s="23">
        <v>561354897.38999999</v>
      </c>
      <c r="G140" s="24">
        <f t="shared" si="9"/>
        <v>20690566.619999886</v>
      </c>
      <c r="H140" s="23">
        <v>19290715.039999999</v>
      </c>
      <c r="I140" s="24">
        <f t="shared" si="10"/>
        <v>1399851.5799998865</v>
      </c>
    </row>
    <row r="141" spans="1:9" x14ac:dyDescent="0.2">
      <c r="A141" s="25" t="s">
        <v>34</v>
      </c>
      <c r="B141" s="23">
        <v>968599201</v>
      </c>
      <c r="C141" s="24">
        <f t="shared" si="8"/>
        <v>35428393.269999862</v>
      </c>
      <c r="D141" s="23">
        <v>1004027594.2699999</v>
      </c>
      <c r="E141" s="23">
        <v>922987249.30999982</v>
      </c>
      <c r="F141" s="23">
        <v>922987249.30999982</v>
      </c>
      <c r="G141" s="24">
        <f t="shared" si="9"/>
        <v>81040344.960000038</v>
      </c>
      <c r="H141" s="23">
        <v>72643952.720000014</v>
      </c>
      <c r="I141" s="24">
        <f t="shared" si="10"/>
        <v>8396392.2400000244</v>
      </c>
    </row>
    <row r="142" spans="1:9" x14ac:dyDescent="0.2">
      <c r="A142" s="25" t="s">
        <v>35</v>
      </c>
      <c r="B142" s="23">
        <v>560439468</v>
      </c>
      <c r="C142" s="24">
        <f t="shared" si="8"/>
        <v>55907292.469999909</v>
      </c>
      <c r="D142" s="23">
        <v>616346760.46999991</v>
      </c>
      <c r="E142" s="23">
        <v>566318206.79999983</v>
      </c>
      <c r="F142" s="23">
        <v>566318206.79999983</v>
      </c>
      <c r="G142" s="24">
        <f t="shared" si="9"/>
        <v>50028553.670000076</v>
      </c>
      <c r="H142" s="23">
        <v>44611806.930000007</v>
      </c>
      <c r="I142" s="24">
        <f t="shared" si="10"/>
        <v>5416746.7400000691</v>
      </c>
    </row>
    <row r="143" spans="1:9" x14ac:dyDescent="0.2">
      <c r="A143" s="25" t="s">
        <v>36</v>
      </c>
      <c r="B143" s="23">
        <v>669741249</v>
      </c>
      <c r="C143" s="24">
        <f t="shared" si="8"/>
        <v>38673947.129999876</v>
      </c>
      <c r="D143" s="23">
        <v>708415196.12999988</v>
      </c>
      <c r="E143" s="23">
        <v>647981193.73000002</v>
      </c>
      <c r="F143" s="23">
        <v>647981193.73000002</v>
      </c>
      <c r="G143" s="24">
        <f t="shared" si="9"/>
        <v>60434002.399999857</v>
      </c>
      <c r="H143" s="23">
        <v>55111635.860000007</v>
      </c>
      <c r="I143" s="24">
        <f t="shared" si="10"/>
        <v>5322366.5399998501</v>
      </c>
    </row>
    <row r="144" spans="1:9" x14ac:dyDescent="0.2">
      <c r="A144" s="25" t="s">
        <v>37</v>
      </c>
      <c r="B144" s="23">
        <v>0</v>
      </c>
      <c r="C144" s="24">
        <f t="shared" si="8"/>
        <v>11916670.000000002</v>
      </c>
      <c r="D144" s="23">
        <v>11916670.000000002</v>
      </c>
      <c r="E144" s="23">
        <v>8255342.580000001</v>
      </c>
      <c r="F144" s="23">
        <v>8255342.580000001</v>
      </c>
      <c r="G144" s="24">
        <f t="shared" si="9"/>
        <v>3661327.4200000009</v>
      </c>
      <c r="H144" s="23">
        <v>822217.96</v>
      </c>
      <c r="I144" s="24">
        <f t="shared" si="10"/>
        <v>2839109.4600000009</v>
      </c>
    </row>
    <row r="145" spans="1:9" x14ac:dyDescent="0.2">
      <c r="A145" s="25" t="s">
        <v>44</v>
      </c>
      <c r="B145" s="23">
        <v>0</v>
      </c>
      <c r="C145" s="24">
        <f t="shared" si="8"/>
        <v>2324435.2000000002</v>
      </c>
      <c r="D145" s="23">
        <v>2324435.2000000002</v>
      </c>
      <c r="E145" s="23">
        <v>2324435.2000000002</v>
      </c>
      <c r="F145" s="23">
        <v>2324435.2000000002</v>
      </c>
      <c r="G145" s="24">
        <f t="shared" si="9"/>
        <v>0</v>
      </c>
      <c r="H145" s="23">
        <v>0</v>
      </c>
      <c r="I145" s="24">
        <f t="shared" si="10"/>
        <v>0</v>
      </c>
    </row>
    <row r="146" spans="1:9" x14ac:dyDescent="0.2">
      <c r="A146" s="25" t="s">
        <v>49</v>
      </c>
      <c r="B146" s="23">
        <v>4100000</v>
      </c>
      <c r="C146" s="24">
        <f t="shared" si="8"/>
        <v>5205200</v>
      </c>
      <c r="D146" s="23">
        <v>9305200</v>
      </c>
      <c r="E146" s="23">
        <v>3575200</v>
      </c>
      <c r="F146" s="23">
        <v>3575200</v>
      </c>
      <c r="G146" s="24">
        <f t="shared" si="9"/>
        <v>5730000</v>
      </c>
      <c r="H146" s="23">
        <v>400000</v>
      </c>
      <c r="I146" s="24">
        <f t="shared" si="10"/>
        <v>5330000</v>
      </c>
    </row>
    <row r="147" spans="1:9" x14ac:dyDescent="0.2">
      <c r="A147" s="25" t="s">
        <v>50</v>
      </c>
      <c r="B147" s="23">
        <v>630685659</v>
      </c>
      <c r="C147" s="24">
        <f t="shared" si="8"/>
        <v>647919222.42999983</v>
      </c>
      <c r="D147" s="23">
        <v>1278604881.4299998</v>
      </c>
      <c r="E147" s="23">
        <v>570751583.22000003</v>
      </c>
      <c r="F147" s="23">
        <v>570751583.22000003</v>
      </c>
      <c r="G147" s="24">
        <f t="shared" si="9"/>
        <v>707853298.2099998</v>
      </c>
      <c r="H147" s="23">
        <v>405695858.43000001</v>
      </c>
      <c r="I147" s="24">
        <f t="shared" si="10"/>
        <v>302157439.77999979</v>
      </c>
    </row>
    <row r="148" spans="1:9" x14ac:dyDescent="0.2">
      <c r="A148" s="25" t="s">
        <v>52</v>
      </c>
      <c r="B148" s="23">
        <v>66568842</v>
      </c>
      <c r="C148" s="24">
        <f t="shared" si="8"/>
        <v>-66568842</v>
      </c>
      <c r="D148" s="23">
        <v>0</v>
      </c>
      <c r="E148" s="23">
        <v>0</v>
      </c>
      <c r="F148" s="23">
        <v>0</v>
      </c>
      <c r="G148" s="24">
        <f t="shared" si="9"/>
        <v>0</v>
      </c>
      <c r="H148" s="23">
        <v>0</v>
      </c>
      <c r="I148" s="24">
        <f t="shared" si="10"/>
        <v>0</v>
      </c>
    </row>
    <row r="149" spans="1:9" x14ac:dyDescent="0.2">
      <c r="A149" s="25" t="s">
        <v>54</v>
      </c>
      <c r="B149" s="23">
        <v>2474346996</v>
      </c>
      <c r="C149" s="24">
        <f t="shared" si="8"/>
        <v>12649391401.759998</v>
      </c>
      <c r="D149" s="23">
        <v>15123738397.759998</v>
      </c>
      <c r="E149" s="23">
        <v>13291218607.190001</v>
      </c>
      <c r="F149" s="23">
        <v>13291218607.190001</v>
      </c>
      <c r="G149" s="24">
        <f t="shared" si="9"/>
        <v>1832519790.5699978</v>
      </c>
      <c r="H149" s="23">
        <v>1825093970.7500002</v>
      </c>
      <c r="I149" s="24">
        <f t="shared" si="10"/>
        <v>7425819.8199975491</v>
      </c>
    </row>
    <row r="150" spans="1:9" x14ac:dyDescent="0.2">
      <c r="A150" s="25" t="s">
        <v>56</v>
      </c>
      <c r="B150" s="23">
        <v>0</v>
      </c>
      <c r="C150" s="24">
        <f t="shared" si="8"/>
        <v>338968660.85000002</v>
      </c>
      <c r="D150" s="23">
        <v>338968660.85000002</v>
      </c>
      <c r="E150" s="23">
        <v>168402355.36999995</v>
      </c>
      <c r="F150" s="23">
        <v>168402355.36999995</v>
      </c>
      <c r="G150" s="24">
        <f t="shared" si="9"/>
        <v>170566305.48000008</v>
      </c>
      <c r="H150" s="23">
        <v>162807412.05000004</v>
      </c>
      <c r="I150" s="24">
        <f t="shared" si="10"/>
        <v>7758893.430000037</v>
      </c>
    </row>
    <row r="151" spans="1:9" x14ac:dyDescent="0.2">
      <c r="A151" s="25" t="s">
        <v>58</v>
      </c>
      <c r="B151" s="23">
        <v>311741532</v>
      </c>
      <c r="C151" s="24">
        <f t="shared" si="8"/>
        <v>-86496629.629999995</v>
      </c>
      <c r="D151" s="23">
        <v>225244902.37</v>
      </c>
      <c r="E151" s="23">
        <v>214213213.34999999</v>
      </c>
      <c r="F151" s="23">
        <v>214213213.34999999</v>
      </c>
      <c r="G151" s="24">
        <f t="shared" si="9"/>
        <v>11031689.020000011</v>
      </c>
      <c r="H151" s="23">
        <v>556800</v>
      </c>
      <c r="I151" s="24">
        <f t="shared" si="10"/>
        <v>10474889.020000011</v>
      </c>
    </row>
    <row r="152" spans="1:9" x14ac:dyDescent="0.2">
      <c r="A152" s="25" t="s">
        <v>60</v>
      </c>
      <c r="B152" s="23">
        <v>730661645</v>
      </c>
      <c r="C152" s="24">
        <f t="shared" si="8"/>
        <v>15236494.889999866</v>
      </c>
      <c r="D152" s="23">
        <v>745898139.88999987</v>
      </c>
      <c r="E152" s="23">
        <v>711339196.16000009</v>
      </c>
      <c r="F152" s="23">
        <v>711339196.16000009</v>
      </c>
      <c r="G152" s="24">
        <f t="shared" si="9"/>
        <v>34558943.729999781</v>
      </c>
      <c r="H152" s="23">
        <v>33777855.660000004</v>
      </c>
      <c r="I152" s="24">
        <f t="shared" si="10"/>
        <v>781088.06999977678</v>
      </c>
    </row>
    <row r="153" spans="1:9" x14ac:dyDescent="0.2">
      <c r="A153" s="25" t="s">
        <v>64</v>
      </c>
      <c r="B153" s="23">
        <v>0</v>
      </c>
      <c r="C153" s="24">
        <f t="shared" si="8"/>
        <v>4119013.17</v>
      </c>
      <c r="D153" s="23">
        <v>4119013.17</v>
      </c>
      <c r="E153" s="23">
        <v>4113164.29</v>
      </c>
      <c r="F153" s="23">
        <v>4113164.29</v>
      </c>
      <c r="G153" s="24">
        <f t="shared" si="9"/>
        <v>5848.8799999998882</v>
      </c>
      <c r="H153" s="23">
        <v>0</v>
      </c>
      <c r="I153" s="24">
        <f t="shared" si="10"/>
        <v>5848.8799999998882</v>
      </c>
    </row>
    <row r="154" spans="1:9" x14ac:dyDescent="0.2">
      <c r="A154" s="25" t="s">
        <v>67</v>
      </c>
      <c r="B154" s="23">
        <v>0</v>
      </c>
      <c r="C154" s="24">
        <f t="shared" si="8"/>
        <v>171152451.96000001</v>
      </c>
      <c r="D154" s="23">
        <v>171152451.96000001</v>
      </c>
      <c r="E154" s="23">
        <v>171152451.96000001</v>
      </c>
      <c r="F154" s="23">
        <v>171152451.96000001</v>
      </c>
      <c r="G154" s="24">
        <f t="shared" si="9"/>
        <v>0</v>
      </c>
      <c r="H154" s="23">
        <v>0</v>
      </c>
      <c r="I154" s="24">
        <f t="shared" si="10"/>
        <v>0</v>
      </c>
    </row>
    <row r="155" spans="1:9" x14ac:dyDescent="0.2">
      <c r="A155" s="25" t="s">
        <v>68</v>
      </c>
      <c r="B155" s="23">
        <v>0</v>
      </c>
      <c r="C155" s="24">
        <f t="shared" si="8"/>
        <v>2928300.2</v>
      </c>
      <c r="D155" s="23">
        <v>2928300.2</v>
      </c>
      <c r="E155" s="23">
        <v>2928300.2</v>
      </c>
      <c r="F155" s="23">
        <v>2928300.2</v>
      </c>
      <c r="G155" s="24">
        <f t="shared" si="9"/>
        <v>0</v>
      </c>
      <c r="H155" s="23">
        <v>0</v>
      </c>
      <c r="I155" s="24">
        <f t="shared" si="10"/>
        <v>0</v>
      </c>
    </row>
    <row r="156" spans="1:9" x14ac:dyDescent="0.2">
      <c r="A156" s="25" t="s">
        <v>71</v>
      </c>
      <c r="B156" s="23">
        <v>0</v>
      </c>
      <c r="C156" s="24">
        <f t="shared" si="8"/>
        <v>27869480.909999996</v>
      </c>
      <c r="D156" s="23">
        <v>27869480.909999996</v>
      </c>
      <c r="E156" s="23">
        <v>27869480.909999996</v>
      </c>
      <c r="F156" s="23">
        <v>27869480.909999996</v>
      </c>
      <c r="G156" s="24">
        <f t="shared" si="9"/>
        <v>0</v>
      </c>
      <c r="H156" s="23">
        <v>0</v>
      </c>
      <c r="I156" s="24">
        <f t="shared" si="10"/>
        <v>0</v>
      </c>
    </row>
    <row r="157" spans="1:9" x14ac:dyDescent="0.2">
      <c r="A157" s="25" t="s">
        <v>78</v>
      </c>
      <c r="B157" s="23">
        <v>0</v>
      </c>
      <c r="C157" s="24">
        <f t="shared" si="8"/>
        <v>0</v>
      </c>
      <c r="D157" s="23">
        <v>0</v>
      </c>
      <c r="E157" s="23">
        <v>0</v>
      </c>
      <c r="F157" s="23">
        <v>0</v>
      </c>
      <c r="G157" s="24">
        <f t="shared" si="9"/>
        <v>0</v>
      </c>
      <c r="H157" s="23">
        <v>0</v>
      </c>
      <c r="I157" s="24">
        <f t="shared" si="10"/>
        <v>0</v>
      </c>
    </row>
    <row r="158" spans="1:9" x14ac:dyDescent="0.2">
      <c r="A158" s="25" t="s">
        <v>82</v>
      </c>
      <c r="B158" s="23">
        <v>328900266</v>
      </c>
      <c r="C158" s="24">
        <f t="shared" si="8"/>
        <v>70002106.960000038</v>
      </c>
      <c r="D158" s="23">
        <v>398902372.96000004</v>
      </c>
      <c r="E158" s="23">
        <v>375590150.85000002</v>
      </c>
      <c r="F158" s="23">
        <v>375590150.85000002</v>
      </c>
      <c r="G158" s="24">
        <f t="shared" si="9"/>
        <v>23312222.110000014</v>
      </c>
      <c r="H158" s="23">
        <v>5501.8099999999995</v>
      </c>
      <c r="I158" s="24">
        <f t="shared" si="10"/>
        <v>23306720.300000016</v>
      </c>
    </row>
    <row r="159" spans="1:9" x14ac:dyDescent="0.2">
      <c r="A159" s="25" t="s">
        <v>94</v>
      </c>
      <c r="B159" s="23">
        <v>0</v>
      </c>
      <c r="C159" s="24">
        <f t="shared" si="8"/>
        <v>450000</v>
      </c>
      <c r="D159" s="23">
        <v>450000</v>
      </c>
      <c r="E159" s="23">
        <v>450000</v>
      </c>
      <c r="F159" s="23">
        <v>450000</v>
      </c>
      <c r="G159" s="24">
        <f t="shared" si="9"/>
        <v>0</v>
      </c>
      <c r="H159" s="23">
        <v>0</v>
      </c>
      <c r="I159" s="24">
        <f t="shared" si="10"/>
        <v>0</v>
      </c>
    </row>
    <row r="160" spans="1:9" x14ac:dyDescent="0.2">
      <c r="A160" s="25" t="s">
        <v>95</v>
      </c>
      <c r="B160" s="23">
        <v>10000000</v>
      </c>
      <c r="C160" s="24">
        <f t="shared" si="8"/>
        <v>0</v>
      </c>
      <c r="D160" s="23">
        <v>10000000</v>
      </c>
      <c r="E160" s="23">
        <v>10000000</v>
      </c>
      <c r="F160" s="23">
        <v>10000000</v>
      </c>
      <c r="G160" s="24">
        <f t="shared" si="9"/>
        <v>0</v>
      </c>
      <c r="H160" s="23">
        <v>0</v>
      </c>
      <c r="I160" s="24">
        <f t="shared" si="10"/>
        <v>0</v>
      </c>
    </row>
    <row r="161" spans="1:9" x14ac:dyDescent="0.2">
      <c r="A161" s="25" t="s">
        <v>102</v>
      </c>
      <c r="B161" s="23">
        <v>0</v>
      </c>
      <c r="C161" s="24">
        <f t="shared" si="8"/>
        <v>1620801578.9100001</v>
      </c>
      <c r="D161" s="23">
        <v>1620801578.9100001</v>
      </c>
      <c r="E161" s="23">
        <v>386912154.76000005</v>
      </c>
      <c r="F161" s="23">
        <v>386912154.76000005</v>
      </c>
      <c r="G161" s="24">
        <f t="shared" si="9"/>
        <v>1233889424.1500001</v>
      </c>
      <c r="H161" s="23">
        <v>1025586069.01</v>
      </c>
      <c r="I161" s="24">
        <f t="shared" si="10"/>
        <v>208303355.1400001</v>
      </c>
    </row>
    <row r="162" spans="1:9" x14ac:dyDescent="0.2">
      <c r="A162" s="25" t="s">
        <v>103</v>
      </c>
      <c r="B162" s="23">
        <v>0</v>
      </c>
      <c r="C162" s="24">
        <f t="shared" si="8"/>
        <v>10195683.5</v>
      </c>
      <c r="D162" s="23">
        <v>10195683.5</v>
      </c>
      <c r="E162" s="23">
        <v>9689168.2200000007</v>
      </c>
      <c r="F162" s="23">
        <v>9689168.2200000007</v>
      </c>
      <c r="G162" s="24">
        <f t="shared" si="9"/>
        <v>506515.27999999933</v>
      </c>
      <c r="H162" s="23">
        <v>125151.27</v>
      </c>
      <c r="I162" s="24">
        <f t="shared" si="10"/>
        <v>381364.00999999931</v>
      </c>
    </row>
    <row r="163" spans="1:9" x14ac:dyDescent="0.2">
      <c r="A163" s="25" t="s">
        <v>105</v>
      </c>
      <c r="B163" s="23">
        <v>6112585901</v>
      </c>
      <c r="C163" s="24">
        <f t="shared" si="8"/>
        <v>-1273811177.2599993</v>
      </c>
      <c r="D163" s="23">
        <v>4838774723.7400007</v>
      </c>
      <c r="E163" s="23">
        <v>3836243063.2599983</v>
      </c>
      <c r="F163" s="23">
        <v>3836243063.2599983</v>
      </c>
      <c r="G163" s="24">
        <f t="shared" si="9"/>
        <v>1002531660.4800024</v>
      </c>
      <c r="H163" s="23">
        <v>307451007.45000005</v>
      </c>
      <c r="I163" s="24">
        <f t="shared" si="10"/>
        <v>695080653.03000236</v>
      </c>
    </row>
    <row r="164" spans="1:9" x14ac:dyDescent="0.2">
      <c r="A164" s="25" t="s">
        <v>107</v>
      </c>
      <c r="B164" s="23">
        <v>150000000</v>
      </c>
      <c r="C164" s="24">
        <f t="shared" si="8"/>
        <v>0</v>
      </c>
      <c r="D164" s="23">
        <v>150000000</v>
      </c>
      <c r="E164" s="23">
        <v>150000000</v>
      </c>
      <c r="F164" s="23">
        <v>150000000</v>
      </c>
      <c r="G164" s="24">
        <f>+D164-E164</f>
        <v>0</v>
      </c>
      <c r="H164" s="23">
        <v>0</v>
      </c>
      <c r="I164" s="24">
        <f t="shared" si="10"/>
        <v>0</v>
      </c>
    </row>
    <row r="165" spans="1:9" x14ac:dyDescent="0.2">
      <c r="A165" s="25" t="s">
        <v>108</v>
      </c>
      <c r="B165" s="23">
        <v>0</v>
      </c>
      <c r="C165" s="24">
        <f t="shared" si="8"/>
        <v>300000</v>
      </c>
      <c r="D165" s="23">
        <v>300000</v>
      </c>
      <c r="E165" s="23">
        <v>300000</v>
      </c>
      <c r="F165" s="23">
        <v>300000</v>
      </c>
      <c r="G165" s="24">
        <f t="shared" si="9"/>
        <v>0</v>
      </c>
      <c r="H165" s="23">
        <v>0</v>
      </c>
      <c r="I165" s="24">
        <f t="shared" si="10"/>
        <v>0</v>
      </c>
    </row>
    <row r="166" spans="1:9" x14ac:dyDescent="0.2">
      <c r="A166" s="25" t="s">
        <v>114</v>
      </c>
      <c r="B166" s="23">
        <v>0</v>
      </c>
      <c r="C166" s="24">
        <f t="shared" si="8"/>
        <v>19357253.329999998</v>
      </c>
      <c r="D166" s="23">
        <v>19357253.329999998</v>
      </c>
      <c r="E166" s="23">
        <v>18096658.690000001</v>
      </c>
      <c r="F166" s="23">
        <v>18096658.690000001</v>
      </c>
      <c r="G166" s="24">
        <f>+D166-E166</f>
        <v>1260594.6399999969</v>
      </c>
      <c r="H166" s="23">
        <v>562915.54</v>
      </c>
      <c r="I166" s="24">
        <f t="shared" si="10"/>
        <v>697679.09999999683</v>
      </c>
    </row>
    <row r="167" spans="1:9" x14ac:dyDescent="0.2">
      <c r="A167" s="25" t="s">
        <v>116</v>
      </c>
      <c r="B167" s="23">
        <v>0</v>
      </c>
      <c r="C167" s="24">
        <f t="shared" si="8"/>
        <v>7630785.5600000005</v>
      </c>
      <c r="D167" s="23">
        <v>7630785.5600000005</v>
      </c>
      <c r="E167" s="23">
        <v>4755415.6700000009</v>
      </c>
      <c r="F167" s="23">
        <v>4755415.6700000009</v>
      </c>
      <c r="G167" s="24">
        <f t="shared" si="9"/>
        <v>2875369.8899999997</v>
      </c>
      <c r="H167" s="23">
        <v>43025.24</v>
      </c>
      <c r="I167" s="24">
        <f>+G167-H167</f>
        <v>2832344.6499999994</v>
      </c>
    </row>
    <row r="168" spans="1:9" x14ac:dyDescent="0.2">
      <c r="A168" s="25" t="s">
        <v>121</v>
      </c>
      <c r="B168" s="23">
        <v>0</v>
      </c>
      <c r="C168" s="24">
        <f t="shared" si="8"/>
        <v>69373.8</v>
      </c>
      <c r="D168" s="23">
        <v>69373.8</v>
      </c>
      <c r="E168" s="23">
        <v>69373.8</v>
      </c>
      <c r="F168" s="23">
        <v>69373.8</v>
      </c>
      <c r="G168" s="24">
        <f t="shared" si="9"/>
        <v>0</v>
      </c>
      <c r="H168" s="23">
        <v>0</v>
      </c>
      <c r="I168" s="24">
        <f t="shared" si="10"/>
        <v>0</v>
      </c>
    </row>
    <row r="169" spans="1:9" x14ac:dyDescent="0.2">
      <c r="A169" s="25" t="s">
        <v>122</v>
      </c>
      <c r="B169" s="23">
        <v>0</v>
      </c>
      <c r="C169" s="24">
        <f t="shared" si="8"/>
        <v>7593000</v>
      </c>
      <c r="D169" s="23">
        <v>7593000</v>
      </c>
      <c r="E169" s="23">
        <v>7591216.4299999997</v>
      </c>
      <c r="F169" s="23">
        <v>7591216.4299999997</v>
      </c>
      <c r="G169" s="24">
        <f t="shared" si="9"/>
        <v>1783.570000000298</v>
      </c>
      <c r="H169" s="23">
        <v>1783.57</v>
      </c>
      <c r="I169" s="24">
        <f t="shared" si="10"/>
        <v>2.9808688850607723E-10</v>
      </c>
    </row>
    <row r="170" spans="1:9" x14ac:dyDescent="0.2">
      <c r="A170" s="25" t="s">
        <v>132</v>
      </c>
      <c r="B170" s="23">
        <v>0</v>
      </c>
      <c r="C170" s="24">
        <f t="shared" si="8"/>
        <v>22598328.25</v>
      </c>
      <c r="D170" s="23">
        <v>22598328.25</v>
      </c>
      <c r="E170" s="23">
        <v>18369440.609999999</v>
      </c>
      <c r="F170" s="23">
        <v>18369440.609999999</v>
      </c>
      <c r="G170" s="24">
        <f t="shared" si="9"/>
        <v>4228887.6400000006</v>
      </c>
      <c r="H170" s="23">
        <v>3616068.24</v>
      </c>
      <c r="I170" s="24">
        <f t="shared" si="10"/>
        <v>612819.40000000037</v>
      </c>
    </row>
    <row r="171" spans="1:9" x14ac:dyDescent="0.2">
      <c r="A171" s="25" t="s">
        <v>128</v>
      </c>
      <c r="B171" s="23">
        <v>180000000</v>
      </c>
      <c r="C171" s="24">
        <f t="shared" si="8"/>
        <v>26771305.139999986</v>
      </c>
      <c r="D171" s="23">
        <v>206771305.13999999</v>
      </c>
      <c r="E171" s="23">
        <v>206421015.73999998</v>
      </c>
      <c r="F171" s="23">
        <v>206421015.73999998</v>
      </c>
      <c r="G171" s="24">
        <f t="shared" si="9"/>
        <v>350289.40000000596</v>
      </c>
      <c r="H171" s="23">
        <v>350289.4</v>
      </c>
      <c r="I171" s="24">
        <f t="shared" si="10"/>
        <v>5.9371814131736755E-9</v>
      </c>
    </row>
    <row r="172" spans="1:9" x14ac:dyDescent="0.2">
      <c r="A172" s="27" t="s">
        <v>133</v>
      </c>
      <c r="B172" s="28">
        <f>+B125+B8</f>
        <v>267965350437</v>
      </c>
      <c r="C172" s="28">
        <f t="shared" ref="C172:H172" si="11">+C125+C8</f>
        <v>47662709837.170013</v>
      </c>
      <c r="D172" s="28">
        <f t="shared" si="11"/>
        <v>315628060274.17004</v>
      </c>
      <c r="E172" s="28">
        <f t="shared" si="11"/>
        <v>290573077332.88989</v>
      </c>
      <c r="F172" s="28">
        <f t="shared" si="11"/>
        <v>290573077332.88989</v>
      </c>
      <c r="G172" s="28">
        <f>+G125+G8</f>
        <v>25054982941.279976</v>
      </c>
      <c r="H172" s="28">
        <f t="shared" si="11"/>
        <v>15523218848.259996</v>
      </c>
      <c r="I172" s="28">
        <f>+I125+I8</f>
        <v>9531764093.0199814</v>
      </c>
    </row>
    <row r="173" spans="1:9" x14ac:dyDescent="0.2">
      <c r="A173" s="29" t="s">
        <v>134</v>
      </c>
      <c r="B173" s="29"/>
    </row>
    <row r="174" spans="1:9" x14ac:dyDescent="0.2">
      <c r="A174" s="29" t="s">
        <v>135</v>
      </c>
      <c r="B174" s="29"/>
      <c r="G174" s="30"/>
    </row>
    <row r="175" spans="1:9" x14ac:dyDescent="0.2">
      <c r="A175" s="31" t="s">
        <v>136</v>
      </c>
      <c r="B175" s="29"/>
      <c r="G175" s="30"/>
      <c r="I175" s="30"/>
    </row>
    <row r="176" spans="1:9" x14ac:dyDescent="0.2">
      <c r="A176" s="31" t="s">
        <v>137</v>
      </c>
      <c r="B176" s="29"/>
    </row>
    <row r="177" spans="1:2" x14ac:dyDescent="0.2">
      <c r="A177" s="31" t="s">
        <v>138</v>
      </c>
      <c r="B177" s="31"/>
    </row>
    <row r="178" spans="1:2" x14ac:dyDescent="0.2">
      <c r="A178" s="31" t="s">
        <v>139</v>
      </c>
      <c r="B178" s="31"/>
    </row>
  </sheetData>
  <mergeCells count="10">
    <mergeCell ref="A1:I1"/>
    <mergeCell ref="A2:I2"/>
    <mergeCell ref="A3:I3"/>
    <mergeCell ref="A4:I4"/>
    <mergeCell ref="A5:I5"/>
    <mergeCell ref="A6:A7"/>
    <mergeCell ref="B6:F6"/>
    <mergeCell ref="G6:G7"/>
    <mergeCell ref="H6:H7"/>
    <mergeCell ref="I6:I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4982F3-E273-4363-A88B-AF83CD2125DB}">
  <sheetPr>
    <pageSetUpPr fitToPage="1"/>
  </sheetPr>
  <dimension ref="A1:AY32"/>
  <sheetViews>
    <sheetView showGridLines="0" zoomScaleNormal="100" zoomScaleSheetLayoutView="130" zoomScalePageLayoutView="70" workbookViewId="0">
      <selection activeCell="I175" sqref="I175"/>
    </sheetView>
  </sheetViews>
  <sheetFormatPr baseColWidth="10" defaultColWidth="11.42578125" defaultRowHeight="12.75" x14ac:dyDescent="0.25"/>
  <cols>
    <col min="1" max="1" width="3" style="35" customWidth="1"/>
    <col min="2" max="2" width="32.5703125" style="35" customWidth="1"/>
    <col min="3" max="4" width="18.85546875" style="35" customWidth="1"/>
    <col min="5" max="5" width="20.7109375" style="35" customWidth="1"/>
    <col min="6" max="10" width="18.85546875" style="35" customWidth="1"/>
    <col min="11" max="16384" width="11.42578125" style="35"/>
  </cols>
  <sheetData>
    <row r="1" spans="1:51" ht="11.1" customHeight="1" x14ac:dyDescent="0.25">
      <c r="A1" s="33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4"/>
    </row>
    <row r="2" spans="1:51" ht="11.1" customHeight="1" x14ac:dyDescent="0.25">
      <c r="A2" s="36" t="s">
        <v>1</v>
      </c>
      <c r="B2" s="36"/>
      <c r="C2" s="36"/>
      <c r="D2" s="36"/>
      <c r="E2" s="36"/>
      <c r="F2" s="36"/>
      <c r="G2" s="36"/>
      <c r="H2" s="36"/>
      <c r="I2" s="36"/>
      <c r="J2" s="36"/>
      <c r="K2" s="34"/>
    </row>
    <row r="3" spans="1:51" ht="11.1" customHeight="1" x14ac:dyDescent="0.25">
      <c r="A3" s="36" t="s">
        <v>140</v>
      </c>
      <c r="B3" s="36"/>
      <c r="C3" s="36"/>
      <c r="D3" s="36"/>
      <c r="E3" s="36"/>
      <c r="F3" s="36"/>
      <c r="G3" s="36"/>
      <c r="H3" s="36"/>
      <c r="I3" s="36"/>
      <c r="J3" s="36"/>
      <c r="K3" s="34"/>
    </row>
    <row r="4" spans="1:51" ht="11.1" customHeight="1" x14ac:dyDescent="0.25">
      <c r="A4" s="37" t="s">
        <v>3</v>
      </c>
      <c r="B4" s="38"/>
      <c r="C4" s="38"/>
      <c r="D4" s="38"/>
      <c r="E4" s="38"/>
      <c r="F4" s="38"/>
      <c r="G4" s="38"/>
      <c r="H4" s="38"/>
      <c r="I4" s="38"/>
      <c r="J4" s="38"/>
      <c r="K4" s="34"/>
    </row>
    <row r="5" spans="1:51" ht="11.1" customHeight="1" x14ac:dyDescent="0.25">
      <c r="A5" s="39" t="s">
        <v>4</v>
      </c>
      <c r="B5" s="39"/>
      <c r="C5" s="39"/>
      <c r="D5" s="39"/>
      <c r="E5" s="39"/>
      <c r="F5" s="39"/>
      <c r="G5" s="39"/>
      <c r="H5" s="39"/>
      <c r="I5" s="39"/>
      <c r="J5" s="39"/>
      <c r="K5" s="34"/>
    </row>
    <row r="6" spans="1:51" ht="11.1" customHeight="1" x14ac:dyDescent="0.25">
      <c r="A6" s="40" t="s">
        <v>5</v>
      </c>
      <c r="B6" s="41"/>
      <c r="C6" s="42" t="s">
        <v>6</v>
      </c>
      <c r="D6" s="43"/>
      <c r="E6" s="43"/>
      <c r="F6" s="43"/>
      <c r="G6" s="44"/>
      <c r="H6" s="45" t="s">
        <v>7</v>
      </c>
      <c r="I6" s="45" t="s">
        <v>8</v>
      </c>
      <c r="J6" s="46" t="s">
        <v>9</v>
      </c>
      <c r="K6" s="34"/>
    </row>
    <row r="7" spans="1:51" ht="25.5" x14ac:dyDescent="0.25">
      <c r="A7" s="47"/>
      <c r="B7" s="48"/>
      <c r="C7" s="49" t="s">
        <v>10</v>
      </c>
      <c r="D7" s="50" t="s">
        <v>11</v>
      </c>
      <c r="E7" s="51" t="s">
        <v>12</v>
      </c>
      <c r="F7" s="51" t="s">
        <v>13</v>
      </c>
      <c r="G7" s="52" t="s">
        <v>14</v>
      </c>
      <c r="H7" s="53"/>
      <c r="I7" s="53"/>
      <c r="J7" s="54"/>
      <c r="K7" s="34"/>
    </row>
    <row r="8" spans="1:51" ht="31.5" customHeight="1" x14ac:dyDescent="0.25">
      <c r="A8" s="55" t="s">
        <v>141</v>
      </c>
      <c r="B8" s="56"/>
      <c r="C8" s="57">
        <f>+SUM(C9:C12)</f>
        <v>178904942916</v>
      </c>
      <c r="D8" s="57">
        <f>+E8-C8</f>
        <v>14907059883.909729</v>
      </c>
      <c r="E8" s="57">
        <f t="shared" ref="E8:G8" si="0">+SUM(E9:E12)</f>
        <v>193812002799.90973</v>
      </c>
      <c r="F8" s="57">
        <f t="shared" si="0"/>
        <v>183609922754.28021</v>
      </c>
      <c r="G8" s="57">
        <f t="shared" si="0"/>
        <v>183609922754.28021</v>
      </c>
      <c r="H8" s="57">
        <f>E8-F8</f>
        <v>10202080045.629517</v>
      </c>
      <c r="I8" s="57">
        <f>+SUM(I9:I12)</f>
        <v>5373332395.3000069</v>
      </c>
      <c r="J8" s="57">
        <f>+H8-I8</f>
        <v>4828747650.3295097</v>
      </c>
      <c r="K8" s="58" t="str">
        <f>IF(OR(F8=G8,F8&gt;G8),"Correcto","Incorrecto")</f>
        <v>Correcto</v>
      </c>
      <c r="L8" s="59"/>
    </row>
    <row r="9" spans="1:51" ht="31.5" customHeight="1" x14ac:dyDescent="0.25">
      <c r="A9" s="55"/>
      <c r="B9" s="60" t="s">
        <v>142</v>
      </c>
      <c r="C9" s="61">
        <v>156117128922</v>
      </c>
      <c r="D9" s="61">
        <f t="shared" ref="D9" si="1">+E9-C9</f>
        <v>13138661627.909729</v>
      </c>
      <c r="E9" s="61">
        <v>169255790549.90973</v>
      </c>
      <c r="F9" s="61">
        <v>159060692018.42023</v>
      </c>
      <c r="G9" s="61">
        <v>159060692018.42023</v>
      </c>
      <c r="H9" s="61">
        <f t="shared" ref="H9:H12" si="2">E9-F9</f>
        <v>10195098531.489502</v>
      </c>
      <c r="I9" s="61">
        <v>5366350881.1600065</v>
      </c>
      <c r="J9" s="61">
        <f t="shared" ref="J9:J18" si="3">+H9-I9</f>
        <v>4828747650.3294954</v>
      </c>
      <c r="K9" s="58"/>
      <c r="L9" s="59"/>
    </row>
    <row r="10" spans="1:51" ht="31.5" customHeight="1" x14ac:dyDescent="0.25">
      <c r="A10" s="55"/>
      <c r="B10" s="60" t="s">
        <v>143</v>
      </c>
      <c r="C10" s="61">
        <v>2114165000</v>
      </c>
      <c r="D10" s="61">
        <f>+E10-C10</f>
        <v>378014340</v>
      </c>
      <c r="E10" s="61">
        <v>2492179340</v>
      </c>
      <c r="F10" s="61">
        <v>2492179340</v>
      </c>
      <c r="G10" s="61">
        <v>2492179340</v>
      </c>
      <c r="H10" s="61">
        <f>E10-F10</f>
        <v>0</v>
      </c>
      <c r="I10" s="61">
        <v>0</v>
      </c>
      <c r="J10" s="61">
        <f t="shared" si="3"/>
        <v>0</v>
      </c>
      <c r="K10" s="58"/>
      <c r="L10" s="59"/>
    </row>
    <row r="11" spans="1:51" ht="31.5" customHeight="1" x14ac:dyDescent="0.25">
      <c r="A11" s="56"/>
      <c r="B11" s="60" t="s">
        <v>144</v>
      </c>
      <c r="C11" s="62">
        <v>7038705100</v>
      </c>
      <c r="D11" s="61">
        <f>+E11-C11</f>
        <v>1114366082.75</v>
      </c>
      <c r="E11" s="62">
        <v>8153071182.75</v>
      </c>
      <c r="F11" s="62">
        <v>8153071182.75</v>
      </c>
      <c r="G11" s="62">
        <v>8153071182.75</v>
      </c>
      <c r="H11" s="61">
        <f t="shared" si="2"/>
        <v>0</v>
      </c>
      <c r="I11" s="62">
        <v>0</v>
      </c>
      <c r="J11" s="61">
        <f t="shared" si="3"/>
        <v>0</v>
      </c>
      <c r="K11" s="58"/>
      <c r="L11" s="59"/>
    </row>
    <row r="12" spans="1:51" ht="31.5" customHeight="1" x14ac:dyDescent="0.25">
      <c r="A12" s="56"/>
      <c r="B12" s="60" t="s">
        <v>145</v>
      </c>
      <c r="C12" s="62">
        <v>13634943894</v>
      </c>
      <c r="D12" s="61">
        <f>+E12-C12</f>
        <v>276017833.25</v>
      </c>
      <c r="E12" s="62">
        <v>13910961727.25</v>
      </c>
      <c r="F12" s="62">
        <v>13903980213.110001</v>
      </c>
      <c r="G12" s="62">
        <v>13903980213.110001</v>
      </c>
      <c r="H12" s="61">
        <f t="shared" si="2"/>
        <v>6981514.1399993896</v>
      </c>
      <c r="I12" s="62">
        <v>6981514.1399999997</v>
      </c>
      <c r="J12" s="61">
        <f t="shared" si="3"/>
        <v>-6.1001628637313843E-7</v>
      </c>
      <c r="K12" s="58"/>
      <c r="L12" s="59"/>
    </row>
    <row r="13" spans="1:51" ht="31.5" customHeight="1" x14ac:dyDescent="0.25">
      <c r="A13" s="55" t="s">
        <v>146</v>
      </c>
      <c r="B13" s="56"/>
      <c r="C13" s="57">
        <f>+SUM(C14:C17)</f>
        <v>16125125569</v>
      </c>
      <c r="D13" s="57">
        <f>+E13-C13</f>
        <v>15731757389.910019</v>
      </c>
      <c r="E13" s="57">
        <f t="shared" ref="E13:I13" si="4">+SUM(E14:E17)</f>
        <v>31856882958.910019</v>
      </c>
      <c r="F13" s="57">
        <f t="shared" si="4"/>
        <v>26587593860.690022</v>
      </c>
      <c r="G13" s="57">
        <f t="shared" si="4"/>
        <v>26587593860.690022</v>
      </c>
      <c r="H13" s="57">
        <f>E13-F13</f>
        <v>5269289098.2199974</v>
      </c>
      <c r="I13" s="57">
        <f t="shared" si="4"/>
        <v>4580609760.8399973</v>
      </c>
      <c r="J13" s="57">
        <f t="shared" si="3"/>
        <v>688679337.38000011</v>
      </c>
      <c r="K13" s="58" t="str">
        <f>IF(OR(F13=G13,F13&gt;G13),"Correcto","Incorrecto")</f>
        <v>Correcto</v>
      </c>
      <c r="L13" s="59"/>
    </row>
    <row r="14" spans="1:51" ht="31.5" customHeight="1" x14ac:dyDescent="0.25">
      <c r="A14" s="55"/>
      <c r="B14" s="60" t="s">
        <v>142</v>
      </c>
      <c r="C14" s="61">
        <v>15785125569</v>
      </c>
      <c r="D14" s="61">
        <f t="shared" ref="D14:D15" si="5">+E14-C14</f>
        <v>15704536084.77002</v>
      </c>
      <c r="E14" s="61">
        <v>31489661653.77002</v>
      </c>
      <c r="F14" s="61">
        <v>26220722844.95002</v>
      </c>
      <c r="G14" s="61">
        <v>26220722844.95002</v>
      </c>
      <c r="H14" s="61">
        <f>E14-F14</f>
        <v>5268938808.8199997</v>
      </c>
      <c r="I14" s="61">
        <v>4580259471.4399977</v>
      </c>
      <c r="J14" s="61">
        <f t="shared" si="3"/>
        <v>688679337.38000202</v>
      </c>
      <c r="K14" s="58"/>
      <c r="L14" s="59"/>
    </row>
    <row r="15" spans="1:51" ht="31.5" customHeight="1" x14ac:dyDescent="0.25">
      <c r="A15" s="55"/>
      <c r="B15" s="60" t="s">
        <v>143</v>
      </c>
      <c r="C15" s="61">
        <v>0</v>
      </c>
      <c r="D15" s="61">
        <f t="shared" si="5"/>
        <v>450000</v>
      </c>
      <c r="E15" s="61">
        <v>450000</v>
      </c>
      <c r="F15" s="61">
        <v>450000</v>
      </c>
      <c r="G15" s="61">
        <v>450000</v>
      </c>
      <c r="H15" s="61">
        <f t="shared" ref="H15:H17" si="6">E15-F15</f>
        <v>0</v>
      </c>
      <c r="I15" s="61">
        <v>0</v>
      </c>
      <c r="J15" s="61">
        <f t="shared" si="3"/>
        <v>0</v>
      </c>
      <c r="K15" s="58"/>
      <c r="L15" s="59"/>
    </row>
    <row r="16" spans="1:51" ht="31.5" customHeight="1" x14ac:dyDescent="0.2">
      <c r="A16" s="56"/>
      <c r="B16" s="60" t="s">
        <v>144</v>
      </c>
      <c r="C16" s="62">
        <v>10000000</v>
      </c>
      <c r="D16" s="61">
        <f>+E16-C16</f>
        <v>0</v>
      </c>
      <c r="E16" s="62">
        <v>10000000</v>
      </c>
      <c r="F16" s="62">
        <v>10000000</v>
      </c>
      <c r="G16" s="62">
        <v>10000000</v>
      </c>
      <c r="H16" s="61">
        <f t="shared" si="6"/>
        <v>0</v>
      </c>
      <c r="I16" s="62">
        <v>0</v>
      </c>
      <c r="J16" s="61">
        <f t="shared" si="3"/>
        <v>0</v>
      </c>
      <c r="K16" s="58"/>
      <c r="L16" s="59"/>
      <c r="O16" s="63"/>
      <c r="P16" s="63"/>
      <c r="Q16" s="63"/>
      <c r="R16" s="63"/>
      <c r="S16" s="63"/>
      <c r="T16" s="63"/>
      <c r="U16" s="63"/>
      <c r="V16" s="63"/>
      <c r="W16" s="63"/>
      <c r="X16" s="63"/>
      <c r="Y16" s="63"/>
      <c r="Z16" s="63"/>
      <c r="AA16" s="63"/>
      <c r="AB16" s="63"/>
      <c r="AC16" s="63"/>
      <c r="AD16" s="63"/>
      <c r="AE16" s="63"/>
      <c r="AF16" s="63"/>
      <c r="AG16" s="63"/>
      <c r="AH16" s="63"/>
      <c r="AI16" s="63"/>
      <c r="AJ16" s="63"/>
      <c r="AK16" s="63"/>
      <c r="AL16" s="63"/>
      <c r="AM16" s="63"/>
      <c r="AN16" s="63"/>
      <c r="AO16" s="63"/>
      <c r="AP16" s="63"/>
      <c r="AQ16" s="63"/>
      <c r="AR16" s="63"/>
      <c r="AS16" s="63"/>
      <c r="AT16" s="63"/>
      <c r="AU16" s="63"/>
      <c r="AV16" s="63"/>
      <c r="AW16" s="63"/>
      <c r="AX16" s="63"/>
      <c r="AY16" s="63"/>
    </row>
    <row r="17" spans="1:51" ht="31.5" customHeight="1" x14ac:dyDescent="0.2">
      <c r="A17" s="56"/>
      <c r="B17" s="60" t="s">
        <v>145</v>
      </c>
      <c r="C17" s="62">
        <v>330000000</v>
      </c>
      <c r="D17" s="61">
        <f>+E17-C17</f>
        <v>26771305.139999986</v>
      </c>
      <c r="E17" s="62">
        <v>356771305.13999999</v>
      </c>
      <c r="F17" s="62">
        <v>356421015.74000001</v>
      </c>
      <c r="G17" s="62">
        <v>356421015.74000001</v>
      </c>
      <c r="H17" s="61">
        <f t="shared" si="6"/>
        <v>350289.39999997616</v>
      </c>
      <c r="I17" s="62">
        <v>350289.4</v>
      </c>
      <c r="J17" s="61">
        <f t="shared" si="3"/>
        <v>-2.3865140974521637E-8</v>
      </c>
      <c r="K17" s="58"/>
      <c r="L17" s="59"/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63"/>
      <c r="AA17" s="63"/>
      <c r="AB17" s="63"/>
      <c r="AC17" s="63"/>
      <c r="AD17" s="63"/>
      <c r="AE17" s="63"/>
      <c r="AF17" s="63"/>
      <c r="AG17" s="63"/>
      <c r="AH17" s="63"/>
      <c r="AI17" s="63"/>
      <c r="AJ17" s="63"/>
      <c r="AK17" s="63"/>
      <c r="AL17" s="63"/>
      <c r="AM17" s="63"/>
      <c r="AN17" s="63"/>
      <c r="AO17" s="63"/>
      <c r="AP17" s="63"/>
      <c r="AQ17" s="63"/>
      <c r="AR17" s="63"/>
      <c r="AS17" s="63"/>
      <c r="AT17" s="63"/>
      <c r="AU17" s="63"/>
      <c r="AV17" s="63"/>
      <c r="AW17" s="63"/>
      <c r="AX17" s="63"/>
      <c r="AY17" s="63"/>
    </row>
    <row r="18" spans="1:51" ht="31.5" customHeight="1" x14ac:dyDescent="0.25">
      <c r="A18" s="55" t="s">
        <v>147</v>
      </c>
      <c r="B18" s="64"/>
      <c r="C18" s="57">
        <f>SUM(C8+C13)</f>
        <v>195030068485</v>
      </c>
      <c r="D18" s="57">
        <f>+E18-C18</f>
        <v>30638817273.819763</v>
      </c>
      <c r="E18" s="57">
        <f>SUM(E8+E13)</f>
        <v>225668885758.81976</v>
      </c>
      <c r="F18" s="57">
        <f>SUM(F8+F13)</f>
        <v>210197516614.97025</v>
      </c>
      <c r="G18" s="57">
        <f>SUM(G8+G13)</f>
        <v>210197516614.97025</v>
      </c>
      <c r="H18" s="57">
        <f>+H8+H13</f>
        <v>15471369143.849514</v>
      </c>
      <c r="I18" s="57">
        <f>SUM(I8+I13)</f>
        <v>9953942156.1400032</v>
      </c>
      <c r="J18" s="57">
        <f t="shared" si="3"/>
        <v>5517426987.7095108</v>
      </c>
      <c r="K18" s="58" t="str">
        <f>IF(OR(F18=G18,F18&gt;G18),"Correcto","Incorrecto")</f>
        <v>Correcto</v>
      </c>
      <c r="L18" s="59"/>
    </row>
    <row r="19" spans="1:51" x14ac:dyDescent="0.25">
      <c r="A19" s="29" t="s">
        <v>134</v>
      </c>
      <c r="B19" s="29"/>
      <c r="C19" s="29"/>
      <c r="D19" s="29"/>
      <c r="E19" s="29"/>
      <c r="F19" s="59"/>
      <c r="G19" s="59"/>
      <c r="H19" s="59"/>
      <c r="I19" s="59"/>
      <c r="J19" s="59"/>
      <c r="K19" s="58"/>
      <c r="L19" s="59"/>
    </row>
    <row r="20" spans="1:51" x14ac:dyDescent="0.25">
      <c r="A20" s="29" t="s">
        <v>148</v>
      </c>
      <c r="B20" s="29"/>
      <c r="C20" s="29"/>
      <c r="D20" s="29"/>
      <c r="E20" s="29"/>
      <c r="F20" s="59"/>
      <c r="G20" s="59"/>
      <c r="H20" s="59"/>
      <c r="I20" s="59"/>
      <c r="J20" s="59"/>
      <c r="K20" s="58"/>
      <c r="L20" s="59"/>
    </row>
    <row r="21" spans="1:51" x14ac:dyDescent="0.25">
      <c r="A21" s="31" t="s">
        <v>136</v>
      </c>
      <c r="B21" s="29"/>
      <c r="C21" s="29"/>
      <c r="D21" s="29"/>
      <c r="E21" s="29"/>
      <c r="F21" s="59"/>
      <c r="G21" s="59"/>
      <c r="H21" s="59"/>
      <c r="I21" s="59"/>
      <c r="K21" s="58"/>
      <c r="L21" s="59"/>
    </row>
    <row r="22" spans="1:51" x14ac:dyDescent="0.25">
      <c r="A22" s="31" t="s">
        <v>137</v>
      </c>
      <c r="B22" s="29"/>
      <c r="C22" s="29"/>
      <c r="D22" s="29"/>
      <c r="E22" s="29"/>
      <c r="F22" s="59"/>
      <c r="G22" s="59"/>
      <c r="H22" s="59"/>
      <c r="I22" s="59"/>
      <c r="J22" s="59"/>
      <c r="K22" s="58"/>
      <c r="L22" s="59"/>
    </row>
    <row r="23" spans="1:51" ht="11.25" customHeight="1" x14ac:dyDescent="0.25">
      <c r="A23" s="31" t="s">
        <v>138</v>
      </c>
      <c r="B23" s="31"/>
      <c r="C23" s="65"/>
      <c r="D23" s="65"/>
      <c r="E23" s="65"/>
      <c r="F23" s="66"/>
      <c r="G23" s="66"/>
      <c r="H23" s="66"/>
      <c r="I23" s="66"/>
      <c r="J23" s="66"/>
      <c r="K23" s="58"/>
      <c r="L23" s="59"/>
    </row>
    <row r="24" spans="1:51" ht="11.45" customHeight="1" x14ac:dyDescent="0.25">
      <c r="A24" s="31" t="s">
        <v>139</v>
      </c>
      <c r="B24" s="31"/>
      <c r="C24" s="65"/>
      <c r="D24" s="65"/>
      <c r="E24" s="65"/>
      <c r="F24" s="66"/>
      <c r="G24" s="66"/>
      <c r="H24" s="66"/>
      <c r="I24" s="66"/>
      <c r="J24" s="66"/>
      <c r="K24" s="58"/>
      <c r="L24" s="59"/>
    </row>
    <row r="25" spans="1:51" ht="9" customHeight="1" x14ac:dyDescent="0.25">
      <c r="A25" s="31"/>
      <c r="B25" s="31"/>
      <c r="C25" s="65"/>
      <c r="D25" s="65"/>
      <c r="E25" s="65"/>
      <c r="F25" s="66"/>
      <c r="G25" s="66"/>
      <c r="H25" s="66"/>
      <c r="I25" s="66"/>
      <c r="J25" s="66"/>
      <c r="K25" s="58"/>
      <c r="L25" s="59"/>
    </row>
    <row r="26" spans="1:51" ht="8.4499999999999993" customHeight="1" x14ac:dyDescent="0.25">
      <c r="A26" s="67"/>
      <c r="B26" s="67"/>
      <c r="C26" s="67"/>
      <c r="D26" s="67"/>
      <c r="E26" s="67"/>
      <c r="F26" s="66"/>
      <c r="G26" s="66"/>
      <c r="H26" s="66"/>
      <c r="I26" s="66"/>
      <c r="J26" s="66"/>
      <c r="K26" s="58"/>
      <c r="L26" s="59"/>
    </row>
    <row r="27" spans="1:51" ht="13.15" customHeight="1" x14ac:dyDescent="0.25">
      <c r="A27" s="66"/>
      <c r="B27" s="66"/>
      <c r="C27" s="66"/>
      <c r="D27" s="66"/>
      <c r="E27" s="66"/>
      <c r="F27" s="66"/>
      <c r="G27" s="66"/>
      <c r="H27" s="66"/>
      <c r="I27" s="66"/>
      <c r="J27" s="66"/>
      <c r="K27" s="58"/>
      <c r="L27" s="59"/>
    </row>
    <row r="28" spans="1:51" ht="15" x14ac:dyDescent="0.25">
      <c r="A28" s="66"/>
      <c r="B28" s="66"/>
      <c r="C28" s="66"/>
      <c r="D28" s="66"/>
      <c r="E28" s="66"/>
      <c r="F28" s="66"/>
      <c r="G28" s="66"/>
      <c r="H28" s="66"/>
      <c r="I28" s="66"/>
      <c r="J28" s="66"/>
      <c r="K28" s="58"/>
      <c r="L28" s="59"/>
    </row>
    <row r="29" spans="1:51" ht="15" x14ac:dyDescent="0.25">
      <c r="A29" s="66"/>
      <c r="B29" s="66"/>
      <c r="C29" s="66"/>
      <c r="D29" s="66"/>
      <c r="E29" s="66"/>
      <c r="F29" s="66"/>
      <c r="G29" s="66"/>
      <c r="H29" s="66"/>
      <c r="I29" s="66"/>
      <c r="J29" s="66"/>
      <c r="K29" s="68"/>
      <c r="L29" s="59"/>
    </row>
    <row r="30" spans="1:51" ht="15" x14ac:dyDescent="0.25">
      <c r="A30" s="66"/>
      <c r="B30" s="66"/>
      <c r="C30" s="69">
        <f>+C18+Formato6b_1!C24</f>
        <v>267965350437</v>
      </c>
      <c r="D30" s="69">
        <f>+D18+Formato6b_1!D24</f>
        <v>47662709837.169724</v>
      </c>
      <c r="E30" s="69">
        <f>+E18+Formato6b_1!E24</f>
        <v>315628060274.16974</v>
      </c>
      <c r="F30" s="69">
        <f>+F18+Formato6b_1!F24</f>
        <v>290573077332.89008</v>
      </c>
      <c r="G30" s="69">
        <f>+G18+Formato6b_1!G24</f>
        <v>290573077332.89008</v>
      </c>
      <c r="H30" s="69">
        <f>+H18+Formato6b_1!H24</f>
        <v>25054982941.279648</v>
      </c>
      <c r="I30" s="69">
        <f>+I18+Formato6b_1!I24</f>
        <v>15523218848.260004</v>
      </c>
      <c r="J30" s="69">
        <f>+J18+Formato6b_1!J24</f>
        <v>9531764093.0196438</v>
      </c>
      <c r="K30" s="70"/>
    </row>
    <row r="31" spans="1:51" ht="15" x14ac:dyDescent="0.25">
      <c r="A31" s="66"/>
      <c r="B31" s="66"/>
      <c r="C31" s="71">
        <f>+C30-Formato_6b!B172</f>
        <v>0</v>
      </c>
      <c r="D31" s="71">
        <f>+D30-Formato_6b!C172</f>
        <v>-2.899169921875E-4</v>
      </c>
      <c r="E31" s="71">
        <f>+E30-Formato_6b!D172</f>
        <v>0</v>
      </c>
      <c r="F31" s="71">
        <f>+F30-Formato_6b!E172</f>
        <v>0</v>
      </c>
      <c r="G31" s="71">
        <f>+G30-Formato_6b!F172</f>
        <v>0</v>
      </c>
      <c r="H31" s="71">
        <f>+H30-Formato_6b!G172</f>
        <v>-3.2806396484375E-4</v>
      </c>
      <c r="I31" s="71">
        <f>+I30-Formato_6b!H172</f>
        <v>0</v>
      </c>
      <c r="J31" s="71">
        <f>+J30-Formato_6b!I172</f>
        <v>-3.376007080078125E-4</v>
      </c>
      <c r="K31" s="70"/>
    </row>
    <row r="32" spans="1:51" ht="15" x14ac:dyDescent="0.25">
      <c r="A32" s="66"/>
      <c r="B32" s="66"/>
      <c r="C32" s="66"/>
      <c r="D32" s="66"/>
      <c r="E32" s="66"/>
      <c r="F32" s="66"/>
      <c r="G32" s="66"/>
      <c r="H32" s="66"/>
      <c r="I32" s="66"/>
      <c r="J32" s="66"/>
    </row>
  </sheetData>
  <sheetProtection formatCells="0" formatColumns="0" formatRows="0" insertRows="0"/>
  <mergeCells count="10">
    <mergeCell ref="A1:J1"/>
    <mergeCell ref="A2:J2"/>
    <mergeCell ref="A3:J3"/>
    <mergeCell ref="A4:J4"/>
    <mergeCell ref="A5:J5"/>
    <mergeCell ref="A6:B7"/>
    <mergeCell ref="C6:G6"/>
    <mergeCell ref="H6:H7"/>
    <mergeCell ref="I6:I7"/>
    <mergeCell ref="J6:J7"/>
  </mergeCells>
  <conditionalFormatting sqref="K8:K10 K18">
    <cfRule type="containsText" dxfId="3" priority="1" operator="containsText" text="Incorrecto">
      <formula>NOT(ISERROR(SEARCH("Incorrecto",K8)))</formula>
    </cfRule>
  </conditionalFormatting>
  <conditionalFormatting sqref="K13:K15">
    <cfRule type="containsText" dxfId="2" priority="2" operator="containsText" text="Incorrecto">
      <formula>NOT(ISERROR(SEARCH("Incorrecto",K13)))</formula>
    </cfRule>
  </conditionalFormatting>
  <printOptions horizontalCentered="1"/>
  <pageMargins left="0.39370078740157483" right="0.39370078740157483" top="1.0236220472440944" bottom="0.59055118110236227" header="0.39370078740157483" footer="0.39370078740157483"/>
  <pageSetup paperSize="119" scale="69" fitToHeight="100" orientation="landscape" r:id="rId1"/>
  <headerFooter>
    <oddHeader>&amp;L&amp;G</oddHead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D083A6-021D-4D1B-AA0F-7FDB8B0F3B7A}">
  <dimension ref="A1:AY38"/>
  <sheetViews>
    <sheetView showGridLines="0" tabSelected="1" zoomScaleNormal="100" zoomScaleSheetLayoutView="115" zoomScalePageLayoutView="70" workbookViewId="0">
      <selection activeCell="D60" sqref="D60"/>
    </sheetView>
  </sheetViews>
  <sheetFormatPr baseColWidth="10" defaultColWidth="11.42578125" defaultRowHeight="12.75" x14ac:dyDescent="0.25"/>
  <cols>
    <col min="1" max="1" width="3" style="35" customWidth="1"/>
    <col min="2" max="2" width="39.28515625" style="35" customWidth="1"/>
    <col min="3" max="10" width="18.85546875" style="35" customWidth="1"/>
    <col min="11" max="16384" width="11.42578125" style="35"/>
  </cols>
  <sheetData>
    <row r="1" spans="1:12" x14ac:dyDescent="0.25">
      <c r="A1" s="33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4"/>
    </row>
    <row r="2" spans="1:12" x14ac:dyDescent="0.25">
      <c r="A2" s="36" t="s">
        <v>1</v>
      </c>
      <c r="B2" s="36"/>
      <c r="C2" s="36"/>
      <c r="D2" s="36"/>
      <c r="E2" s="36"/>
      <c r="F2" s="36"/>
      <c r="G2" s="36"/>
      <c r="H2" s="36"/>
      <c r="I2" s="36"/>
      <c r="J2" s="36"/>
      <c r="K2" s="34"/>
    </row>
    <row r="3" spans="1:12" ht="15" x14ac:dyDescent="0.25">
      <c r="A3" s="36" t="s">
        <v>140</v>
      </c>
      <c r="B3" s="36"/>
      <c r="C3" s="36"/>
      <c r="D3" s="36"/>
      <c r="E3" s="36"/>
      <c r="F3" s="36"/>
      <c r="G3" s="36"/>
      <c r="H3" s="36"/>
      <c r="I3" s="36"/>
      <c r="J3" s="36"/>
      <c r="K3" s="34"/>
    </row>
    <row r="4" spans="1:12" x14ac:dyDescent="0.25">
      <c r="A4" s="37" t="s">
        <v>3</v>
      </c>
      <c r="B4" s="38"/>
      <c r="C4" s="38"/>
      <c r="D4" s="38"/>
      <c r="E4" s="38"/>
      <c r="F4" s="38"/>
      <c r="G4" s="38"/>
      <c r="H4" s="38"/>
      <c r="I4" s="38"/>
      <c r="J4" s="38"/>
      <c r="K4" s="34"/>
    </row>
    <row r="5" spans="1:12" x14ac:dyDescent="0.25">
      <c r="A5" s="39" t="s">
        <v>4</v>
      </c>
      <c r="B5" s="39"/>
      <c r="C5" s="39"/>
      <c r="D5" s="39"/>
      <c r="E5" s="39"/>
      <c r="F5" s="39"/>
      <c r="G5" s="39"/>
      <c r="H5" s="39"/>
      <c r="I5" s="39"/>
      <c r="J5" s="39"/>
      <c r="K5" s="34"/>
    </row>
    <row r="6" spans="1:12" x14ac:dyDescent="0.25">
      <c r="A6" s="40" t="s">
        <v>5</v>
      </c>
      <c r="B6" s="41"/>
      <c r="C6" s="42" t="s">
        <v>6</v>
      </c>
      <c r="D6" s="43"/>
      <c r="E6" s="43"/>
      <c r="F6" s="43"/>
      <c r="G6" s="44"/>
      <c r="H6" s="45" t="s">
        <v>7</v>
      </c>
      <c r="I6" s="45" t="s">
        <v>8</v>
      </c>
      <c r="J6" s="46" t="s">
        <v>9</v>
      </c>
      <c r="K6" s="34"/>
    </row>
    <row r="7" spans="1:12" ht="25.5" x14ac:dyDescent="0.25">
      <c r="A7" s="47"/>
      <c r="B7" s="48"/>
      <c r="C7" s="49" t="s">
        <v>10</v>
      </c>
      <c r="D7" s="50" t="s">
        <v>11</v>
      </c>
      <c r="E7" s="51" t="s">
        <v>12</v>
      </c>
      <c r="F7" s="51" t="s">
        <v>13</v>
      </c>
      <c r="G7" s="52" t="s">
        <v>14</v>
      </c>
      <c r="H7" s="53"/>
      <c r="I7" s="53"/>
      <c r="J7" s="54"/>
      <c r="K7" s="34"/>
    </row>
    <row r="8" spans="1:12" x14ac:dyDescent="0.25">
      <c r="A8" s="55" t="s">
        <v>141</v>
      </c>
      <c r="B8" s="56"/>
      <c r="C8" s="57">
        <f>+SUM(C9:C15)</f>
        <v>66025465564</v>
      </c>
      <c r="D8" s="57">
        <f>+E8-C8</f>
        <v>17792893408.23996</v>
      </c>
      <c r="E8" s="57">
        <f t="shared" ref="E8:G8" si="0">+SUM(E9:E15)</f>
        <v>83818358972.23996</v>
      </c>
      <c r="F8" s="57">
        <f t="shared" si="0"/>
        <v>75445279237.959824</v>
      </c>
      <c r="G8" s="57">
        <f t="shared" si="0"/>
        <v>75445279237.959824</v>
      </c>
      <c r="H8" s="57">
        <f>E8-F8</f>
        <v>8373079734.2801361</v>
      </c>
      <c r="I8" s="57">
        <f>+SUM(I9:I15)</f>
        <v>5065195608.1500015</v>
      </c>
      <c r="J8" s="57">
        <f>+H8-I8</f>
        <v>3307884126.1301346</v>
      </c>
      <c r="K8" s="58" t="str">
        <f>IF(OR(F8=G8,F8&gt;G8),"Correcto","Incorrecto")</f>
        <v>Correcto</v>
      </c>
      <c r="L8" s="59"/>
    </row>
    <row r="9" spans="1:12" ht="29.25" customHeight="1" x14ac:dyDescent="0.25">
      <c r="A9" s="55"/>
      <c r="B9" s="60" t="s">
        <v>149</v>
      </c>
      <c r="C9" s="61">
        <v>52636025287</v>
      </c>
      <c r="D9" s="61">
        <f t="shared" ref="D9" si="1">+E9-C9</f>
        <v>7375396311.6999512</v>
      </c>
      <c r="E9" s="61">
        <v>60011421598.699951</v>
      </c>
      <c r="F9" s="61">
        <v>52221230390.74984</v>
      </c>
      <c r="G9" s="61">
        <v>52221230390.74984</v>
      </c>
      <c r="H9" s="61">
        <f t="shared" ref="H9:H15" si="2">E9-F9</f>
        <v>7790191207.9501114</v>
      </c>
      <c r="I9" s="61">
        <v>4621382476.7800016</v>
      </c>
      <c r="J9" s="61">
        <f t="shared" ref="J9:J24" si="3">+H9-I9</f>
        <v>3168808731.1701097</v>
      </c>
      <c r="K9" s="58"/>
      <c r="L9" s="59"/>
    </row>
    <row r="10" spans="1:12" ht="29.25" customHeight="1" x14ac:dyDescent="0.25">
      <c r="A10" s="55"/>
      <c r="B10" s="60" t="s">
        <v>150</v>
      </c>
      <c r="C10" s="61">
        <v>12685241039</v>
      </c>
      <c r="D10" s="61">
        <f>+E10-C10</f>
        <v>10347702622.880001</v>
      </c>
      <c r="E10" s="61">
        <v>23032943661.880001</v>
      </c>
      <c r="F10" s="61">
        <v>22664813157.939987</v>
      </c>
      <c r="G10" s="61">
        <v>22664813157.939987</v>
      </c>
      <c r="H10" s="61">
        <f>E10-F10</f>
        <v>368130503.94001389</v>
      </c>
      <c r="I10" s="61">
        <v>312734922.39999998</v>
      </c>
      <c r="J10" s="61">
        <f t="shared" si="3"/>
        <v>55395581.540013909</v>
      </c>
      <c r="K10" s="58"/>
      <c r="L10" s="59"/>
    </row>
    <row r="11" spans="1:12" ht="38.25" x14ac:dyDescent="0.25">
      <c r="A11" s="56"/>
      <c r="B11" s="60" t="s">
        <v>151</v>
      </c>
      <c r="C11" s="62">
        <v>704199238</v>
      </c>
      <c r="D11" s="61">
        <f>+E11-C11</f>
        <v>69794473.660000086</v>
      </c>
      <c r="E11" s="62">
        <v>773993711.66000009</v>
      </c>
      <c r="F11" s="62">
        <v>559235689.27000022</v>
      </c>
      <c r="G11" s="62">
        <v>559235689.27000022</v>
      </c>
      <c r="H11" s="61">
        <f t="shared" si="2"/>
        <v>214758022.38999987</v>
      </c>
      <c r="I11" s="62">
        <v>131078208.97000003</v>
      </c>
      <c r="J11" s="61">
        <f t="shared" si="3"/>
        <v>83679813.419999838</v>
      </c>
      <c r="K11" s="58"/>
      <c r="L11" s="59"/>
    </row>
    <row r="12" spans="1:12" ht="29.25" customHeight="1" x14ac:dyDescent="0.25">
      <c r="A12" s="56"/>
      <c r="B12" s="60" t="s">
        <v>152</v>
      </c>
      <c r="C12" s="62"/>
      <c r="D12" s="61">
        <f t="shared" ref="D12:D14" si="4">+E12-C12</f>
        <v>0</v>
      </c>
      <c r="E12" s="62"/>
      <c r="F12" s="62"/>
      <c r="G12" s="62"/>
      <c r="H12" s="61">
        <f t="shared" si="2"/>
        <v>0</v>
      </c>
      <c r="I12" s="62"/>
      <c r="J12" s="61">
        <f t="shared" si="3"/>
        <v>0</v>
      </c>
      <c r="K12" s="58"/>
      <c r="L12" s="59"/>
    </row>
    <row r="13" spans="1:12" ht="38.25" x14ac:dyDescent="0.25">
      <c r="A13" s="56"/>
      <c r="B13" s="60" t="s">
        <v>153</v>
      </c>
      <c r="C13" s="62"/>
      <c r="D13" s="61">
        <f t="shared" si="4"/>
        <v>0</v>
      </c>
      <c r="E13" s="62"/>
      <c r="F13" s="62"/>
      <c r="G13" s="62"/>
      <c r="H13" s="61">
        <f t="shared" si="2"/>
        <v>0</v>
      </c>
      <c r="I13" s="62"/>
      <c r="J13" s="61">
        <f t="shared" si="3"/>
        <v>0</v>
      </c>
      <c r="K13" s="58"/>
      <c r="L13" s="59"/>
    </row>
    <row r="14" spans="1:12" ht="38.25" x14ac:dyDescent="0.25">
      <c r="A14" s="56"/>
      <c r="B14" s="60" t="s">
        <v>154</v>
      </c>
      <c r="C14" s="62"/>
      <c r="D14" s="61">
        <f t="shared" si="4"/>
        <v>0</v>
      </c>
      <c r="E14" s="62"/>
      <c r="F14" s="62"/>
      <c r="G14" s="62"/>
      <c r="H14" s="61">
        <f t="shared" si="2"/>
        <v>0</v>
      </c>
      <c r="I14" s="62"/>
      <c r="J14" s="61">
        <f t="shared" si="3"/>
        <v>0</v>
      </c>
      <c r="K14" s="58"/>
      <c r="L14" s="59"/>
    </row>
    <row r="15" spans="1:12" ht="29.25" customHeight="1" x14ac:dyDescent="0.25">
      <c r="A15" s="56"/>
      <c r="B15" s="60" t="s">
        <v>155</v>
      </c>
      <c r="C15" s="62"/>
      <c r="D15" s="61">
        <f>+E15-C15</f>
        <v>0</v>
      </c>
      <c r="E15" s="62"/>
      <c r="F15" s="62"/>
      <c r="G15" s="62"/>
      <c r="H15" s="61">
        <f t="shared" si="2"/>
        <v>0</v>
      </c>
      <c r="I15" s="62"/>
      <c r="J15" s="61">
        <f t="shared" si="3"/>
        <v>0</v>
      </c>
      <c r="K15" s="58"/>
      <c r="L15" s="59"/>
    </row>
    <row r="16" spans="1:12" ht="29.25" customHeight="1" x14ac:dyDescent="0.25">
      <c r="A16" s="55" t="s">
        <v>146</v>
      </c>
      <c r="B16" s="56"/>
      <c r="C16" s="57">
        <f>+SUM(C17:C23)</f>
        <v>6909816388</v>
      </c>
      <c r="D16" s="57">
        <f>+E16-C16</f>
        <v>-769000844.8900032</v>
      </c>
      <c r="E16" s="57">
        <f t="shared" ref="E16:G16" si="5">+SUM(E17:E23)</f>
        <v>6140815543.1099968</v>
      </c>
      <c r="F16" s="57">
        <f t="shared" si="5"/>
        <v>4930281479.96</v>
      </c>
      <c r="G16" s="57">
        <f t="shared" si="5"/>
        <v>4930281479.96</v>
      </c>
      <c r="H16" s="57">
        <f>E16-F16</f>
        <v>1210534063.1499968</v>
      </c>
      <c r="I16" s="57">
        <f>+SUM(I17:I23)</f>
        <v>504081083.96999973</v>
      </c>
      <c r="J16" s="57">
        <f t="shared" si="3"/>
        <v>706452979.17999697</v>
      </c>
      <c r="K16" s="58" t="str">
        <f>IF(OR(F16=G16,F16&gt;G16),"Correcto","Incorrecto")</f>
        <v>Correcto</v>
      </c>
      <c r="L16" s="59"/>
    </row>
    <row r="17" spans="1:51" ht="29.25" customHeight="1" x14ac:dyDescent="0.25">
      <c r="A17" s="55"/>
      <c r="B17" s="60" t="s">
        <v>149</v>
      </c>
      <c r="C17" s="61">
        <v>6909816388</v>
      </c>
      <c r="D17" s="61">
        <f t="shared" ref="D17:D18" si="6">+E17-C17</f>
        <v>-943081597.05000305</v>
      </c>
      <c r="E17" s="61">
        <v>5966734790.9499969</v>
      </c>
      <c r="F17" s="61">
        <v>4756200727.8000002</v>
      </c>
      <c r="G17" s="61">
        <v>4756200727.8000002</v>
      </c>
      <c r="H17" s="61">
        <f>E17-F17</f>
        <v>1210534063.1499968</v>
      </c>
      <c r="I17" s="61">
        <v>504081083.96999973</v>
      </c>
      <c r="J17" s="61">
        <f t="shared" si="3"/>
        <v>706452979.17999697</v>
      </c>
      <c r="K17" s="58"/>
      <c r="L17" s="59"/>
    </row>
    <row r="18" spans="1:51" ht="29.25" customHeight="1" x14ac:dyDescent="0.25">
      <c r="A18" s="55"/>
      <c r="B18" s="60" t="s">
        <v>150</v>
      </c>
      <c r="C18" s="61">
        <v>0</v>
      </c>
      <c r="D18" s="61">
        <f t="shared" si="6"/>
        <v>174080752.16</v>
      </c>
      <c r="E18" s="61">
        <v>174080752.16</v>
      </c>
      <c r="F18" s="61">
        <v>174080752.16</v>
      </c>
      <c r="G18" s="61">
        <v>174080752.16</v>
      </c>
      <c r="H18" s="61">
        <f t="shared" ref="H18:H23" si="7">E18-F18</f>
        <v>0</v>
      </c>
      <c r="I18" s="61">
        <v>0</v>
      </c>
      <c r="J18" s="61">
        <f t="shared" si="3"/>
        <v>0</v>
      </c>
      <c r="K18" s="58"/>
      <c r="L18" s="59"/>
    </row>
    <row r="19" spans="1:51" ht="38.25" x14ac:dyDescent="0.2">
      <c r="A19" s="56"/>
      <c r="B19" s="60" t="s">
        <v>151</v>
      </c>
      <c r="C19" s="62"/>
      <c r="D19" s="61">
        <f>+E19-C19</f>
        <v>0</v>
      </c>
      <c r="E19" s="62"/>
      <c r="F19" s="62"/>
      <c r="G19" s="62"/>
      <c r="H19" s="61">
        <f t="shared" si="7"/>
        <v>0</v>
      </c>
      <c r="I19" s="62"/>
      <c r="J19" s="61">
        <f t="shared" si="3"/>
        <v>0</v>
      </c>
      <c r="K19" s="58"/>
      <c r="L19" s="59"/>
      <c r="O19" s="63"/>
      <c r="P19" s="63"/>
      <c r="Q19" s="63"/>
      <c r="R19" s="63"/>
      <c r="S19" s="63"/>
      <c r="T19" s="63"/>
      <c r="U19" s="63"/>
      <c r="V19" s="63"/>
      <c r="W19" s="63"/>
      <c r="X19" s="63"/>
      <c r="Y19" s="63"/>
      <c r="Z19" s="63"/>
      <c r="AA19" s="63"/>
      <c r="AB19" s="63"/>
      <c r="AC19" s="63"/>
      <c r="AD19" s="63"/>
      <c r="AE19" s="63"/>
      <c r="AF19" s="63"/>
      <c r="AG19" s="63"/>
      <c r="AH19" s="63"/>
      <c r="AI19" s="63"/>
      <c r="AJ19" s="63"/>
      <c r="AK19" s="63"/>
      <c r="AL19" s="63"/>
      <c r="AM19" s="63"/>
      <c r="AN19" s="63"/>
      <c r="AO19" s="63"/>
      <c r="AP19" s="63"/>
      <c r="AQ19" s="63"/>
      <c r="AR19" s="63"/>
      <c r="AS19" s="63"/>
      <c r="AT19" s="63"/>
      <c r="AU19" s="63"/>
      <c r="AV19" s="63"/>
      <c r="AW19" s="63"/>
      <c r="AX19" s="63"/>
      <c r="AY19" s="63"/>
    </row>
    <row r="20" spans="1:51" ht="29.25" customHeight="1" x14ac:dyDescent="0.2">
      <c r="A20" s="56"/>
      <c r="B20" s="60" t="s">
        <v>152</v>
      </c>
      <c r="C20" s="62"/>
      <c r="D20" s="61">
        <f t="shared" ref="D20:D22" si="8">+E20-C20</f>
        <v>0</v>
      </c>
      <c r="E20" s="62"/>
      <c r="F20" s="62"/>
      <c r="G20" s="62"/>
      <c r="H20" s="61">
        <f t="shared" si="7"/>
        <v>0</v>
      </c>
      <c r="I20" s="62"/>
      <c r="J20" s="61">
        <f t="shared" si="3"/>
        <v>0</v>
      </c>
      <c r="K20" s="58"/>
      <c r="L20" s="59"/>
      <c r="O20" s="63"/>
      <c r="P20" s="63"/>
      <c r="Q20" s="63"/>
      <c r="R20" s="63"/>
      <c r="S20" s="63"/>
      <c r="T20" s="63"/>
      <c r="U20" s="63"/>
      <c r="V20" s="63"/>
      <c r="W20" s="63"/>
      <c r="X20" s="63"/>
      <c r="Y20" s="63"/>
      <c r="Z20" s="63"/>
      <c r="AA20" s="63"/>
      <c r="AB20" s="63"/>
      <c r="AC20" s="63"/>
      <c r="AD20" s="63"/>
      <c r="AE20" s="63"/>
      <c r="AF20" s="63"/>
      <c r="AG20" s="63"/>
      <c r="AH20" s="63"/>
      <c r="AI20" s="63"/>
      <c r="AJ20" s="63"/>
      <c r="AK20" s="63"/>
      <c r="AL20" s="63"/>
      <c r="AM20" s="63"/>
      <c r="AN20" s="63"/>
      <c r="AO20" s="63"/>
      <c r="AP20" s="63"/>
      <c r="AQ20" s="63"/>
      <c r="AR20" s="63"/>
      <c r="AS20" s="63"/>
      <c r="AT20" s="63"/>
      <c r="AU20" s="63"/>
      <c r="AV20" s="63"/>
      <c r="AW20" s="63"/>
      <c r="AX20" s="63"/>
      <c r="AY20" s="63"/>
    </row>
    <row r="21" spans="1:51" ht="38.25" x14ac:dyDescent="0.2">
      <c r="A21" s="56"/>
      <c r="B21" s="60" t="s">
        <v>153</v>
      </c>
      <c r="C21" s="62"/>
      <c r="D21" s="61">
        <f t="shared" si="8"/>
        <v>0</v>
      </c>
      <c r="E21" s="62"/>
      <c r="F21" s="62"/>
      <c r="G21" s="62"/>
      <c r="H21" s="61">
        <f t="shared" si="7"/>
        <v>0</v>
      </c>
      <c r="I21" s="62"/>
      <c r="J21" s="61">
        <f t="shared" si="3"/>
        <v>0</v>
      </c>
      <c r="K21" s="58"/>
      <c r="L21" s="59"/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63"/>
      <c r="AA21" s="63"/>
      <c r="AB21" s="63"/>
      <c r="AC21" s="63"/>
      <c r="AD21" s="63"/>
      <c r="AE21" s="63"/>
      <c r="AF21" s="63"/>
      <c r="AG21" s="63"/>
      <c r="AH21" s="63"/>
      <c r="AI21" s="63"/>
      <c r="AJ21" s="63"/>
      <c r="AK21" s="63"/>
      <c r="AL21" s="63"/>
      <c r="AM21" s="63"/>
      <c r="AN21" s="63"/>
      <c r="AO21" s="63"/>
      <c r="AP21" s="63"/>
      <c r="AQ21" s="63"/>
      <c r="AR21" s="63"/>
      <c r="AS21" s="63"/>
      <c r="AT21" s="63"/>
      <c r="AU21" s="63"/>
      <c r="AV21" s="63"/>
      <c r="AW21" s="63"/>
      <c r="AX21" s="63"/>
      <c r="AY21" s="63"/>
    </row>
    <row r="22" spans="1:51" ht="38.25" x14ac:dyDescent="0.2">
      <c r="A22" s="56"/>
      <c r="B22" s="60" t="s">
        <v>154</v>
      </c>
      <c r="C22" s="62"/>
      <c r="D22" s="61">
        <f t="shared" si="8"/>
        <v>0</v>
      </c>
      <c r="E22" s="62"/>
      <c r="F22" s="62"/>
      <c r="G22" s="62"/>
      <c r="H22" s="61">
        <f t="shared" si="7"/>
        <v>0</v>
      </c>
      <c r="I22" s="62"/>
      <c r="J22" s="61">
        <f t="shared" si="3"/>
        <v>0</v>
      </c>
      <c r="K22" s="58"/>
      <c r="L22" s="59"/>
      <c r="O22" s="63"/>
      <c r="P22" s="63"/>
      <c r="Q22" s="63"/>
      <c r="R22" s="63"/>
      <c r="S22" s="63"/>
      <c r="T22" s="63"/>
      <c r="U22" s="63"/>
      <c r="V22" s="63"/>
      <c r="W22" s="63"/>
      <c r="X22" s="63"/>
      <c r="Y22" s="63"/>
      <c r="Z22" s="63"/>
      <c r="AA22" s="63"/>
      <c r="AB22" s="63"/>
      <c r="AC22" s="63"/>
      <c r="AD22" s="63"/>
      <c r="AE22" s="63"/>
      <c r="AF22" s="63"/>
      <c r="AG22" s="63"/>
      <c r="AH22" s="63"/>
      <c r="AI22" s="63"/>
      <c r="AJ22" s="63"/>
      <c r="AK22" s="63"/>
      <c r="AL22" s="63"/>
      <c r="AM22" s="63"/>
      <c r="AN22" s="63"/>
      <c r="AO22" s="63"/>
      <c r="AP22" s="63"/>
      <c r="AQ22" s="63"/>
      <c r="AR22" s="63"/>
      <c r="AS22" s="63"/>
      <c r="AT22" s="63"/>
      <c r="AU22" s="63"/>
      <c r="AV22" s="63"/>
      <c r="AW22" s="63"/>
      <c r="AX22" s="63"/>
      <c r="AY22" s="63"/>
    </row>
    <row r="23" spans="1:51" ht="29.25" customHeight="1" x14ac:dyDescent="0.2">
      <c r="A23" s="56"/>
      <c r="B23" s="60" t="s">
        <v>155</v>
      </c>
      <c r="C23" s="62"/>
      <c r="D23" s="61">
        <f>+E23-C23</f>
        <v>0</v>
      </c>
      <c r="E23" s="62"/>
      <c r="F23" s="62"/>
      <c r="G23" s="62"/>
      <c r="H23" s="61">
        <f t="shared" si="7"/>
        <v>0</v>
      </c>
      <c r="I23" s="62"/>
      <c r="J23" s="61">
        <f t="shared" si="3"/>
        <v>0</v>
      </c>
      <c r="K23" s="58"/>
      <c r="L23" s="59"/>
      <c r="O23" s="63"/>
      <c r="P23" s="63"/>
      <c r="Q23" s="63"/>
      <c r="R23" s="63"/>
      <c r="S23" s="63"/>
      <c r="T23" s="63"/>
      <c r="U23" s="63"/>
      <c r="V23" s="63"/>
      <c r="W23" s="63"/>
      <c r="X23" s="63"/>
      <c r="Y23" s="63"/>
      <c r="Z23" s="63"/>
      <c r="AA23" s="63"/>
      <c r="AB23" s="63"/>
      <c r="AC23" s="63"/>
      <c r="AD23" s="63"/>
      <c r="AE23" s="63"/>
      <c r="AF23" s="63"/>
      <c r="AG23" s="63"/>
      <c r="AH23" s="63"/>
      <c r="AI23" s="63"/>
      <c r="AJ23" s="63"/>
      <c r="AK23" s="63"/>
      <c r="AL23" s="63"/>
      <c r="AM23" s="63"/>
      <c r="AN23" s="63"/>
      <c r="AO23" s="63"/>
      <c r="AP23" s="63"/>
      <c r="AQ23" s="63"/>
      <c r="AR23" s="63"/>
      <c r="AS23" s="63"/>
      <c r="AT23" s="63"/>
      <c r="AU23" s="63"/>
      <c r="AV23" s="63"/>
      <c r="AW23" s="63"/>
      <c r="AX23" s="63"/>
      <c r="AY23" s="63"/>
    </row>
    <row r="24" spans="1:51" ht="23.25" customHeight="1" x14ac:dyDescent="0.25">
      <c r="A24" s="55" t="s">
        <v>147</v>
      </c>
      <c r="B24" s="64"/>
      <c r="C24" s="57">
        <f>SUM(C8+C16)</f>
        <v>72935281952</v>
      </c>
      <c r="D24" s="57">
        <f>+E24-C24</f>
        <v>17023892563.34996</v>
      </c>
      <c r="E24" s="57">
        <f>SUM(E8+E16)</f>
        <v>89959174515.34996</v>
      </c>
      <c r="F24" s="57">
        <f>SUM(F8+F16)</f>
        <v>80375560717.91983</v>
      </c>
      <c r="G24" s="57">
        <f>SUM(G8+G16)</f>
        <v>80375560717.91983</v>
      </c>
      <c r="H24" s="57">
        <f>+H8+H16</f>
        <v>9583613797.4301338</v>
      </c>
      <c r="I24" s="57">
        <f>SUM(I8+I16)</f>
        <v>5569276692.1200008</v>
      </c>
      <c r="J24" s="57">
        <f t="shared" si="3"/>
        <v>4014337105.310133</v>
      </c>
      <c r="K24" s="58" t="str">
        <f>IF(OR(F24=G24,F24&gt;G24),"Correcto","Incorrecto")</f>
        <v>Correcto</v>
      </c>
      <c r="L24" s="59"/>
    </row>
    <row r="25" spans="1:51" x14ac:dyDescent="0.25">
      <c r="A25" s="29" t="s">
        <v>134</v>
      </c>
      <c r="B25" s="29"/>
      <c r="C25" s="29"/>
      <c r="D25" s="29"/>
      <c r="E25" s="29"/>
      <c r="F25" s="59"/>
      <c r="G25" s="59"/>
      <c r="H25" s="59"/>
      <c r="I25" s="59"/>
      <c r="J25" s="59"/>
      <c r="K25" s="58"/>
      <c r="L25" s="59"/>
    </row>
    <row r="26" spans="1:51" x14ac:dyDescent="0.25">
      <c r="A26" s="29" t="s">
        <v>156</v>
      </c>
      <c r="B26" s="29"/>
      <c r="C26" s="29"/>
      <c r="D26" s="29"/>
      <c r="E26" s="29"/>
      <c r="F26" s="59"/>
      <c r="G26" s="59"/>
      <c r="H26" s="59"/>
      <c r="I26" s="59"/>
      <c r="J26" s="59"/>
      <c r="K26" s="58"/>
      <c r="L26" s="59"/>
    </row>
    <row r="27" spans="1:51" x14ac:dyDescent="0.25">
      <c r="A27" s="31" t="s">
        <v>136</v>
      </c>
      <c r="B27" s="29"/>
      <c r="C27" s="29"/>
      <c r="D27" s="29"/>
      <c r="E27" s="29"/>
      <c r="F27" s="59"/>
      <c r="G27" s="59"/>
      <c r="H27" s="59"/>
      <c r="I27" s="59"/>
      <c r="J27" s="59"/>
      <c r="K27" s="58"/>
      <c r="L27" s="59"/>
    </row>
    <row r="28" spans="1:51" x14ac:dyDescent="0.25">
      <c r="A28" s="31" t="s">
        <v>137</v>
      </c>
      <c r="B28" s="29"/>
      <c r="C28" s="29"/>
      <c r="D28" s="29"/>
      <c r="E28" s="29"/>
      <c r="F28" s="59"/>
      <c r="G28" s="59"/>
      <c r="H28" s="59"/>
      <c r="I28" s="59"/>
      <c r="J28" s="59"/>
      <c r="K28" s="58"/>
      <c r="L28" s="59"/>
    </row>
    <row r="29" spans="1:51" ht="15" x14ac:dyDescent="0.25">
      <c r="A29" s="31" t="s">
        <v>138</v>
      </c>
      <c r="B29" s="31"/>
      <c r="C29" s="65"/>
      <c r="D29" s="65"/>
      <c r="E29" s="65"/>
      <c r="F29" s="66"/>
      <c r="G29" s="66"/>
      <c r="H29" s="66"/>
      <c r="I29" s="66"/>
      <c r="J29" s="66"/>
      <c r="K29" s="58"/>
      <c r="L29" s="59"/>
    </row>
    <row r="30" spans="1:51" ht="15" x14ac:dyDescent="0.25">
      <c r="A30" s="31" t="s">
        <v>139</v>
      </c>
      <c r="B30" s="31"/>
      <c r="C30" s="65"/>
      <c r="D30" s="65"/>
      <c r="E30" s="65"/>
      <c r="F30" s="66"/>
      <c r="G30" s="66"/>
      <c r="H30" s="66"/>
      <c r="I30" s="66"/>
      <c r="J30" s="66"/>
      <c r="K30" s="58"/>
      <c r="L30" s="59"/>
    </row>
    <row r="31" spans="1:51" ht="15" x14ac:dyDescent="0.25">
      <c r="A31" s="31"/>
      <c r="B31" s="31"/>
      <c r="C31" s="65"/>
      <c r="D31" s="65"/>
      <c r="E31" s="65"/>
      <c r="F31" s="66"/>
      <c r="G31" s="66"/>
      <c r="H31" s="66"/>
      <c r="I31" s="66"/>
      <c r="J31" s="66"/>
      <c r="K31" s="58"/>
      <c r="L31" s="59"/>
    </row>
    <row r="32" spans="1:51" ht="15" x14ac:dyDescent="0.25">
      <c r="A32" s="67"/>
      <c r="B32" s="67"/>
      <c r="C32" s="67"/>
      <c r="D32" s="67"/>
      <c r="E32" s="67"/>
      <c r="F32" s="66"/>
      <c r="G32" s="66"/>
      <c r="H32" s="66"/>
      <c r="I32" s="66"/>
      <c r="J32" s="66"/>
      <c r="K32" s="58"/>
      <c r="L32" s="59"/>
    </row>
    <row r="33" spans="1:12" ht="15" x14ac:dyDescent="0.25">
      <c r="A33" s="66"/>
      <c r="B33" s="66"/>
      <c r="C33" s="66"/>
      <c r="D33" s="66"/>
      <c r="E33" s="66"/>
      <c r="F33" s="66"/>
      <c r="G33" s="66"/>
      <c r="H33" s="66"/>
      <c r="I33" s="66"/>
      <c r="J33" s="66"/>
      <c r="K33" s="58"/>
      <c r="L33" s="59"/>
    </row>
    <row r="34" spans="1:12" ht="15" x14ac:dyDescent="0.25">
      <c r="A34" s="66"/>
      <c r="B34" s="66"/>
      <c r="C34" s="66"/>
      <c r="D34" s="66"/>
      <c r="E34" s="66"/>
      <c r="F34" s="66"/>
      <c r="G34" s="66"/>
      <c r="H34" s="66"/>
      <c r="I34" s="66"/>
      <c r="J34" s="66"/>
      <c r="K34" s="58"/>
      <c r="L34" s="59"/>
    </row>
    <row r="35" spans="1:12" ht="15" x14ac:dyDescent="0.25">
      <c r="A35" s="66"/>
      <c r="B35" s="66"/>
      <c r="C35" s="66"/>
      <c r="D35" s="66"/>
      <c r="E35" s="66"/>
      <c r="F35" s="66"/>
      <c r="G35" s="66"/>
      <c r="H35" s="66"/>
      <c r="I35" s="66"/>
      <c r="J35" s="66"/>
      <c r="K35" s="68"/>
      <c r="L35" s="59"/>
    </row>
    <row r="36" spans="1:12" ht="15" x14ac:dyDescent="0.25">
      <c r="A36" s="66"/>
      <c r="B36" s="66"/>
      <c r="C36" s="66"/>
      <c r="D36" s="66"/>
      <c r="E36" s="66"/>
      <c r="F36" s="66"/>
      <c r="G36" s="66"/>
      <c r="H36" s="66"/>
      <c r="I36" s="66"/>
      <c r="J36" s="66"/>
      <c r="K36" s="70"/>
    </row>
    <row r="37" spans="1:12" ht="15" x14ac:dyDescent="0.25">
      <c r="A37" s="66"/>
      <c r="B37" s="66"/>
      <c r="C37" s="66"/>
      <c r="D37" s="66"/>
      <c r="E37" s="66"/>
      <c r="F37" s="66"/>
      <c r="G37" s="66"/>
      <c r="H37" s="66"/>
      <c r="I37" s="66"/>
      <c r="J37" s="66"/>
      <c r="K37" s="70"/>
    </row>
    <row r="38" spans="1:12" ht="15" x14ac:dyDescent="0.25">
      <c r="A38" s="66"/>
      <c r="B38" s="66"/>
      <c r="C38" s="66"/>
      <c r="D38" s="66"/>
      <c r="E38" s="66"/>
      <c r="F38" s="66"/>
      <c r="G38" s="66"/>
      <c r="H38" s="66"/>
      <c r="I38" s="66"/>
      <c r="J38" s="66"/>
    </row>
  </sheetData>
  <sheetProtection formatCells="0" formatColumns="0" formatRows="0" insertRows="0"/>
  <mergeCells count="10">
    <mergeCell ref="A1:J1"/>
    <mergeCell ref="A2:J2"/>
    <mergeCell ref="A3:J3"/>
    <mergeCell ref="A4:J4"/>
    <mergeCell ref="A5:J5"/>
    <mergeCell ref="A6:B7"/>
    <mergeCell ref="C6:G6"/>
    <mergeCell ref="H6:H7"/>
    <mergeCell ref="I6:I7"/>
    <mergeCell ref="J6:J7"/>
  </mergeCells>
  <conditionalFormatting sqref="K8:K10 K24">
    <cfRule type="containsText" dxfId="1" priority="1" operator="containsText" text="Incorrecto">
      <formula>NOT(ISERROR(SEARCH("Incorrecto",K8)))</formula>
    </cfRule>
  </conditionalFormatting>
  <conditionalFormatting sqref="K16:K18">
    <cfRule type="containsText" dxfId="0" priority="2" operator="containsText" text="Incorrecto">
      <formula>NOT(ISERROR(SEARCH("Incorrecto",K16)))</formula>
    </cfRule>
  </conditionalFormatting>
  <printOptions horizontalCentered="1" verticalCentered="1"/>
  <pageMargins left="0.39370078740157483" right="0.39370078740157483" top="1.0236220472440944" bottom="0.59055118110236227" header="0.39370078740157483" footer="0.39370078740157483"/>
  <pageSetup paperSize="119" scale="60" fitToHeight="100" orientation="landscape" r:id="rId1"/>
  <headerFooter>
    <oddHeader>&amp;L&amp;G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4</vt:i4>
      </vt:variant>
    </vt:vector>
  </HeadingPairs>
  <TitlesOfParts>
    <vt:vector size="7" baseType="lpstr">
      <vt:lpstr>Formato_6b</vt:lpstr>
      <vt:lpstr>Formato6b_2</vt:lpstr>
      <vt:lpstr>Formato6b_1</vt:lpstr>
      <vt:lpstr>Formato6b_1!Área_de_impresión</vt:lpstr>
      <vt:lpstr>Formato6b_2!Área_de_impresión</vt:lpstr>
      <vt:lpstr>Formato6b_1!Títulos_a_imprimir</vt:lpstr>
      <vt:lpstr>Formato6b_2!Títulos_a_imprimir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Finanzas CDMX</dc:creator>
  <cp:lastModifiedBy>Finanzas CDMX</cp:lastModifiedBy>
  <dcterms:created xsi:type="dcterms:W3CDTF">2025-01-25T02:24:49Z</dcterms:created>
  <dcterms:modified xsi:type="dcterms:W3CDTF">2025-01-25T02:25:24Z</dcterms:modified>
</cp:coreProperties>
</file>