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Armonizacion Contable\JONATHAN\Estados Financieros 1er trimestre 2026\Estados financieros 1er trimestre 2026\"/>
    </mc:Choice>
  </mc:AlternateContent>
  <xr:revisionPtr revIDLastSave="0" documentId="13_ncr:1_{910010C6-E199-47A9-9BEE-FB2CC5D4C358}" xr6:coauthVersionLast="47" xr6:coauthVersionMax="47" xr10:uidLastSave="{00000000-0000-0000-0000-000000000000}"/>
  <bookViews>
    <workbookView xWindow="14295" yWindow="0" windowWidth="14610" windowHeight="15585" xr2:uid="{514F87F4-06C9-42D5-8F5B-36A8B08141ED}"/>
  </bookViews>
  <sheets>
    <sheet name="ENDEUDAMIENTO" sheetId="1" r:id="rId1"/>
  </sheets>
  <externalReferences>
    <externalReference r:id="rId2"/>
  </externalReferences>
  <definedNames>
    <definedName name="_xlnm.Print_Area" localSheetId="0">ENDEUDAMIENTO!$A$1:$D$78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D7" i="1" s="1"/>
  <c r="C7" i="1"/>
  <c r="B8" i="1"/>
  <c r="C8" i="1"/>
  <c r="B9" i="1"/>
  <c r="C9" i="1"/>
  <c r="D9" i="1" s="1"/>
  <c r="B10" i="1"/>
  <c r="C10" i="1"/>
  <c r="B11" i="1"/>
  <c r="C11" i="1"/>
  <c r="B12" i="1"/>
  <c r="C12" i="1"/>
  <c r="B13" i="1"/>
  <c r="C13" i="1"/>
  <c r="B14" i="1"/>
  <c r="D14" i="1" s="1"/>
  <c r="C14" i="1"/>
  <c r="B15" i="1"/>
  <c r="C15" i="1"/>
  <c r="B16" i="1"/>
  <c r="C16" i="1"/>
  <c r="B17" i="1"/>
  <c r="C17" i="1"/>
  <c r="B18" i="1"/>
  <c r="C18" i="1"/>
  <c r="B19" i="1"/>
  <c r="C19" i="1"/>
  <c r="B20" i="1"/>
  <c r="D20" i="1" s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D44" i="1" s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63" i="1"/>
  <c r="C63" i="1"/>
  <c r="B64" i="1"/>
  <c r="C64" i="1"/>
  <c r="B65" i="1"/>
  <c r="C65" i="1"/>
  <c r="B66" i="1"/>
  <c r="C66" i="1"/>
  <c r="B67" i="1"/>
  <c r="C67" i="1"/>
  <c r="B68" i="1"/>
  <c r="C68" i="1"/>
  <c r="D11" i="1" l="1"/>
  <c r="D50" i="1"/>
  <c r="D37" i="1"/>
  <c r="D25" i="1"/>
  <c r="D46" i="1"/>
  <c r="D22" i="1"/>
  <c r="D16" i="1"/>
  <c r="D10" i="1"/>
  <c r="C70" i="1"/>
  <c r="D65" i="1"/>
  <c r="D31" i="1"/>
  <c r="D34" i="1"/>
  <c r="D57" i="1"/>
  <c r="D33" i="1"/>
  <c r="D15" i="1"/>
  <c r="D38" i="1"/>
  <c r="D68" i="1"/>
  <c r="D26" i="1"/>
  <c r="D51" i="1"/>
  <c r="D66" i="1"/>
  <c r="D13" i="1"/>
  <c r="D48" i="1"/>
  <c r="D30" i="1"/>
  <c r="D18" i="1"/>
  <c r="D47" i="1"/>
  <c r="D41" i="1"/>
  <c r="D29" i="1"/>
  <c r="D35" i="1"/>
  <c r="D40" i="1"/>
  <c r="D24" i="1"/>
  <c r="D8" i="1"/>
  <c r="D63" i="1"/>
  <c r="D45" i="1"/>
  <c r="D39" i="1"/>
  <c r="D23" i="1"/>
  <c r="D67" i="1"/>
  <c r="D56" i="1"/>
  <c r="D28" i="1"/>
  <c r="D17" i="1"/>
  <c r="D12" i="1"/>
  <c r="D19" i="1"/>
  <c r="D55" i="1"/>
  <c r="D27" i="1"/>
  <c r="D54" i="1"/>
  <c r="D49" i="1"/>
  <c r="D43" i="1"/>
  <c r="D32" i="1"/>
  <c r="D52" i="1"/>
  <c r="D42" i="1"/>
  <c r="C60" i="1"/>
  <c r="D21" i="1"/>
  <c r="D64" i="1"/>
  <c r="D53" i="1"/>
  <c r="D36" i="1"/>
  <c r="B60" i="1"/>
  <c r="B70" i="1"/>
  <c r="C72" i="1" l="1"/>
  <c r="B72" i="1"/>
  <c r="D60" i="1"/>
  <c r="D70" i="1"/>
  <c r="D72" i="1" l="1"/>
</calcChain>
</file>

<file path=xl/sharedStrings.xml><?xml version="1.0" encoding="utf-8"?>
<sst xmlns="http://schemas.openxmlformats.org/spreadsheetml/2006/main" count="74" uniqueCount="74">
  <si>
    <t xml:space="preserve">TOTAL </t>
  </si>
  <si>
    <t xml:space="preserve">Total Otros Instrumentos de Deuda </t>
  </si>
  <si>
    <t>BONO CDMEXCB 25V</t>
  </si>
  <si>
    <t>BONO CDMXCB 19</t>
  </si>
  <si>
    <t>BONO GCDMXCB 18V</t>
  </si>
  <si>
    <t>BONO GCDMXCB 17X</t>
  </si>
  <si>
    <t>BONO GDFECB 12</t>
  </si>
  <si>
    <t>BONO GDFCB 07</t>
  </si>
  <si>
    <t xml:space="preserve">Otros Instrumentos de Deuda </t>
  </si>
  <si>
    <t xml:space="preserve">Total Créditos Bancarios </t>
  </si>
  <si>
    <t>SANTANDER 2,169</t>
  </si>
  <si>
    <t>SANTANDER 2,000</t>
  </si>
  <si>
    <t>SANTANDER 2,400</t>
  </si>
  <si>
    <t>BANAMEX 2,505</t>
  </si>
  <si>
    <t>BANAMEX 3.000</t>
  </si>
  <si>
    <t>BANAMEX 1,500</t>
  </si>
  <si>
    <t>HSBC 1,170</t>
  </si>
  <si>
    <t>FID 248525 DE HSBC</t>
  </si>
  <si>
    <t>BBVA 399</t>
  </si>
  <si>
    <t>BBVA 3,037</t>
  </si>
  <si>
    <t>BBVA 1,763</t>
  </si>
  <si>
    <t>BBVA 2,500-22</t>
  </si>
  <si>
    <t>BBVA 2,296</t>
  </si>
  <si>
    <t>BANCOMER 500-19</t>
  </si>
  <si>
    <t>BANCOMER 3,421</t>
  </si>
  <si>
    <t>BANCOMER 2,000</t>
  </si>
  <si>
    <t>BBVA BANCOMER 3,000-18</t>
  </si>
  <si>
    <t>BBVA BANCOMER 3,000-15</t>
  </si>
  <si>
    <t>BBVA BANCOMER 7,000</t>
  </si>
  <si>
    <t>BBVA BANCOMER 3,457</t>
  </si>
  <si>
    <t>BBVA BANCOMER 4,700</t>
  </si>
  <si>
    <t>BANOBRAS 2,772</t>
  </si>
  <si>
    <t>BANOBRAS 3,321</t>
  </si>
  <si>
    <t>BANOBRAS 2,500-24</t>
  </si>
  <si>
    <t>BANOBRAS 2,225</t>
  </si>
  <si>
    <t>BANOBRAS 2,000-24</t>
  </si>
  <si>
    <t>BANOBRAS 1,702</t>
  </si>
  <si>
    <t>BANOBRAS 4,974</t>
  </si>
  <si>
    <t>BANOBRAS 2,500-23 (2)</t>
  </si>
  <si>
    <t>BANOBRAS 2,500-23 (1)</t>
  </si>
  <si>
    <t>BANOBRAS 4,263</t>
  </si>
  <si>
    <t>BANOBRAS 1,908</t>
  </si>
  <si>
    <t>BANOBRAS 3,000</t>
  </si>
  <si>
    <t>BANOBRAS 2,200</t>
  </si>
  <si>
    <t>BANOBRAS 2,683</t>
  </si>
  <si>
    <t>BANOBRAS 2,500</t>
  </si>
  <si>
    <t>BANOBRAS 2,300</t>
  </si>
  <si>
    <t>BANOBRAS 2,000-20</t>
  </si>
  <si>
    <t>BANOBRAS 2,000</t>
  </si>
  <si>
    <t>BANOBRAS 1,378</t>
  </si>
  <si>
    <t>BANOBRAS 1,949</t>
  </si>
  <si>
    <t>BANOBRAS 196</t>
  </si>
  <si>
    <t>BANOBRAS 145</t>
  </si>
  <si>
    <t>BANOBRAS 1,954</t>
  </si>
  <si>
    <t>BANOBRAS 294</t>
  </si>
  <si>
    <t>BANOBRAS 2,138</t>
  </si>
  <si>
    <t>BANOBRAS  1,499</t>
  </si>
  <si>
    <t>BANOBRAS  175</t>
  </si>
  <si>
    <t>BANOBRAS  4,806</t>
  </si>
  <si>
    <t>BANOBRAS  4,459</t>
  </si>
  <si>
    <t>BANOBRAS 4,000</t>
  </si>
  <si>
    <t>Créditos Bancarios</t>
  </si>
  <si>
    <t>Endeudamiento Neto 
C= A-B</t>
  </si>
  <si>
    <t>Amortización 
B</t>
  </si>
  <si>
    <t>Contratación / Colocación 
A</t>
  </si>
  <si>
    <t>Identificación de Crédito o Instrumento</t>
  </si>
  <si>
    <t xml:space="preserve">Poder Ejecutivo de la Ciudad de México </t>
  </si>
  <si>
    <t xml:space="preserve">Endeudamiento Neto </t>
  </si>
  <si>
    <t>Del 01 de enero al 31 de marzo de 2026</t>
  </si>
  <si>
    <t>(Cifras en Pesos)</t>
  </si>
  <si>
    <t>La información consignada en este reporte es responsabilidad de la Unidad Responsable del Gasto, de conformidad a los Artículos 51, 154 y 155 de la Ley de Austeridad, Transparencia en Remuneraciones, Prestaciones y Ejercicio de Recursos de la Ciudad de México.</t>
  </si>
  <si>
    <t>Las sumas pueden variar por efecto de redondeo.</t>
  </si>
  <si>
    <t>Bajo protesta de decir verdad declaramos que los Estados Financieros y sus notas, son razonablemente correctos y son responsabilidad del emisor.</t>
  </si>
  <si>
    <t>Las notas que acompañan al presente Estado Financiero son parte integral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</si>
</sst>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Roboto"/>
    </font>
    <font>
      <sz val="11"/>
      <color theme="1"/>
      <name val="Roboto"/>
    </font>
    <font>
      <b/>
      <sz val="8"/>
      <color theme="0"/>
      <name val="Roboto"/>
    </font>
    <font>
      <sz val="8"/>
      <color theme="1"/>
      <name val="Roboto"/>
    </font>
    <font>
      <sz val="9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10"/>
      <color theme="0" tint="-0.499984740745262"/>
      <name val="Roboto"/>
    </font>
    <font>
      <sz val="10"/>
      <name val="Arial"/>
      <family val="2"/>
    </font>
    <font>
      <sz val="10"/>
      <color rgb="FF6F7271"/>
      <name val="Roboto"/>
    </font>
    <font>
      <b/>
      <sz val="10"/>
      <color rgb="FF6F727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F489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44">
    <xf numFmtId="0" fontId="0" fillId="0" borderId="0" xfId="0"/>
    <xf numFmtId="0" fontId="3" fillId="0" borderId="0" xfId="0" applyFont="1"/>
    <xf numFmtId="43" fontId="3" fillId="0" borderId="0" xfId="1" applyFont="1"/>
    <xf numFmtId="43" fontId="5" fillId="0" borderId="0" xfId="1" applyFont="1" applyAlignment="1">
      <alignment horizontal="justify" vertical="top" wrapText="1"/>
    </xf>
    <xf numFmtId="164" fontId="5" fillId="0" borderId="0" xfId="0" applyNumberFormat="1" applyFont="1"/>
    <xf numFmtId="3" fontId="3" fillId="0" borderId="0" xfId="0" applyNumberFormat="1" applyFont="1"/>
    <xf numFmtId="43" fontId="3" fillId="0" borderId="0" xfId="1" applyFont="1" applyAlignment="1">
      <alignment horizontal="right"/>
    </xf>
    <xf numFmtId="43" fontId="3" fillId="0" borderId="0" xfId="0" applyNumberFormat="1" applyFont="1"/>
    <xf numFmtId="43" fontId="5" fillId="2" borderId="0" xfId="1" applyFont="1" applyFill="1"/>
    <xf numFmtId="0" fontId="5" fillId="0" borderId="0" xfId="0" applyFont="1" applyAlignment="1">
      <alignment horizontal="justify" vertical="top" wrapText="1"/>
    </xf>
    <xf numFmtId="0" fontId="6" fillId="0" borderId="4" xfId="0" applyFont="1" applyBorder="1"/>
    <xf numFmtId="3" fontId="6" fillId="0" borderId="5" xfId="0" applyNumberFormat="1" applyFont="1" applyBorder="1"/>
    <xf numFmtId="3" fontId="7" fillId="0" borderId="4" xfId="0" applyNumberFormat="1" applyFont="1" applyBorder="1"/>
    <xf numFmtId="3" fontId="6" fillId="0" borderId="6" xfId="0" applyNumberFormat="1" applyFont="1" applyBorder="1"/>
    <xf numFmtId="0" fontId="6" fillId="0" borderId="2" xfId="0" applyFont="1" applyBorder="1"/>
    <xf numFmtId="3" fontId="6" fillId="0" borderId="3" xfId="0" applyNumberFormat="1" applyFont="1" applyBorder="1"/>
    <xf numFmtId="3" fontId="7" fillId="0" borderId="2" xfId="0" applyNumberFormat="1" applyFont="1" applyBorder="1"/>
    <xf numFmtId="3" fontId="6" fillId="0" borderId="1" xfId="0" applyNumberFormat="1" applyFont="1" applyBorder="1"/>
    <xf numFmtId="0" fontId="7" fillId="0" borderId="2" xfId="0" applyFont="1" applyBorder="1"/>
    <xf numFmtId="3" fontId="7" fillId="0" borderId="3" xfId="0" applyNumberFormat="1" applyFont="1" applyBorder="1"/>
    <xf numFmtId="0" fontId="8" fillId="0" borderId="2" xfId="0" applyFont="1" applyBorder="1" applyAlignment="1">
      <alignment horizontal="center" vertical="center"/>
    </xf>
    <xf numFmtId="3" fontId="8" fillId="0" borderId="3" xfId="0" applyNumberFormat="1" applyFont="1" applyBorder="1"/>
    <xf numFmtId="3" fontId="8" fillId="0" borderId="2" xfId="0" applyNumberFormat="1" applyFont="1" applyBorder="1"/>
    <xf numFmtId="3" fontId="8" fillId="0" borderId="1" xfId="0" applyNumberFormat="1" applyFont="1" applyBorder="1"/>
    <xf numFmtId="0" fontId="7" fillId="0" borderId="3" xfId="0" applyFont="1" applyBorder="1"/>
    <xf numFmtId="0" fontId="7" fillId="0" borderId="1" xfId="0" applyFont="1" applyBorder="1"/>
    <xf numFmtId="3" fontId="7" fillId="0" borderId="1" xfId="0" applyNumberFormat="1" applyFont="1" applyBorder="1"/>
    <xf numFmtId="0" fontId="11" fillId="0" borderId="0" xfId="2" applyFont="1" applyAlignment="1">
      <alignment horizontal="left" vertical="center" wrapText="1"/>
    </xf>
    <xf numFmtId="0" fontId="11" fillId="0" borderId="0" xfId="2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2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center" wrapText="1"/>
    </xf>
    <xf numFmtId="0" fontId="4" fillId="3" borderId="7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CCFB809C-CE89-4A1F-BA65-9FFEDA39790D}"/>
  </cellStyles>
  <dxfs count="0"/>
  <tableStyles count="0" defaultTableStyle="TableStyleMedium2" defaultPivotStyle="PivotStyleLight16"/>
  <colors>
    <mruColors>
      <color rgb="FF8F48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rmonizacion%20Contable\JONATHAN\Estados%20Financieros%201er%20trimestre%202026\Estados%20financieros%201er%20trimestre%202026\LDF\Formato%202%20-%20Estado%20Analitico%20de%20Deuda%20y%20Otros%20Pasivos%20-%20LDF%20CP%201er%20trim%2026%2026.04.24.xlsx" TargetMode="External"/><Relationship Id="rId1" Type="http://schemas.openxmlformats.org/officeDocument/2006/relationships/externalLinkPath" Target="LDF/Formato%202%20-%20Estado%20Analitico%20de%20Deuda%20y%20Otros%20Pasivos%20-%20LDF%20CP%201er%20trim%2026%2026.04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2 LDF"/>
      <sheetName val="EDO. ANALI DEUDA"/>
    </sheetNames>
    <sheetDataSet>
      <sheetData sheetId="0">
        <row r="14">
          <cell r="B14" t="str">
            <v>BANOBRAS 4,000</v>
          </cell>
          <cell r="C14">
            <v>2669466291.7399998</v>
          </cell>
          <cell r="D14">
            <v>0</v>
          </cell>
          <cell r="E14">
            <v>0</v>
          </cell>
          <cell r="F14">
            <v>0</v>
          </cell>
          <cell r="G14">
            <v>2669466291.7399998</v>
          </cell>
          <cell r="H14">
            <v>51778332.599999994</v>
          </cell>
        </row>
        <row r="15">
          <cell r="B15" t="str">
            <v>BANOBRAS  4,459</v>
          </cell>
          <cell r="C15">
            <v>3885787465.5799999</v>
          </cell>
          <cell r="D15">
            <v>0</v>
          </cell>
          <cell r="E15">
            <v>21081139.190000001</v>
          </cell>
          <cell r="F15">
            <v>0</v>
          </cell>
          <cell r="G15">
            <v>3864706326.3899999</v>
          </cell>
          <cell r="H15">
            <v>73381601.25</v>
          </cell>
        </row>
        <row r="16">
          <cell r="B16" t="str">
            <v>BANOBRAS  4,806</v>
          </cell>
          <cell r="C16">
            <v>4372030703.5100002</v>
          </cell>
          <cell r="D16">
            <v>0</v>
          </cell>
          <cell r="E16">
            <v>22783215.09</v>
          </cell>
          <cell r="F16">
            <v>0</v>
          </cell>
          <cell r="G16">
            <v>4349247488.4200001</v>
          </cell>
          <cell r="H16">
            <v>82719285.109999999</v>
          </cell>
        </row>
        <row r="17">
          <cell r="B17" t="str">
            <v>BANOBRAS  175</v>
          </cell>
          <cell r="C17">
            <v>28255839.890000001</v>
          </cell>
          <cell r="D17">
            <v>0</v>
          </cell>
          <cell r="E17">
            <v>2421929.16</v>
          </cell>
          <cell r="F17">
            <v>0</v>
          </cell>
          <cell r="G17">
            <v>25833910.73</v>
          </cell>
          <cell r="H17">
            <v>520727.30000000005</v>
          </cell>
        </row>
        <row r="18">
          <cell r="B18" t="str">
            <v>BANOBRAS  1,499</v>
          </cell>
          <cell r="C18">
            <v>647680506.70000005</v>
          </cell>
          <cell r="D18">
            <v>0</v>
          </cell>
          <cell r="E18">
            <v>23958333.379999999</v>
          </cell>
          <cell r="F18">
            <v>0</v>
          </cell>
          <cell r="G18">
            <v>623722173.32000005</v>
          </cell>
          <cell r="H18">
            <v>14444867.07</v>
          </cell>
        </row>
        <row r="19">
          <cell r="B19" t="str">
            <v>BANOBRAS 2,138</v>
          </cell>
          <cell r="C19">
            <v>2138648319</v>
          </cell>
          <cell r="D19">
            <v>0</v>
          </cell>
          <cell r="E19">
            <v>0</v>
          </cell>
          <cell r="F19">
            <v>0</v>
          </cell>
          <cell r="G19">
            <v>2138648319</v>
          </cell>
          <cell r="H19">
            <v>42139094.800000004</v>
          </cell>
        </row>
        <row r="20">
          <cell r="B20" t="str">
            <v>BANOBRAS 294</v>
          </cell>
          <cell r="C20">
            <v>294874160</v>
          </cell>
          <cell r="D20">
            <v>0</v>
          </cell>
          <cell r="E20">
            <v>0</v>
          </cell>
          <cell r="F20">
            <v>0</v>
          </cell>
          <cell r="G20">
            <v>294874160</v>
          </cell>
          <cell r="H20">
            <v>5759056.1699999999</v>
          </cell>
        </row>
        <row r="21">
          <cell r="B21" t="str">
            <v>BANOBRAS 1,954</v>
          </cell>
          <cell r="C21">
            <v>269144995.30000001</v>
          </cell>
          <cell r="D21">
            <v>0</v>
          </cell>
          <cell r="E21">
            <v>35105869.019999996</v>
          </cell>
          <cell r="F21">
            <v>0</v>
          </cell>
          <cell r="G21">
            <v>234039126.28000003</v>
          </cell>
          <cell r="H21">
            <v>4385529.17</v>
          </cell>
        </row>
        <row r="22">
          <cell r="B22" t="str">
            <v>BANOBRAS 145</v>
          </cell>
          <cell r="C22">
            <v>20076561.5</v>
          </cell>
          <cell r="D22">
            <v>0</v>
          </cell>
          <cell r="E22">
            <v>2618681.88</v>
          </cell>
          <cell r="F22">
            <v>0</v>
          </cell>
          <cell r="G22">
            <v>17457879.620000001</v>
          </cell>
          <cell r="H22">
            <v>326658.02</v>
          </cell>
        </row>
        <row r="23">
          <cell r="B23" t="str">
            <v>BANOBRAS 196</v>
          </cell>
          <cell r="C23">
            <v>196783977</v>
          </cell>
          <cell r="D23">
            <v>0</v>
          </cell>
          <cell r="E23">
            <v>0</v>
          </cell>
          <cell r="F23">
            <v>0</v>
          </cell>
          <cell r="G23">
            <v>196783977</v>
          </cell>
          <cell r="H23">
            <v>4174116.13</v>
          </cell>
        </row>
        <row r="24">
          <cell r="B24" t="str">
            <v>BANOBRAS 1,949</v>
          </cell>
          <cell r="C24">
            <v>591104254.24000001</v>
          </cell>
          <cell r="D24">
            <v>0</v>
          </cell>
          <cell r="E24">
            <v>37730058.810000002</v>
          </cell>
          <cell r="F24">
            <v>0</v>
          </cell>
          <cell r="G24">
            <v>553374195.43000007</v>
          </cell>
          <cell r="H24">
            <v>10986637.34</v>
          </cell>
        </row>
        <row r="25">
          <cell r="B25" t="str">
            <v>BANOBRAS 1,378</v>
          </cell>
          <cell r="C25">
            <v>643467966.75999999</v>
          </cell>
          <cell r="D25">
            <v>0</v>
          </cell>
          <cell r="E25">
            <v>22980998.82</v>
          </cell>
          <cell r="F25">
            <v>0</v>
          </cell>
          <cell r="G25">
            <v>620486967.93999994</v>
          </cell>
          <cell r="H25">
            <v>12038878.060000001</v>
          </cell>
        </row>
        <row r="26">
          <cell r="B26" t="str">
            <v>BANOBRAS 2,000</v>
          </cell>
          <cell r="C26">
            <v>440077862.47000003</v>
          </cell>
          <cell r="D26">
            <v>0</v>
          </cell>
          <cell r="E26">
            <v>105143277.28999999</v>
          </cell>
          <cell r="F26">
            <v>0</v>
          </cell>
          <cell r="G26">
            <v>334934585.18000007</v>
          </cell>
          <cell r="H26">
            <v>7591856.5699999984</v>
          </cell>
        </row>
        <row r="27">
          <cell r="B27" t="str">
            <v>BANOBRAS 2,000-20</v>
          </cell>
          <cell r="C27">
            <v>916666666.45000005</v>
          </cell>
          <cell r="D27">
            <v>0</v>
          </cell>
          <cell r="E27">
            <v>50000000.009999998</v>
          </cell>
          <cell r="F27">
            <v>0</v>
          </cell>
          <cell r="G27">
            <v>866666666.44000006</v>
          </cell>
          <cell r="H27">
            <v>17400411.080000002</v>
          </cell>
        </row>
        <row r="28">
          <cell r="B28" t="str">
            <v>BANOBRAS 2,300</v>
          </cell>
          <cell r="C28">
            <v>1054166666.45</v>
          </cell>
          <cell r="D28">
            <v>0</v>
          </cell>
          <cell r="E28">
            <v>57500000.010000005</v>
          </cell>
          <cell r="F28">
            <v>0</v>
          </cell>
          <cell r="G28">
            <v>996666666.44000006</v>
          </cell>
          <cell r="H28">
            <v>20292112.079999998</v>
          </cell>
        </row>
        <row r="29">
          <cell r="B29" t="str">
            <v>BANOBRAS 2,500</v>
          </cell>
          <cell r="C29">
            <v>1239495798.4000001</v>
          </cell>
          <cell r="D29">
            <v>0</v>
          </cell>
          <cell r="E29">
            <v>63025210.079999998</v>
          </cell>
          <cell r="F29">
            <v>0</v>
          </cell>
          <cell r="G29">
            <v>1176470588.3200002</v>
          </cell>
          <cell r="H29">
            <v>23767955.460000001</v>
          </cell>
        </row>
        <row r="30">
          <cell r="B30" t="str">
            <v>BANOBRAS 2,683</v>
          </cell>
          <cell r="C30">
            <v>1330489235.5599999</v>
          </cell>
          <cell r="D30">
            <v>0</v>
          </cell>
          <cell r="E30">
            <v>67651995.030000001</v>
          </cell>
          <cell r="F30">
            <v>0</v>
          </cell>
          <cell r="G30">
            <v>1262837240.53</v>
          </cell>
          <cell r="H30">
            <v>25868693.75</v>
          </cell>
        </row>
        <row r="31">
          <cell r="B31" t="str">
            <v>BANOBRAS 2,200</v>
          </cell>
          <cell r="C31">
            <v>1364814814.8299999</v>
          </cell>
          <cell r="D31">
            <v>0</v>
          </cell>
          <cell r="E31">
            <v>61111111.109999999</v>
          </cell>
          <cell r="F31">
            <v>0</v>
          </cell>
          <cell r="G31">
            <v>1303703703.72</v>
          </cell>
          <cell r="H31">
            <v>26056767.899999999</v>
          </cell>
        </row>
        <row r="32">
          <cell r="B32" t="str">
            <v>BANOBRAS 3,000</v>
          </cell>
          <cell r="C32">
            <v>2199999999.8400002</v>
          </cell>
          <cell r="D32">
            <v>0</v>
          </cell>
          <cell r="E32">
            <v>50000000.009999998</v>
          </cell>
          <cell r="F32">
            <v>0</v>
          </cell>
          <cell r="G32">
            <v>2149999999.8299999</v>
          </cell>
          <cell r="H32">
            <v>41548736.950000003</v>
          </cell>
        </row>
        <row r="33">
          <cell r="B33" t="str">
            <v>BANOBRAS 1,908</v>
          </cell>
          <cell r="C33">
            <v>1399339840.98</v>
          </cell>
          <cell r="D33">
            <v>0</v>
          </cell>
          <cell r="E33">
            <v>31803178.200000003</v>
          </cell>
          <cell r="F33">
            <v>0</v>
          </cell>
          <cell r="G33">
            <v>1367536662.78</v>
          </cell>
          <cell r="H33">
            <v>26599345.420000002</v>
          </cell>
        </row>
        <row r="34">
          <cell r="B34" t="str">
            <v>BANOBRAS 4,263</v>
          </cell>
          <cell r="C34">
            <v>3624191226.02</v>
          </cell>
          <cell r="D34">
            <v>0</v>
          </cell>
          <cell r="E34">
            <v>53296929.780000001</v>
          </cell>
          <cell r="F34">
            <v>0</v>
          </cell>
          <cell r="G34">
            <v>3570894296.2399998</v>
          </cell>
          <cell r="H34">
            <v>84179934.450000003</v>
          </cell>
        </row>
        <row r="35">
          <cell r="B35" t="str">
            <v>BANOBRAS 2,500-23 (1)</v>
          </cell>
          <cell r="C35">
            <v>2497855231.4399981</v>
          </cell>
          <cell r="D35">
            <v>0</v>
          </cell>
          <cell r="E35">
            <v>391440.97</v>
          </cell>
          <cell r="F35">
            <v>0</v>
          </cell>
          <cell r="G35">
            <v>2497463790.4699984</v>
          </cell>
          <cell r="H35">
            <v>60699736.090000004</v>
          </cell>
        </row>
        <row r="36">
          <cell r="B36" t="str">
            <v>BANOBRAS 2,500-23 (2)</v>
          </cell>
          <cell r="C36">
            <v>2497855231.4399981</v>
          </cell>
          <cell r="D36">
            <v>0</v>
          </cell>
          <cell r="E36">
            <v>391440.97</v>
          </cell>
          <cell r="F36">
            <v>0</v>
          </cell>
          <cell r="G36">
            <v>2497463790.4699984</v>
          </cell>
          <cell r="H36">
            <v>61317230.860000007</v>
          </cell>
        </row>
        <row r="37">
          <cell r="B37" t="str">
            <v>BANOBRAS 4,974</v>
          </cell>
          <cell r="C37">
            <v>4970311156.749999</v>
          </cell>
          <cell r="D37">
            <v>0</v>
          </cell>
          <cell r="E37">
            <v>778901.61</v>
          </cell>
          <cell r="F37">
            <v>0</v>
          </cell>
          <cell r="G37">
            <v>4969532255.1399994</v>
          </cell>
          <cell r="H37">
            <v>92085642.049999997</v>
          </cell>
        </row>
        <row r="38">
          <cell r="B38" t="str">
            <v>BANOBRAS 1,702</v>
          </cell>
          <cell r="C38">
            <v>1702159022.3399999</v>
          </cell>
          <cell r="D38">
            <v>0</v>
          </cell>
          <cell r="E38">
            <v>186996.45</v>
          </cell>
          <cell r="F38">
            <v>0</v>
          </cell>
          <cell r="G38">
            <v>1701972025.8899999</v>
          </cell>
          <cell r="H38">
            <v>44520316.5</v>
          </cell>
        </row>
        <row r="39">
          <cell r="B39" t="str">
            <v>BANOBRAS 2,000-24</v>
          </cell>
          <cell r="C39">
            <v>1999292669.3999999</v>
          </cell>
          <cell r="D39">
            <v>0</v>
          </cell>
          <cell r="E39">
            <v>219639.05</v>
          </cell>
          <cell r="F39">
            <v>0</v>
          </cell>
          <cell r="G39">
            <v>1999073030.3499999</v>
          </cell>
          <cell r="H39">
            <v>51797655.220000006</v>
          </cell>
        </row>
        <row r="40">
          <cell r="B40" t="str">
            <v>BANOBRAS 2,225</v>
          </cell>
          <cell r="C40">
            <v>2224464332.8399997</v>
          </cell>
          <cell r="D40">
            <v>0</v>
          </cell>
          <cell r="E40">
            <v>244376.05</v>
          </cell>
          <cell r="F40">
            <v>0</v>
          </cell>
          <cell r="G40">
            <v>2224219956.7899995</v>
          </cell>
          <cell r="H40">
            <v>41213566.490000002</v>
          </cell>
        </row>
        <row r="41">
          <cell r="B41" t="str">
            <v>BANOBRAS 2,500-24</v>
          </cell>
          <cell r="C41">
            <v>2499115836.7799997</v>
          </cell>
          <cell r="D41">
            <v>0</v>
          </cell>
          <cell r="E41">
            <v>274548.83</v>
          </cell>
          <cell r="F41">
            <v>0</v>
          </cell>
          <cell r="G41">
            <v>2498841287.9499998</v>
          </cell>
          <cell r="H41">
            <v>46178584.850000001</v>
          </cell>
        </row>
        <row r="42">
          <cell r="B42" t="str">
            <v>BANOBRAS 3,321</v>
          </cell>
          <cell r="C42">
            <v>3321404827.6900001</v>
          </cell>
          <cell r="D42">
            <v>0</v>
          </cell>
          <cell r="E42">
            <v>33868.29</v>
          </cell>
          <cell r="F42">
            <v>0</v>
          </cell>
          <cell r="G42">
            <v>3321370959.4000001</v>
          </cell>
          <cell r="H42">
            <v>72996855.659999996</v>
          </cell>
        </row>
        <row r="43">
          <cell r="B43" t="str">
            <v>BANOBRAS 2,772</v>
          </cell>
          <cell r="C43">
            <v>2772934126.9699998</v>
          </cell>
          <cell r="D43">
            <v>0</v>
          </cell>
          <cell r="E43">
            <v>28275.550000000003</v>
          </cell>
          <cell r="F43">
            <v>0</v>
          </cell>
          <cell r="G43">
            <v>2772905851.4199996</v>
          </cell>
          <cell r="H43">
            <v>49838983.07</v>
          </cell>
        </row>
        <row r="44">
          <cell r="B44" t="str">
            <v>BBVA BANCOMER 4,700</v>
          </cell>
          <cell r="C44">
            <v>4263467599.9400001</v>
          </cell>
          <cell r="D44">
            <v>0</v>
          </cell>
          <cell r="E44">
            <v>23492362.759999998</v>
          </cell>
          <cell r="F44">
            <v>0</v>
          </cell>
          <cell r="G44">
            <v>4239975237.1799998</v>
          </cell>
          <cell r="H44">
            <v>93433096.540000007</v>
          </cell>
        </row>
        <row r="45">
          <cell r="B45" t="str">
            <v>BBVA BANCOMER 3,457</v>
          </cell>
          <cell r="C45">
            <v>3136800223.71</v>
          </cell>
          <cell r="D45">
            <v>0</v>
          </cell>
          <cell r="E45">
            <v>17284252.07</v>
          </cell>
          <cell r="F45">
            <v>0</v>
          </cell>
          <cell r="G45">
            <v>3119515971.6399999</v>
          </cell>
          <cell r="H45">
            <v>59369294.25</v>
          </cell>
        </row>
        <row r="46">
          <cell r="B46" t="str">
            <v>BBVA BANCOMER 7,000</v>
          </cell>
          <cell r="C46">
            <v>5321593039.7399998</v>
          </cell>
          <cell r="D46">
            <v>0</v>
          </cell>
          <cell r="E46">
            <v>48955457.219999999</v>
          </cell>
          <cell r="F46">
            <v>0</v>
          </cell>
          <cell r="G46">
            <v>5272637582.5199995</v>
          </cell>
          <cell r="H46">
            <v>116882129.37</v>
          </cell>
        </row>
        <row r="47">
          <cell r="B47" t="str">
            <v>BBVA BANCOMER 3,000-15</v>
          </cell>
          <cell r="C47">
            <v>1285714285.4400001</v>
          </cell>
          <cell r="D47">
            <v>0</v>
          </cell>
          <cell r="E47">
            <v>53571428.579999998</v>
          </cell>
          <cell r="F47">
            <v>0</v>
          </cell>
          <cell r="G47">
            <v>1232142856.8600001</v>
          </cell>
          <cell r="H47">
            <v>25777202.370000001</v>
          </cell>
        </row>
        <row r="48">
          <cell r="B48" t="str">
            <v>BBVA BANCOMER 3,000-18</v>
          </cell>
          <cell r="C48">
            <v>999999999.84000003</v>
          </cell>
          <cell r="D48">
            <v>0</v>
          </cell>
          <cell r="E48">
            <v>83333333.340000004</v>
          </cell>
          <cell r="F48">
            <v>0</v>
          </cell>
          <cell r="G48">
            <v>916666666.5</v>
          </cell>
          <cell r="H48">
            <v>21941481.479999997</v>
          </cell>
        </row>
        <row r="49">
          <cell r="B49" t="str">
            <v>BANCOMER 2,000</v>
          </cell>
          <cell r="C49">
            <v>440077862.44999999</v>
          </cell>
          <cell r="D49">
            <v>0</v>
          </cell>
          <cell r="E49">
            <v>105143277.28999999</v>
          </cell>
          <cell r="F49">
            <v>0</v>
          </cell>
          <cell r="G49">
            <v>334934585.15999997</v>
          </cell>
          <cell r="H49">
            <v>7576296.1500000004</v>
          </cell>
        </row>
        <row r="50">
          <cell r="B50" t="str">
            <v>BANCOMER 3,421</v>
          </cell>
          <cell r="C50">
            <v>1972732853.27</v>
          </cell>
          <cell r="D50">
            <v>0</v>
          </cell>
          <cell r="E50">
            <v>97636772.36999999</v>
          </cell>
          <cell r="F50">
            <v>0</v>
          </cell>
          <cell r="G50">
            <v>1875096080.9000001</v>
          </cell>
          <cell r="H50">
            <v>32350705.259999998</v>
          </cell>
        </row>
        <row r="51">
          <cell r="B51" t="str">
            <v>BANCOMER 500-19</v>
          </cell>
          <cell r="C51">
            <v>288302717.10000002</v>
          </cell>
          <cell r="D51">
            <v>0</v>
          </cell>
          <cell r="E51">
            <v>14269011</v>
          </cell>
          <cell r="F51">
            <v>0</v>
          </cell>
          <cell r="G51">
            <v>274033706.10000002</v>
          </cell>
          <cell r="H51">
            <v>4973367.4800000004</v>
          </cell>
        </row>
        <row r="52">
          <cell r="B52" t="str">
            <v>BBVA 2,296</v>
          </cell>
          <cell r="C52">
            <v>1424549342.8900001</v>
          </cell>
          <cell r="D52">
            <v>0</v>
          </cell>
          <cell r="E52">
            <v>63785791.469999999</v>
          </cell>
          <cell r="F52">
            <v>0</v>
          </cell>
          <cell r="G52">
            <v>1360763551.4200001</v>
          </cell>
          <cell r="H52">
            <v>27106290.399999999</v>
          </cell>
        </row>
        <row r="53">
          <cell r="B53" t="str">
            <v>BBVA 2,500-22</v>
          </cell>
          <cell r="C53">
            <v>1750000000.1199999</v>
          </cell>
          <cell r="D53">
            <v>0</v>
          </cell>
          <cell r="E53">
            <v>62499999.989999995</v>
          </cell>
          <cell r="F53">
            <v>0</v>
          </cell>
          <cell r="G53">
            <v>1687500000.1299999</v>
          </cell>
          <cell r="H53">
            <v>39259375</v>
          </cell>
        </row>
        <row r="54">
          <cell r="B54" t="str">
            <v>BBVA 1,763</v>
          </cell>
          <cell r="C54">
            <v>1234628068.54</v>
          </cell>
          <cell r="D54">
            <v>0</v>
          </cell>
          <cell r="E54">
            <v>44093859.57</v>
          </cell>
          <cell r="F54">
            <v>0</v>
          </cell>
          <cell r="G54">
            <v>1190534208.97</v>
          </cell>
          <cell r="H54">
            <v>27938930.960000001</v>
          </cell>
        </row>
        <row r="55">
          <cell r="B55" t="str">
            <v>BBVA 3,037</v>
          </cell>
          <cell r="C55">
            <v>2582176921.8699999</v>
          </cell>
          <cell r="D55">
            <v>0</v>
          </cell>
          <cell r="E55">
            <v>37973190.030000001</v>
          </cell>
          <cell r="F55">
            <v>0</v>
          </cell>
          <cell r="G55">
            <v>2544203731.8399997</v>
          </cell>
          <cell r="H55">
            <v>48027422.359999999</v>
          </cell>
        </row>
        <row r="56">
          <cell r="B56" t="str">
            <v>BBVA 399</v>
          </cell>
          <cell r="C56">
            <v>399986430.62</v>
          </cell>
          <cell r="D56">
            <v>0</v>
          </cell>
          <cell r="E56">
            <v>455432.58999999997</v>
          </cell>
          <cell r="F56">
            <v>0</v>
          </cell>
          <cell r="G56">
            <v>399530998.03000003</v>
          </cell>
          <cell r="H56">
            <v>7911217.2300000004</v>
          </cell>
        </row>
        <row r="57">
          <cell r="B57" t="str">
            <v>FID 248525 DE HSBC</v>
          </cell>
          <cell r="C57">
            <v>7000000000</v>
          </cell>
          <cell r="D57">
            <v>0</v>
          </cell>
          <cell r="E57">
            <v>0</v>
          </cell>
          <cell r="F57">
            <v>0</v>
          </cell>
          <cell r="G57">
            <v>7000000000</v>
          </cell>
          <cell r="H57">
            <v>135834494.44999999</v>
          </cell>
        </row>
        <row r="58">
          <cell r="B58" t="str">
            <v>HSBC 1,170</v>
          </cell>
          <cell r="C58">
            <v>390305133.19000077</v>
          </cell>
          <cell r="D58">
            <v>0</v>
          </cell>
          <cell r="E58">
            <v>32525427.780000001</v>
          </cell>
          <cell r="F58">
            <v>0</v>
          </cell>
          <cell r="G58">
            <v>357779705.4100008</v>
          </cell>
          <cell r="H58">
            <v>9080334.4900000002</v>
          </cell>
        </row>
        <row r="59">
          <cell r="B59" t="str">
            <v>BANAMEX 1,500</v>
          </cell>
          <cell r="C59">
            <v>449101788</v>
          </cell>
          <cell r="D59">
            <v>0</v>
          </cell>
          <cell r="E59">
            <v>20209581</v>
          </cell>
          <cell r="F59">
            <v>0</v>
          </cell>
          <cell r="G59">
            <v>428892207</v>
          </cell>
          <cell r="H59">
            <v>6039782.3099999996</v>
          </cell>
        </row>
        <row r="60">
          <cell r="B60" t="str">
            <v>BANAMEX 3.000</v>
          </cell>
          <cell r="C60">
            <v>2962110790.3399997</v>
          </cell>
          <cell r="D60">
            <v>0</v>
          </cell>
          <cell r="E60">
            <v>11765291.43</v>
          </cell>
          <cell r="F60">
            <v>0</v>
          </cell>
          <cell r="G60">
            <v>2950345498.9099998</v>
          </cell>
          <cell r="H60">
            <v>69790608.939999998</v>
          </cell>
        </row>
        <row r="61">
          <cell r="B61" t="str">
            <v>BANAMEX 2,505</v>
          </cell>
          <cell r="C61">
            <v>2505000000</v>
          </cell>
          <cell r="D61">
            <v>0</v>
          </cell>
          <cell r="E61">
            <v>0</v>
          </cell>
          <cell r="F61">
            <v>0</v>
          </cell>
          <cell r="G61">
            <v>2505000000</v>
          </cell>
          <cell r="H61">
            <v>45071991.829999998</v>
          </cell>
        </row>
        <row r="62">
          <cell r="B62" t="str">
            <v>SANTANDER 2,400</v>
          </cell>
          <cell r="C62">
            <v>800000000.15999997</v>
          </cell>
          <cell r="D62">
            <v>0</v>
          </cell>
          <cell r="E62">
            <v>66666666.659999996</v>
          </cell>
          <cell r="F62">
            <v>0</v>
          </cell>
          <cell r="G62">
            <v>733333333.5</v>
          </cell>
          <cell r="H62">
            <v>18380802.48</v>
          </cell>
        </row>
        <row r="63">
          <cell r="B63" t="str">
            <v>SANTANDER 2,000</v>
          </cell>
          <cell r="C63">
            <v>1466666666.72</v>
          </cell>
          <cell r="D63">
            <v>0</v>
          </cell>
          <cell r="E63">
            <v>33333333.329999998</v>
          </cell>
          <cell r="F63">
            <v>0</v>
          </cell>
          <cell r="G63">
            <v>1433333333.3900001</v>
          </cell>
          <cell r="H63">
            <v>27712589.07</v>
          </cell>
        </row>
        <row r="64">
          <cell r="B64" t="str">
            <v>SANTANDER 2,169</v>
          </cell>
          <cell r="C64">
            <v>2103466376.0500002</v>
          </cell>
          <cell r="D64">
            <v>0</v>
          </cell>
          <cell r="E64">
            <v>12133249.9</v>
          </cell>
          <cell r="F64">
            <v>0</v>
          </cell>
          <cell r="G64">
            <v>2091333126.1500001</v>
          </cell>
          <cell r="H64">
            <v>47755058.25</v>
          </cell>
        </row>
        <row r="65">
          <cell r="B65"/>
          <cell r="C65"/>
          <cell r="D65"/>
          <cell r="E65"/>
          <cell r="F65"/>
          <cell r="G65"/>
          <cell r="H65"/>
        </row>
        <row r="66">
          <cell r="B66" t="str">
            <v>b2) Títulos y Valores</v>
          </cell>
          <cell r="C66">
            <v>10675000000</v>
          </cell>
          <cell r="D66">
            <v>0</v>
          </cell>
          <cell r="E66">
            <v>0</v>
          </cell>
          <cell r="F66">
            <v>0</v>
          </cell>
          <cell r="G66">
            <v>10675000000</v>
          </cell>
          <cell r="H66">
            <v>76844444.439999998</v>
          </cell>
        </row>
        <row r="67">
          <cell r="B67" t="str">
            <v>BONO GDFCB 07</v>
          </cell>
          <cell r="C67">
            <v>575000000</v>
          </cell>
          <cell r="D67">
            <v>0</v>
          </cell>
          <cell r="E67">
            <v>0</v>
          </cell>
          <cell r="F67">
            <v>0</v>
          </cell>
          <cell r="G67">
            <v>575000000</v>
          </cell>
          <cell r="H67">
            <v>0</v>
          </cell>
        </row>
        <row r="68">
          <cell r="B68" t="str">
            <v>BONO GDFECB 12</v>
          </cell>
          <cell r="C68">
            <v>2500000000</v>
          </cell>
          <cell r="D68">
            <v>0</v>
          </cell>
          <cell r="E68">
            <v>0</v>
          </cell>
          <cell r="F68">
            <v>0</v>
          </cell>
          <cell r="G68">
            <v>2500000000</v>
          </cell>
          <cell r="H68">
            <v>0</v>
          </cell>
        </row>
        <row r="69">
          <cell r="B69" t="str">
            <v>BONO GCDMXCB 17X</v>
          </cell>
          <cell r="C69">
            <v>2000000000</v>
          </cell>
          <cell r="D69">
            <v>0</v>
          </cell>
          <cell r="E69">
            <v>0</v>
          </cell>
          <cell r="F69">
            <v>0</v>
          </cell>
          <cell r="G69">
            <v>2000000000</v>
          </cell>
          <cell r="H69">
            <v>76844444.439999998</v>
          </cell>
        </row>
        <row r="70">
          <cell r="B70" t="str">
            <v>BONO GCDMXCB 18V</v>
          </cell>
          <cell r="C70">
            <v>1100000000</v>
          </cell>
          <cell r="D70">
            <v>0</v>
          </cell>
          <cell r="E70">
            <v>0</v>
          </cell>
          <cell r="F70">
            <v>0</v>
          </cell>
          <cell r="G70">
            <v>1100000000</v>
          </cell>
          <cell r="H70">
            <v>0</v>
          </cell>
        </row>
        <row r="71">
          <cell r="B71" t="str">
            <v>BONO CDMXCB 19</v>
          </cell>
          <cell r="C71">
            <v>1500000000</v>
          </cell>
          <cell r="D71">
            <v>0</v>
          </cell>
          <cell r="E71">
            <v>0</v>
          </cell>
          <cell r="F71">
            <v>0</v>
          </cell>
          <cell r="G71">
            <v>1500000000</v>
          </cell>
          <cell r="H71">
            <v>0</v>
          </cell>
        </row>
        <row r="72">
          <cell r="B72" t="str">
            <v>BONO CDMEXCB 25V</v>
          </cell>
          <cell r="C72">
            <v>3000000000</v>
          </cell>
          <cell r="D72">
            <v>0</v>
          </cell>
          <cell r="E72">
            <v>0</v>
          </cell>
          <cell r="F72">
            <v>0</v>
          </cell>
          <cell r="G72">
            <v>3000000000</v>
          </cell>
          <cell r="H72">
            <v>0</v>
          </cell>
        </row>
        <row r="73">
          <cell r="B73"/>
          <cell r="C73"/>
          <cell r="D73"/>
          <cell r="E73"/>
          <cell r="F73"/>
          <cell r="G73"/>
          <cell r="H73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C21F9-90A4-4293-90D2-DDC973F39C00}">
  <sheetPr>
    <pageSetUpPr fitToPage="1"/>
  </sheetPr>
  <dimension ref="A1:J78"/>
  <sheetViews>
    <sheetView showGridLines="0" tabSelected="1" zoomScaleNormal="100" zoomScaleSheetLayoutView="90" workbookViewId="0">
      <selection activeCell="A74" sqref="A74:D78"/>
    </sheetView>
  </sheetViews>
  <sheetFormatPr baseColWidth="10" defaultRowHeight="15" x14ac:dyDescent="0.25"/>
  <cols>
    <col min="1" max="1" width="43.85546875" style="1" customWidth="1"/>
    <col min="2" max="4" width="30" style="1" customWidth="1"/>
    <col min="5" max="5" width="14.85546875" style="1" customWidth="1"/>
    <col min="6" max="6" width="18.42578125" style="1" customWidth="1"/>
    <col min="7" max="7" width="14.42578125" style="1" customWidth="1"/>
    <col min="8" max="8" width="16.85546875" style="1" bestFit="1" customWidth="1"/>
    <col min="9" max="10" width="15.140625" style="1" bestFit="1" customWidth="1"/>
    <col min="11" max="16384" width="11.42578125" style="1"/>
  </cols>
  <sheetData>
    <row r="1" spans="1:10" x14ac:dyDescent="0.25">
      <c r="A1" s="40" t="s">
        <v>66</v>
      </c>
      <c r="B1" s="40"/>
      <c r="C1" s="40"/>
      <c r="D1" s="40"/>
    </row>
    <row r="2" spans="1:10" x14ac:dyDescent="0.25">
      <c r="A2" s="40" t="s">
        <v>67</v>
      </c>
      <c r="B2" s="40"/>
      <c r="C2" s="40"/>
      <c r="D2" s="40"/>
    </row>
    <row r="3" spans="1:10" x14ac:dyDescent="0.25">
      <c r="A3" s="40" t="s">
        <v>68</v>
      </c>
      <c r="B3" s="40"/>
      <c r="C3" s="40"/>
      <c r="D3" s="40"/>
    </row>
    <row r="4" spans="1:10" x14ac:dyDescent="0.25">
      <c r="A4" s="40" t="s">
        <v>69</v>
      </c>
      <c r="B4" s="40"/>
      <c r="C4" s="40"/>
      <c r="D4" s="40"/>
    </row>
    <row r="5" spans="1:10" ht="22.5" x14ac:dyDescent="0.25">
      <c r="A5" s="34" t="s">
        <v>65</v>
      </c>
      <c r="B5" s="35" t="s">
        <v>64</v>
      </c>
      <c r="C5" s="36" t="s">
        <v>63</v>
      </c>
      <c r="D5" s="37" t="s">
        <v>62</v>
      </c>
    </row>
    <row r="6" spans="1:10" x14ac:dyDescent="0.25">
      <c r="A6" s="41" t="s">
        <v>61</v>
      </c>
      <c r="B6" s="42"/>
      <c r="C6" s="42"/>
      <c r="D6" s="43"/>
      <c r="H6" s="2"/>
      <c r="I6" s="2"/>
    </row>
    <row r="7" spans="1:10" x14ac:dyDescent="0.25">
      <c r="A7" s="10" t="s">
        <v>60</v>
      </c>
      <c r="B7" s="11">
        <f>VLOOKUP(A7,'[1]FORMATO 2 LDF'!$B$14:$H$71,3,FALSE)</f>
        <v>0</v>
      </c>
      <c r="C7" s="12">
        <f>VLOOKUP(A7,'[1]FORMATO 2 LDF'!$B$14:$H$71,4,FALSE)</f>
        <v>0</v>
      </c>
      <c r="D7" s="13">
        <f t="shared" ref="D7:D38" si="0">+B7-C7</f>
        <v>0</v>
      </c>
      <c r="E7" s="3"/>
      <c r="F7" s="4"/>
      <c r="G7" s="5"/>
      <c r="H7" s="6"/>
      <c r="I7" s="2"/>
    </row>
    <row r="8" spans="1:10" x14ac:dyDescent="0.25">
      <c r="A8" s="14" t="s">
        <v>59</v>
      </c>
      <c r="B8" s="15">
        <f>VLOOKUP(A8,'[1]FORMATO 2 LDF'!$B$14:$H$71,3,FALSE)</f>
        <v>0</v>
      </c>
      <c r="C8" s="16">
        <f>VLOOKUP(A8,'[1]FORMATO 2 LDF'!$B$14:$H$71,4,FALSE)</f>
        <v>21081139.190000001</v>
      </c>
      <c r="D8" s="17">
        <f t="shared" si="0"/>
        <v>-21081139.190000001</v>
      </c>
      <c r="E8" s="3"/>
      <c r="F8" s="4"/>
      <c r="G8" s="5"/>
      <c r="H8" s="2"/>
      <c r="I8" s="2"/>
      <c r="J8" s="7"/>
    </row>
    <row r="9" spans="1:10" x14ac:dyDescent="0.25">
      <c r="A9" s="14" t="s">
        <v>58</v>
      </c>
      <c r="B9" s="15">
        <f>VLOOKUP(A9,'[1]FORMATO 2 LDF'!$B$14:$H$71,3,FALSE)</f>
        <v>0</v>
      </c>
      <c r="C9" s="16">
        <f>VLOOKUP(A9,'[1]FORMATO 2 LDF'!$B$14:$H$71,4,FALSE)</f>
        <v>22783215.09</v>
      </c>
      <c r="D9" s="17">
        <f t="shared" si="0"/>
        <v>-22783215.09</v>
      </c>
      <c r="E9" s="3"/>
      <c r="F9" s="4"/>
      <c r="G9" s="5"/>
    </row>
    <row r="10" spans="1:10" x14ac:dyDescent="0.25">
      <c r="A10" s="14" t="s">
        <v>57</v>
      </c>
      <c r="B10" s="15">
        <f>VLOOKUP(A10,'[1]FORMATO 2 LDF'!$B$14:$H$71,3,FALSE)</f>
        <v>0</v>
      </c>
      <c r="C10" s="16">
        <f>VLOOKUP(A10,'[1]FORMATO 2 LDF'!$B$14:$H$71,4,FALSE)</f>
        <v>2421929.16</v>
      </c>
      <c r="D10" s="17">
        <f t="shared" si="0"/>
        <v>-2421929.16</v>
      </c>
      <c r="E10" s="3"/>
      <c r="F10" s="4"/>
      <c r="G10" s="5"/>
    </row>
    <row r="11" spans="1:10" x14ac:dyDescent="0.25">
      <c r="A11" s="14" t="s">
        <v>56</v>
      </c>
      <c r="B11" s="15">
        <f>VLOOKUP(A11,'[1]FORMATO 2 LDF'!$B$14:$H$71,3,FALSE)</f>
        <v>0</v>
      </c>
      <c r="C11" s="16">
        <f>VLOOKUP(A11,'[1]FORMATO 2 LDF'!$B$14:$H$71,4,FALSE)</f>
        <v>23958333.379999999</v>
      </c>
      <c r="D11" s="17">
        <f t="shared" si="0"/>
        <v>-23958333.379999999</v>
      </c>
      <c r="E11" s="3"/>
      <c r="F11" s="4"/>
      <c r="G11" s="5"/>
    </row>
    <row r="12" spans="1:10" x14ac:dyDescent="0.25">
      <c r="A12" s="14" t="s">
        <v>55</v>
      </c>
      <c r="B12" s="15">
        <f>VLOOKUP(A12,'[1]FORMATO 2 LDF'!$B$14:$H$71,3,FALSE)</f>
        <v>0</v>
      </c>
      <c r="C12" s="16">
        <f>VLOOKUP(A12,'[1]FORMATO 2 LDF'!$B$14:$H$71,4,FALSE)</f>
        <v>0</v>
      </c>
      <c r="D12" s="17">
        <f t="shared" si="0"/>
        <v>0</v>
      </c>
      <c r="E12" s="3"/>
      <c r="F12" s="4"/>
      <c r="G12" s="5"/>
    </row>
    <row r="13" spans="1:10" x14ac:dyDescent="0.25">
      <c r="A13" s="14" t="s">
        <v>54</v>
      </c>
      <c r="B13" s="15">
        <f>VLOOKUP(A13,'[1]FORMATO 2 LDF'!$B$14:$H$71,3,FALSE)</f>
        <v>0</v>
      </c>
      <c r="C13" s="16">
        <f>VLOOKUP(A13,'[1]FORMATO 2 LDF'!$B$14:$H$71,4,FALSE)</f>
        <v>0</v>
      </c>
      <c r="D13" s="17">
        <f t="shared" si="0"/>
        <v>0</v>
      </c>
      <c r="E13" s="3"/>
      <c r="F13" s="4"/>
      <c r="G13" s="5"/>
    </row>
    <row r="14" spans="1:10" x14ac:dyDescent="0.25">
      <c r="A14" s="14" t="s">
        <v>53</v>
      </c>
      <c r="B14" s="15">
        <f>VLOOKUP(A14,'[1]FORMATO 2 LDF'!$B$14:$H$71,3,FALSE)</f>
        <v>0</v>
      </c>
      <c r="C14" s="16">
        <f>VLOOKUP(A14,'[1]FORMATO 2 LDF'!$B$14:$H$71,4,FALSE)</f>
        <v>35105869.019999996</v>
      </c>
      <c r="D14" s="17">
        <f t="shared" si="0"/>
        <v>-35105869.019999996</v>
      </c>
      <c r="E14" s="3"/>
      <c r="F14" s="4"/>
      <c r="G14" s="5"/>
    </row>
    <row r="15" spans="1:10" x14ac:dyDescent="0.25">
      <c r="A15" s="14" t="s">
        <v>52</v>
      </c>
      <c r="B15" s="15">
        <f>VLOOKUP(A15,'[1]FORMATO 2 LDF'!$B$14:$H$71,3,FALSE)</f>
        <v>0</v>
      </c>
      <c r="C15" s="16">
        <f>VLOOKUP(A15,'[1]FORMATO 2 LDF'!$B$14:$H$71,4,FALSE)</f>
        <v>2618681.88</v>
      </c>
      <c r="D15" s="17">
        <f t="shared" si="0"/>
        <v>-2618681.88</v>
      </c>
      <c r="E15" s="3"/>
      <c r="F15" s="4"/>
      <c r="G15" s="5"/>
    </row>
    <row r="16" spans="1:10" x14ac:dyDescent="0.25">
      <c r="A16" s="14" t="s">
        <v>51</v>
      </c>
      <c r="B16" s="15">
        <f>VLOOKUP(A16,'[1]FORMATO 2 LDF'!$B$14:$H$71,3,FALSE)</f>
        <v>0</v>
      </c>
      <c r="C16" s="16">
        <f>VLOOKUP(A16,'[1]FORMATO 2 LDF'!$B$14:$H$71,4,FALSE)</f>
        <v>0</v>
      </c>
      <c r="D16" s="17">
        <f t="shared" si="0"/>
        <v>0</v>
      </c>
      <c r="E16" s="3"/>
      <c r="F16" s="4"/>
      <c r="G16" s="5"/>
    </row>
    <row r="17" spans="1:7" x14ac:dyDescent="0.25">
      <c r="A17" s="14" t="s">
        <v>50</v>
      </c>
      <c r="B17" s="15">
        <f>VLOOKUP(A17,'[1]FORMATO 2 LDF'!$B$14:$H$71,3,FALSE)</f>
        <v>0</v>
      </c>
      <c r="C17" s="16">
        <f>VLOOKUP(A17,'[1]FORMATO 2 LDF'!$B$14:$H$71,4,FALSE)</f>
        <v>37730058.810000002</v>
      </c>
      <c r="D17" s="17">
        <f t="shared" si="0"/>
        <v>-37730058.810000002</v>
      </c>
      <c r="E17" s="8"/>
      <c r="F17" s="4"/>
      <c r="G17" s="5"/>
    </row>
    <row r="18" spans="1:7" x14ac:dyDescent="0.25">
      <c r="A18" s="14" t="s">
        <v>49</v>
      </c>
      <c r="B18" s="15">
        <f>VLOOKUP(A18,'[1]FORMATO 2 LDF'!$B$14:$H$71,3,FALSE)</f>
        <v>0</v>
      </c>
      <c r="C18" s="16">
        <f>VLOOKUP(A18,'[1]FORMATO 2 LDF'!$B$14:$H$71,4,FALSE)</f>
        <v>22980998.82</v>
      </c>
      <c r="D18" s="17">
        <f t="shared" si="0"/>
        <v>-22980998.82</v>
      </c>
      <c r="E18" s="2"/>
      <c r="F18" s="4"/>
      <c r="G18" s="5"/>
    </row>
    <row r="19" spans="1:7" x14ac:dyDescent="0.25">
      <c r="A19" s="14" t="s">
        <v>48</v>
      </c>
      <c r="B19" s="15">
        <f>VLOOKUP(A19,'[1]FORMATO 2 LDF'!$B$14:$H$71,3,FALSE)</f>
        <v>0</v>
      </c>
      <c r="C19" s="16">
        <f>VLOOKUP(A19,'[1]FORMATO 2 LDF'!$B$14:$H$71,4,FALSE)</f>
        <v>105143277.28999999</v>
      </c>
      <c r="D19" s="17">
        <f t="shared" si="0"/>
        <v>-105143277.28999999</v>
      </c>
      <c r="E19" s="3"/>
      <c r="F19" s="4"/>
      <c r="G19" s="5"/>
    </row>
    <row r="20" spans="1:7" x14ac:dyDescent="0.25">
      <c r="A20" s="14" t="s">
        <v>47</v>
      </c>
      <c r="B20" s="15">
        <f>VLOOKUP(A20,'[1]FORMATO 2 LDF'!$B$14:$H$71,3,FALSE)</f>
        <v>0</v>
      </c>
      <c r="C20" s="16">
        <f>VLOOKUP(A20,'[1]FORMATO 2 LDF'!$B$14:$H$71,4,FALSE)</f>
        <v>50000000.009999998</v>
      </c>
      <c r="D20" s="17">
        <f t="shared" si="0"/>
        <v>-50000000.009999998</v>
      </c>
      <c r="E20" s="3"/>
      <c r="F20" s="4"/>
      <c r="G20" s="5"/>
    </row>
    <row r="21" spans="1:7" x14ac:dyDescent="0.25">
      <c r="A21" s="14" t="s">
        <v>46</v>
      </c>
      <c r="B21" s="15">
        <f>VLOOKUP(A21,'[1]FORMATO 2 LDF'!$B$14:$H$71,3,FALSE)</f>
        <v>0</v>
      </c>
      <c r="C21" s="16">
        <f>VLOOKUP(A21,'[1]FORMATO 2 LDF'!$B$14:$H$71,4,FALSE)</f>
        <v>57500000.010000005</v>
      </c>
      <c r="D21" s="17">
        <f t="shared" si="0"/>
        <v>-57500000.010000005</v>
      </c>
      <c r="E21" s="3"/>
      <c r="F21" s="4"/>
      <c r="G21" s="5"/>
    </row>
    <row r="22" spans="1:7" x14ac:dyDescent="0.25">
      <c r="A22" s="14" t="s">
        <v>45</v>
      </c>
      <c r="B22" s="15">
        <f>VLOOKUP(A22,'[1]FORMATO 2 LDF'!$B$14:$H$71,3,FALSE)</f>
        <v>0</v>
      </c>
      <c r="C22" s="16">
        <f>VLOOKUP(A22,'[1]FORMATO 2 LDF'!$B$14:$H$71,4,FALSE)</f>
        <v>63025210.079999998</v>
      </c>
      <c r="D22" s="17">
        <f t="shared" si="0"/>
        <v>-63025210.079999998</v>
      </c>
      <c r="E22" s="3"/>
      <c r="F22" s="4"/>
      <c r="G22" s="5"/>
    </row>
    <row r="23" spans="1:7" x14ac:dyDescent="0.25">
      <c r="A23" s="14" t="s">
        <v>44</v>
      </c>
      <c r="B23" s="15">
        <f>VLOOKUP(A23,'[1]FORMATO 2 LDF'!$B$14:$H$71,3,FALSE)</f>
        <v>0</v>
      </c>
      <c r="C23" s="16">
        <f>VLOOKUP(A23,'[1]FORMATO 2 LDF'!$B$14:$H$71,4,FALSE)</f>
        <v>67651995.030000001</v>
      </c>
      <c r="D23" s="17">
        <f t="shared" si="0"/>
        <v>-67651995.030000001</v>
      </c>
      <c r="E23" s="3"/>
      <c r="F23" s="4"/>
      <c r="G23" s="5"/>
    </row>
    <row r="24" spans="1:7" x14ac:dyDescent="0.25">
      <c r="A24" s="14" t="s">
        <v>43</v>
      </c>
      <c r="B24" s="15">
        <f>VLOOKUP(A24,'[1]FORMATO 2 LDF'!$B$14:$H$71,3,FALSE)</f>
        <v>0</v>
      </c>
      <c r="C24" s="16">
        <f>VLOOKUP(A24,'[1]FORMATO 2 LDF'!$B$14:$H$71,4,FALSE)</f>
        <v>61111111.109999999</v>
      </c>
      <c r="D24" s="17">
        <f t="shared" si="0"/>
        <v>-61111111.109999999</v>
      </c>
      <c r="E24" s="3"/>
      <c r="F24" s="4"/>
      <c r="G24" s="5"/>
    </row>
    <row r="25" spans="1:7" x14ac:dyDescent="0.25">
      <c r="A25" s="14" t="s">
        <v>42</v>
      </c>
      <c r="B25" s="15">
        <f>VLOOKUP(A25,'[1]FORMATO 2 LDF'!$B$14:$H$71,3,FALSE)</f>
        <v>0</v>
      </c>
      <c r="C25" s="16">
        <f>VLOOKUP(A25,'[1]FORMATO 2 LDF'!$B$14:$H$71,4,FALSE)</f>
        <v>50000000.009999998</v>
      </c>
      <c r="D25" s="17">
        <f t="shared" si="0"/>
        <v>-50000000.009999998</v>
      </c>
      <c r="E25" s="3"/>
      <c r="F25" s="4"/>
      <c r="G25" s="5"/>
    </row>
    <row r="26" spans="1:7" x14ac:dyDescent="0.25">
      <c r="A26" s="18" t="s">
        <v>41</v>
      </c>
      <c r="B26" s="15">
        <f>VLOOKUP(A26,'[1]FORMATO 2 LDF'!$B$14:$H$71,3,FALSE)</f>
        <v>0</v>
      </c>
      <c r="C26" s="16">
        <f>VLOOKUP(A26,'[1]FORMATO 2 LDF'!$B$14:$H$71,4,FALSE)</f>
        <v>31803178.200000003</v>
      </c>
      <c r="D26" s="17">
        <f t="shared" si="0"/>
        <v>-31803178.200000003</v>
      </c>
      <c r="E26" s="3"/>
      <c r="F26" s="4"/>
      <c r="G26" s="5"/>
    </row>
    <row r="27" spans="1:7" x14ac:dyDescent="0.25">
      <c r="A27" s="18" t="s">
        <v>40</v>
      </c>
      <c r="B27" s="15">
        <f>VLOOKUP(A27,'[1]FORMATO 2 LDF'!$B$14:$H$71,3,FALSE)</f>
        <v>0</v>
      </c>
      <c r="C27" s="16">
        <f>VLOOKUP(A27,'[1]FORMATO 2 LDF'!$B$14:$H$71,4,FALSE)</f>
        <v>53296929.780000001</v>
      </c>
      <c r="D27" s="17">
        <f t="shared" si="0"/>
        <v>-53296929.780000001</v>
      </c>
      <c r="E27" s="3"/>
      <c r="F27" s="4"/>
      <c r="G27" s="5"/>
    </row>
    <row r="28" spans="1:7" x14ac:dyDescent="0.25">
      <c r="A28" s="18" t="s">
        <v>39</v>
      </c>
      <c r="B28" s="15">
        <f>VLOOKUP(A28,'[1]FORMATO 2 LDF'!$B$14:$H$71,3,FALSE)</f>
        <v>0</v>
      </c>
      <c r="C28" s="16">
        <f>VLOOKUP(A28,'[1]FORMATO 2 LDF'!$B$14:$H$71,4,FALSE)</f>
        <v>391440.97</v>
      </c>
      <c r="D28" s="17">
        <f t="shared" si="0"/>
        <v>-391440.97</v>
      </c>
      <c r="E28" s="3"/>
      <c r="F28" s="4"/>
      <c r="G28" s="5"/>
    </row>
    <row r="29" spans="1:7" x14ac:dyDescent="0.25">
      <c r="A29" s="18" t="s">
        <v>38</v>
      </c>
      <c r="B29" s="15">
        <f>VLOOKUP(A29,'[1]FORMATO 2 LDF'!$B$14:$H$71,3,FALSE)</f>
        <v>0</v>
      </c>
      <c r="C29" s="16">
        <f>VLOOKUP(A29,'[1]FORMATO 2 LDF'!$B$14:$H$71,4,FALSE)</f>
        <v>391440.97</v>
      </c>
      <c r="D29" s="17">
        <f t="shared" si="0"/>
        <v>-391440.97</v>
      </c>
      <c r="E29" s="3"/>
      <c r="F29" s="4"/>
      <c r="G29" s="5"/>
    </row>
    <row r="30" spans="1:7" x14ac:dyDescent="0.25">
      <c r="A30" s="18" t="s">
        <v>37</v>
      </c>
      <c r="B30" s="15">
        <f>VLOOKUP(A30,'[1]FORMATO 2 LDF'!$B$14:$H$71,3,FALSE)</f>
        <v>0</v>
      </c>
      <c r="C30" s="16">
        <f>VLOOKUP(A30,'[1]FORMATO 2 LDF'!$B$14:$H$71,4,FALSE)</f>
        <v>778901.61</v>
      </c>
      <c r="D30" s="17">
        <f t="shared" si="0"/>
        <v>-778901.61</v>
      </c>
      <c r="E30" s="3"/>
      <c r="F30" s="4"/>
      <c r="G30" s="5"/>
    </row>
    <row r="31" spans="1:7" x14ac:dyDescent="0.25">
      <c r="A31" s="18" t="s">
        <v>36</v>
      </c>
      <c r="B31" s="15">
        <f>VLOOKUP(A31,'[1]FORMATO 2 LDF'!$B$14:$H$71,3,FALSE)</f>
        <v>0</v>
      </c>
      <c r="C31" s="16">
        <f>VLOOKUP(A31,'[1]FORMATO 2 LDF'!$B$14:$H$71,4,FALSE)</f>
        <v>186996.45</v>
      </c>
      <c r="D31" s="17">
        <f t="shared" si="0"/>
        <v>-186996.45</v>
      </c>
      <c r="E31" s="3"/>
      <c r="F31" s="4"/>
      <c r="G31" s="5"/>
    </row>
    <row r="32" spans="1:7" x14ac:dyDescent="0.25">
      <c r="A32" s="18" t="s">
        <v>35</v>
      </c>
      <c r="B32" s="15">
        <f>VLOOKUP(A32,'[1]FORMATO 2 LDF'!$B$14:$H$71,3,FALSE)</f>
        <v>0</v>
      </c>
      <c r="C32" s="16">
        <f>VLOOKUP(A32,'[1]FORMATO 2 LDF'!$B$14:$H$71,4,FALSE)</f>
        <v>219639.05</v>
      </c>
      <c r="D32" s="17">
        <f t="shared" si="0"/>
        <v>-219639.05</v>
      </c>
      <c r="E32" s="3"/>
      <c r="F32" s="4"/>
      <c r="G32" s="5"/>
    </row>
    <row r="33" spans="1:7" x14ac:dyDescent="0.25">
      <c r="A33" s="18" t="s">
        <v>34</v>
      </c>
      <c r="B33" s="15">
        <f>VLOOKUP(A33,'[1]FORMATO 2 LDF'!$B$14:$H$71,3,FALSE)</f>
        <v>0</v>
      </c>
      <c r="C33" s="16">
        <f>VLOOKUP(A33,'[1]FORMATO 2 LDF'!$B$14:$H$71,4,FALSE)</f>
        <v>244376.05</v>
      </c>
      <c r="D33" s="17">
        <f t="shared" si="0"/>
        <v>-244376.05</v>
      </c>
      <c r="E33" s="3"/>
      <c r="F33" s="4"/>
      <c r="G33" s="5"/>
    </row>
    <row r="34" spans="1:7" x14ac:dyDescent="0.25">
      <c r="A34" s="18" t="s">
        <v>33</v>
      </c>
      <c r="B34" s="15">
        <f>VLOOKUP(A34,'[1]FORMATO 2 LDF'!$B$14:$H$71,3,FALSE)</f>
        <v>0</v>
      </c>
      <c r="C34" s="16">
        <f>VLOOKUP(A34,'[1]FORMATO 2 LDF'!$B$14:$H$71,4,FALSE)</f>
        <v>274548.83</v>
      </c>
      <c r="D34" s="17">
        <f t="shared" si="0"/>
        <v>-274548.83</v>
      </c>
      <c r="E34" s="3"/>
      <c r="F34" s="4"/>
      <c r="G34" s="5"/>
    </row>
    <row r="35" spans="1:7" x14ac:dyDescent="0.25">
      <c r="A35" s="18" t="s">
        <v>32</v>
      </c>
      <c r="B35" s="15">
        <f>VLOOKUP(A35,'[1]FORMATO 2 LDF'!$B$14:$H$71,3,FALSE)</f>
        <v>0</v>
      </c>
      <c r="C35" s="16">
        <f>VLOOKUP(A35,'[1]FORMATO 2 LDF'!$B$14:$H$71,4,FALSE)</f>
        <v>33868.29</v>
      </c>
      <c r="D35" s="17">
        <f t="shared" si="0"/>
        <v>-33868.29</v>
      </c>
      <c r="E35" s="3"/>
      <c r="F35" s="4"/>
      <c r="G35" s="5"/>
    </row>
    <row r="36" spans="1:7" x14ac:dyDescent="0.25">
      <c r="A36" s="18" t="s">
        <v>31</v>
      </c>
      <c r="B36" s="15">
        <f>VLOOKUP(A36,'[1]FORMATO 2 LDF'!$B$14:$H$71,3,FALSE)</f>
        <v>0</v>
      </c>
      <c r="C36" s="16">
        <f>VLOOKUP(A36,'[1]FORMATO 2 LDF'!$B$14:$H$71,4,FALSE)</f>
        <v>28275.550000000003</v>
      </c>
      <c r="D36" s="17">
        <f t="shared" si="0"/>
        <v>-28275.550000000003</v>
      </c>
      <c r="E36" s="3"/>
      <c r="F36" s="4"/>
      <c r="G36" s="5"/>
    </row>
    <row r="37" spans="1:7" x14ac:dyDescent="0.25">
      <c r="A37" s="18" t="s">
        <v>30</v>
      </c>
      <c r="B37" s="15">
        <f>VLOOKUP(A37,'[1]FORMATO 2 LDF'!$B$14:$H$71,3,FALSE)</f>
        <v>0</v>
      </c>
      <c r="C37" s="16">
        <f>VLOOKUP(A37,'[1]FORMATO 2 LDF'!$B$14:$H$71,4,FALSE)</f>
        <v>23492362.759999998</v>
      </c>
      <c r="D37" s="17">
        <f t="shared" si="0"/>
        <v>-23492362.759999998</v>
      </c>
      <c r="E37" s="3"/>
      <c r="F37" s="4"/>
      <c r="G37" s="5"/>
    </row>
    <row r="38" spans="1:7" x14ac:dyDescent="0.25">
      <c r="A38" s="18" t="s">
        <v>29</v>
      </c>
      <c r="B38" s="15">
        <f>VLOOKUP(A38,'[1]FORMATO 2 LDF'!$B$14:$H$71,3,FALSE)</f>
        <v>0</v>
      </c>
      <c r="C38" s="16">
        <f>VLOOKUP(A38,'[1]FORMATO 2 LDF'!$B$14:$H$71,4,FALSE)</f>
        <v>17284252.07</v>
      </c>
      <c r="D38" s="17">
        <f t="shared" si="0"/>
        <v>-17284252.07</v>
      </c>
      <c r="E38" s="3"/>
      <c r="F38" s="4"/>
      <c r="G38" s="5"/>
    </row>
    <row r="39" spans="1:7" x14ac:dyDescent="0.25">
      <c r="A39" s="18" t="s">
        <v>28</v>
      </c>
      <c r="B39" s="15">
        <f>VLOOKUP(A39,'[1]FORMATO 2 LDF'!$B$14:$H$71,3,FALSE)</f>
        <v>0</v>
      </c>
      <c r="C39" s="16">
        <f>VLOOKUP(A39,'[1]FORMATO 2 LDF'!$B$14:$H$71,4,FALSE)</f>
        <v>48955457.219999999</v>
      </c>
      <c r="D39" s="17">
        <f t="shared" ref="D39:D57" si="1">+B39-C39</f>
        <v>-48955457.219999999</v>
      </c>
      <c r="E39" s="3"/>
      <c r="F39" s="4"/>
      <c r="G39" s="5"/>
    </row>
    <row r="40" spans="1:7" x14ac:dyDescent="0.25">
      <c r="A40" s="18" t="s">
        <v>27</v>
      </c>
      <c r="B40" s="15">
        <f>VLOOKUP(A40,'[1]FORMATO 2 LDF'!$B$14:$H$71,3,FALSE)</f>
        <v>0</v>
      </c>
      <c r="C40" s="16">
        <f>VLOOKUP(A40,'[1]FORMATO 2 LDF'!$B$14:$H$71,4,FALSE)</f>
        <v>53571428.579999998</v>
      </c>
      <c r="D40" s="17">
        <f t="shared" si="1"/>
        <v>-53571428.579999998</v>
      </c>
      <c r="E40" s="3"/>
      <c r="F40" s="4"/>
      <c r="G40" s="5"/>
    </row>
    <row r="41" spans="1:7" x14ac:dyDescent="0.25">
      <c r="A41" s="18" t="s">
        <v>26</v>
      </c>
      <c r="B41" s="15">
        <f>VLOOKUP(A41,'[1]FORMATO 2 LDF'!$B$14:$H$71,3,FALSE)</f>
        <v>0</v>
      </c>
      <c r="C41" s="16">
        <f>VLOOKUP(A41,'[1]FORMATO 2 LDF'!$B$14:$H$71,4,FALSE)</f>
        <v>83333333.340000004</v>
      </c>
      <c r="D41" s="17">
        <f t="shared" si="1"/>
        <v>-83333333.340000004</v>
      </c>
      <c r="E41" s="3"/>
      <c r="F41" s="4"/>
      <c r="G41" s="5"/>
    </row>
    <row r="42" spans="1:7" x14ac:dyDescent="0.25">
      <c r="A42" s="18" t="s">
        <v>25</v>
      </c>
      <c r="B42" s="15">
        <f>VLOOKUP(A42,'[1]FORMATO 2 LDF'!$B$14:$H$71,3,FALSE)</f>
        <v>0</v>
      </c>
      <c r="C42" s="16">
        <f>VLOOKUP(A42,'[1]FORMATO 2 LDF'!$B$14:$H$71,4,FALSE)</f>
        <v>105143277.28999999</v>
      </c>
      <c r="D42" s="17">
        <f t="shared" si="1"/>
        <v>-105143277.28999999</v>
      </c>
      <c r="E42" s="3"/>
      <c r="F42" s="4"/>
      <c r="G42" s="5"/>
    </row>
    <row r="43" spans="1:7" x14ac:dyDescent="0.25">
      <c r="A43" s="18" t="s">
        <v>24</v>
      </c>
      <c r="B43" s="15">
        <f>VLOOKUP(A43,'[1]FORMATO 2 LDF'!$B$14:$H$71,3,FALSE)</f>
        <v>0</v>
      </c>
      <c r="C43" s="16">
        <f>VLOOKUP(A43,'[1]FORMATO 2 LDF'!$B$14:$H$71,4,FALSE)</f>
        <v>97636772.36999999</v>
      </c>
      <c r="D43" s="17">
        <f t="shared" si="1"/>
        <v>-97636772.36999999</v>
      </c>
      <c r="E43" s="3"/>
      <c r="F43" s="4"/>
      <c r="G43" s="5"/>
    </row>
    <row r="44" spans="1:7" x14ac:dyDescent="0.25">
      <c r="A44" s="18" t="s">
        <v>23</v>
      </c>
      <c r="B44" s="15">
        <f>VLOOKUP(A44,'[1]FORMATO 2 LDF'!$B$14:$H$71,3,FALSE)</f>
        <v>0</v>
      </c>
      <c r="C44" s="16">
        <f>VLOOKUP(A44,'[1]FORMATO 2 LDF'!$B$14:$H$71,4,FALSE)</f>
        <v>14269011</v>
      </c>
      <c r="D44" s="17">
        <f t="shared" si="1"/>
        <v>-14269011</v>
      </c>
      <c r="E44" s="3"/>
      <c r="F44" s="4"/>
      <c r="G44" s="5"/>
    </row>
    <row r="45" spans="1:7" x14ac:dyDescent="0.25">
      <c r="A45" s="18" t="s">
        <v>22</v>
      </c>
      <c r="B45" s="15">
        <f>VLOOKUP(A45,'[1]FORMATO 2 LDF'!$B$14:$H$71,3,FALSE)</f>
        <v>0</v>
      </c>
      <c r="C45" s="16">
        <f>VLOOKUP(A45,'[1]FORMATO 2 LDF'!$B$14:$H$71,4,FALSE)</f>
        <v>63785791.469999999</v>
      </c>
      <c r="D45" s="17">
        <f t="shared" si="1"/>
        <v>-63785791.469999999</v>
      </c>
      <c r="E45" s="3"/>
      <c r="F45" s="4"/>
      <c r="G45" s="5"/>
    </row>
    <row r="46" spans="1:7" x14ac:dyDescent="0.25">
      <c r="A46" s="18" t="s">
        <v>21</v>
      </c>
      <c r="B46" s="15">
        <f>VLOOKUP(A46,'[1]FORMATO 2 LDF'!$B$14:$H$71,3,FALSE)</f>
        <v>0</v>
      </c>
      <c r="C46" s="16">
        <f>VLOOKUP(A46,'[1]FORMATO 2 LDF'!$B$14:$H$71,4,FALSE)</f>
        <v>62499999.989999995</v>
      </c>
      <c r="D46" s="17">
        <f t="shared" si="1"/>
        <v>-62499999.989999995</v>
      </c>
      <c r="E46" s="3"/>
      <c r="F46" s="4"/>
      <c r="G46" s="5"/>
    </row>
    <row r="47" spans="1:7" x14ac:dyDescent="0.25">
      <c r="A47" s="18" t="s">
        <v>20</v>
      </c>
      <c r="B47" s="15">
        <f>VLOOKUP(A47,'[1]FORMATO 2 LDF'!$B$14:$H$71,3,FALSE)</f>
        <v>0</v>
      </c>
      <c r="C47" s="16">
        <f>VLOOKUP(A47,'[1]FORMATO 2 LDF'!$B$14:$H$71,4,FALSE)</f>
        <v>44093859.57</v>
      </c>
      <c r="D47" s="17">
        <f t="shared" si="1"/>
        <v>-44093859.57</v>
      </c>
      <c r="E47" s="3"/>
      <c r="F47" s="4"/>
      <c r="G47" s="5"/>
    </row>
    <row r="48" spans="1:7" x14ac:dyDescent="0.25">
      <c r="A48" s="18" t="s">
        <v>19</v>
      </c>
      <c r="B48" s="15">
        <f>VLOOKUP(A48,'[1]FORMATO 2 LDF'!$B$14:$H$71,3,FALSE)</f>
        <v>0</v>
      </c>
      <c r="C48" s="16">
        <f>VLOOKUP(A48,'[1]FORMATO 2 LDF'!$B$14:$H$71,4,FALSE)</f>
        <v>37973190.030000001</v>
      </c>
      <c r="D48" s="17">
        <f t="shared" si="1"/>
        <v>-37973190.030000001</v>
      </c>
      <c r="E48" s="3"/>
      <c r="F48" s="4"/>
      <c r="G48" s="5"/>
    </row>
    <row r="49" spans="1:7" x14ac:dyDescent="0.25">
      <c r="A49" s="18" t="s">
        <v>18</v>
      </c>
      <c r="B49" s="15">
        <f>VLOOKUP(A49,'[1]FORMATO 2 LDF'!$B$14:$H$71,3,FALSE)</f>
        <v>0</v>
      </c>
      <c r="C49" s="16">
        <f>VLOOKUP(A49,'[1]FORMATO 2 LDF'!$B$14:$H$71,4,FALSE)</f>
        <v>455432.58999999997</v>
      </c>
      <c r="D49" s="17">
        <f t="shared" si="1"/>
        <v>-455432.58999999997</v>
      </c>
      <c r="E49" s="3"/>
      <c r="F49" s="4"/>
      <c r="G49" s="5"/>
    </row>
    <row r="50" spans="1:7" x14ac:dyDescent="0.25">
      <c r="A50" s="18" t="s">
        <v>17</v>
      </c>
      <c r="B50" s="15">
        <f>VLOOKUP(A50,'[1]FORMATO 2 LDF'!$B$14:$H$71,3,FALSE)</f>
        <v>0</v>
      </c>
      <c r="C50" s="16">
        <f>VLOOKUP(A50,'[1]FORMATO 2 LDF'!$B$14:$H$71,4,FALSE)</f>
        <v>0</v>
      </c>
      <c r="D50" s="17">
        <f t="shared" si="1"/>
        <v>0</v>
      </c>
      <c r="E50" s="3"/>
      <c r="F50" s="4"/>
      <c r="G50" s="5"/>
    </row>
    <row r="51" spans="1:7" x14ac:dyDescent="0.25">
      <c r="A51" s="18" t="s">
        <v>16</v>
      </c>
      <c r="B51" s="15">
        <f>VLOOKUP(A51,'[1]FORMATO 2 LDF'!$B$14:$H$71,3,FALSE)</f>
        <v>0</v>
      </c>
      <c r="C51" s="16">
        <f>VLOOKUP(A51,'[1]FORMATO 2 LDF'!$B$14:$H$71,4,FALSE)</f>
        <v>32525427.780000001</v>
      </c>
      <c r="D51" s="17">
        <f t="shared" si="1"/>
        <v>-32525427.780000001</v>
      </c>
      <c r="E51" s="3"/>
      <c r="F51" s="4"/>
      <c r="G51" s="5"/>
    </row>
    <row r="52" spans="1:7" x14ac:dyDescent="0.25">
      <c r="A52" s="18" t="s">
        <v>15</v>
      </c>
      <c r="B52" s="15">
        <f>VLOOKUP(A52,'[1]FORMATO 2 LDF'!$B$14:$H$71,3,FALSE)</f>
        <v>0</v>
      </c>
      <c r="C52" s="16">
        <f>VLOOKUP(A52,'[1]FORMATO 2 LDF'!$B$14:$H$71,4,FALSE)</f>
        <v>20209581</v>
      </c>
      <c r="D52" s="17">
        <f t="shared" si="1"/>
        <v>-20209581</v>
      </c>
      <c r="E52" s="3"/>
      <c r="F52" s="4"/>
      <c r="G52" s="5"/>
    </row>
    <row r="53" spans="1:7" x14ac:dyDescent="0.25">
      <c r="A53" s="18" t="s">
        <v>14</v>
      </c>
      <c r="B53" s="15">
        <f>VLOOKUP(A53,'[1]FORMATO 2 LDF'!$B$14:$H$71,3,FALSE)</f>
        <v>0</v>
      </c>
      <c r="C53" s="16">
        <f>VLOOKUP(A53,'[1]FORMATO 2 LDF'!$B$14:$H$71,4,FALSE)</f>
        <v>11765291.43</v>
      </c>
      <c r="D53" s="17">
        <f t="shared" si="1"/>
        <v>-11765291.43</v>
      </c>
      <c r="E53" s="3"/>
      <c r="F53" s="4"/>
      <c r="G53" s="5"/>
    </row>
    <row r="54" spans="1:7" x14ac:dyDescent="0.25">
      <c r="A54" s="18" t="s">
        <v>13</v>
      </c>
      <c r="B54" s="15">
        <f>VLOOKUP(A54,'[1]FORMATO 2 LDF'!$B$14:$H$71,3,FALSE)</f>
        <v>0</v>
      </c>
      <c r="C54" s="16">
        <f>VLOOKUP(A54,'[1]FORMATO 2 LDF'!$B$14:$H$71,4,FALSE)</f>
        <v>0</v>
      </c>
      <c r="D54" s="17">
        <f t="shared" si="1"/>
        <v>0</v>
      </c>
      <c r="E54" s="3"/>
      <c r="F54" s="4"/>
      <c r="G54" s="5"/>
    </row>
    <row r="55" spans="1:7" x14ac:dyDescent="0.25">
      <c r="A55" s="18" t="s">
        <v>12</v>
      </c>
      <c r="B55" s="15">
        <f>VLOOKUP(A55,'[1]FORMATO 2 LDF'!$B$14:$H$71,3,FALSE)</f>
        <v>0</v>
      </c>
      <c r="C55" s="16">
        <f>VLOOKUP(A55,'[1]FORMATO 2 LDF'!$B$14:$H$71,4,FALSE)</f>
        <v>66666666.659999996</v>
      </c>
      <c r="D55" s="17">
        <f t="shared" si="1"/>
        <v>-66666666.659999996</v>
      </c>
      <c r="E55" s="3"/>
      <c r="F55" s="4"/>
      <c r="G55" s="5"/>
    </row>
    <row r="56" spans="1:7" x14ac:dyDescent="0.25">
      <c r="A56" s="18" t="s">
        <v>11</v>
      </c>
      <c r="B56" s="15">
        <f>VLOOKUP(A56,'[1]FORMATO 2 LDF'!$B$14:$H$71,3,FALSE)</f>
        <v>0</v>
      </c>
      <c r="C56" s="16">
        <f>VLOOKUP(A56,'[1]FORMATO 2 LDF'!$B$14:$H$71,4,FALSE)</f>
        <v>33333333.329999998</v>
      </c>
      <c r="D56" s="17">
        <f t="shared" si="1"/>
        <v>-33333333.329999998</v>
      </c>
      <c r="E56" s="3"/>
      <c r="F56" s="4"/>
      <c r="G56" s="5"/>
    </row>
    <row r="57" spans="1:7" x14ac:dyDescent="0.25">
      <c r="A57" s="18" t="s">
        <v>10</v>
      </c>
      <c r="B57" s="15">
        <f>VLOOKUP(A57,'[1]FORMATO 2 LDF'!$B$14:$H$71,3,FALSE)</f>
        <v>0</v>
      </c>
      <c r="C57" s="16">
        <f>VLOOKUP(A57,'[1]FORMATO 2 LDF'!$B$14:$H$71,4,FALSE)</f>
        <v>12133249.9</v>
      </c>
      <c r="D57" s="17">
        <f t="shared" si="1"/>
        <v>-12133249.9</v>
      </c>
      <c r="E57" s="3"/>
      <c r="F57" s="4"/>
      <c r="G57" s="5"/>
    </row>
    <row r="58" spans="1:7" x14ac:dyDescent="0.25">
      <c r="A58" s="18"/>
      <c r="B58" s="15"/>
      <c r="C58" s="16"/>
      <c r="D58" s="17"/>
      <c r="E58" s="9"/>
      <c r="F58" s="4"/>
      <c r="G58" s="5"/>
    </row>
    <row r="59" spans="1:7" x14ac:dyDescent="0.25">
      <c r="A59" s="18"/>
      <c r="B59" s="19"/>
      <c r="C59" s="16"/>
      <c r="D59" s="17"/>
      <c r="E59" s="9"/>
      <c r="F59" s="4"/>
      <c r="G59" s="5"/>
    </row>
    <row r="60" spans="1:7" x14ac:dyDescent="0.25">
      <c r="A60" s="20" t="s">
        <v>9</v>
      </c>
      <c r="B60" s="21">
        <f>SUM(B7:B59)</f>
        <v>0</v>
      </c>
      <c r="C60" s="22">
        <f>SUM(C7:C59)</f>
        <v>1539889133.02</v>
      </c>
      <c r="D60" s="23">
        <f>SUM(D7:D59)</f>
        <v>-1539889133.02</v>
      </c>
      <c r="F60" s="5"/>
    </row>
    <row r="61" spans="1:7" x14ac:dyDescent="0.25">
      <c r="A61" s="18"/>
      <c r="B61" s="24"/>
      <c r="C61" s="18"/>
      <c r="D61" s="25"/>
    </row>
    <row r="62" spans="1:7" x14ac:dyDescent="0.25">
      <c r="A62" s="41" t="s">
        <v>8</v>
      </c>
      <c r="B62" s="42"/>
      <c r="C62" s="42"/>
      <c r="D62" s="43"/>
    </row>
    <row r="63" spans="1:7" x14ac:dyDescent="0.25">
      <c r="A63" s="18" t="s">
        <v>7</v>
      </c>
      <c r="B63" s="19">
        <f>VLOOKUP(A63,'[1]FORMATO 2 LDF'!$B$14:$H$71,3,FALSE)</f>
        <v>0</v>
      </c>
      <c r="C63" s="16">
        <f>VLOOKUP(A63,'[1]FORMATO 2 LDF'!$B$14:$H$71,4,FALSE)</f>
        <v>0</v>
      </c>
      <c r="D63" s="26">
        <f t="shared" ref="D63:D68" si="2">+B63-C63</f>
        <v>0</v>
      </c>
    </row>
    <row r="64" spans="1:7" x14ac:dyDescent="0.25">
      <c r="A64" s="18" t="s">
        <v>6</v>
      </c>
      <c r="B64" s="19">
        <f>VLOOKUP(A64,'[1]FORMATO 2 LDF'!$B$14:$H$71,3,FALSE)</f>
        <v>0</v>
      </c>
      <c r="C64" s="16">
        <f>VLOOKUP(A64,'[1]FORMATO 2 LDF'!$B$14:$H$71,4,FALSE)</f>
        <v>0</v>
      </c>
      <c r="D64" s="26">
        <f t="shared" si="2"/>
        <v>0</v>
      </c>
    </row>
    <row r="65" spans="1:5" x14ac:dyDescent="0.25">
      <c r="A65" s="18" t="s">
        <v>5</v>
      </c>
      <c r="B65" s="19">
        <f>VLOOKUP(A65,'[1]FORMATO 2 LDF'!$B$14:$H$71,3,FALSE)</f>
        <v>0</v>
      </c>
      <c r="C65" s="16">
        <f>VLOOKUP(A65,'[1]FORMATO 2 LDF'!$B$14:$H$71,4,FALSE)</f>
        <v>0</v>
      </c>
      <c r="D65" s="26">
        <f t="shared" si="2"/>
        <v>0</v>
      </c>
    </row>
    <row r="66" spans="1:5" x14ac:dyDescent="0.25">
      <c r="A66" s="18" t="s">
        <v>4</v>
      </c>
      <c r="B66" s="19">
        <f>VLOOKUP(A66,'[1]FORMATO 2 LDF'!$B$14:$H$71,3,FALSE)</f>
        <v>0</v>
      </c>
      <c r="C66" s="16">
        <f>VLOOKUP(A66,'[1]FORMATO 2 LDF'!$B$14:$H$71,4,FALSE)</f>
        <v>0</v>
      </c>
      <c r="D66" s="26">
        <f t="shared" si="2"/>
        <v>0</v>
      </c>
    </row>
    <row r="67" spans="1:5" x14ac:dyDescent="0.25">
      <c r="A67" s="18" t="s">
        <v>3</v>
      </c>
      <c r="B67" s="19">
        <f>VLOOKUP(A67,'[1]FORMATO 2 LDF'!$B$14:$H$71,3,FALSE)</f>
        <v>0</v>
      </c>
      <c r="C67" s="16">
        <f>VLOOKUP(A67,'[1]FORMATO 2 LDF'!$B$14:$H$71,4,FALSE)</f>
        <v>0</v>
      </c>
      <c r="D67" s="26">
        <f t="shared" si="2"/>
        <v>0</v>
      </c>
    </row>
    <row r="68" spans="1:5" x14ac:dyDescent="0.25">
      <c r="A68" s="18" t="s">
        <v>2</v>
      </c>
      <c r="B68" s="19">
        <f>VLOOKUP(A68,'[1]FORMATO 2 LDF'!$B$14:$H$73,3,FALSE)</f>
        <v>0</v>
      </c>
      <c r="C68" s="16">
        <f>VLOOKUP(A68,'[1]FORMATO 2 LDF'!$B$14:$H$73,4,FALSE)</f>
        <v>0</v>
      </c>
      <c r="D68" s="26">
        <f t="shared" si="2"/>
        <v>0</v>
      </c>
    </row>
    <row r="69" spans="1:5" x14ac:dyDescent="0.25">
      <c r="A69" s="18"/>
      <c r="B69" s="19"/>
      <c r="C69" s="16"/>
      <c r="D69" s="26"/>
    </row>
    <row r="70" spans="1:5" x14ac:dyDescent="0.25">
      <c r="A70" s="20" t="s">
        <v>1</v>
      </c>
      <c r="B70" s="23">
        <f>SUM(B63:B68)</f>
        <v>0</v>
      </c>
      <c r="C70" s="23">
        <f>SUM(C63:C68)</f>
        <v>0</v>
      </c>
      <c r="D70" s="23">
        <f>SUM(D63:D68)</f>
        <v>0</v>
      </c>
    </row>
    <row r="71" spans="1:5" x14ac:dyDescent="0.25">
      <c r="A71" s="18"/>
      <c r="B71" s="19"/>
      <c r="C71" s="16"/>
      <c r="D71" s="26"/>
    </row>
    <row r="72" spans="1:5" x14ac:dyDescent="0.25">
      <c r="A72" s="20" t="s">
        <v>0</v>
      </c>
      <c r="B72" s="21">
        <f>+B60+B70</f>
        <v>0</v>
      </c>
      <c r="C72" s="22">
        <f>+C60+C70</f>
        <v>1539889133.02</v>
      </c>
      <c r="D72" s="23">
        <f>+D60+D70</f>
        <v>-1539889133.02</v>
      </c>
    </row>
    <row r="73" spans="1:5" x14ac:dyDescent="0.25">
      <c r="C73" s="5"/>
    </row>
    <row r="74" spans="1:5" ht="15" customHeight="1" x14ac:dyDescent="0.25">
      <c r="A74" s="38" t="s">
        <v>70</v>
      </c>
      <c r="B74" s="38"/>
      <c r="C74" s="38"/>
      <c r="D74" s="38"/>
      <c r="E74" s="33"/>
    </row>
    <row r="75" spans="1:5" x14ac:dyDescent="0.25">
      <c r="A75" s="38"/>
      <c r="B75" s="38"/>
      <c r="C75" s="38"/>
      <c r="D75" s="38"/>
      <c r="E75" s="33"/>
    </row>
    <row r="76" spans="1:5" x14ac:dyDescent="0.25">
      <c r="A76" s="28" t="s">
        <v>71</v>
      </c>
      <c r="B76" s="27"/>
      <c r="C76" s="27"/>
      <c r="D76" s="27"/>
      <c r="E76" s="27"/>
    </row>
    <row r="77" spans="1:5" ht="24" customHeight="1" x14ac:dyDescent="0.25">
      <c r="A77" s="39" t="s">
        <v>72</v>
      </c>
      <c r="B77" s="39"/>
      <c r="C77" s="39"/>
      <c r="D77" s="39"/>
      <c r="E77" s="32"/>
    </row>
    <row r="78" spans="1:5" x14ac:dyDescent="0.25">
      <c r="A78" s="29" t="s">
        <v>73</v>
      </c>
      <c r="B78" s="30"/>
      <c r="C78" s="30"/>
      <c r="D78" s="31"/>
      <c r="E78" s="31"/>
    </row>
  </sheetData>
  <mergeCells count="8">
    <mergeCell ref="A74:D75"/>
    <mergeCell ref="A77:D77"/>
    <mergeCell ref="A1:D1"/>
    <mergeCell ref="A2:D2"/>
    <mergeCell ref="A3:D3"/>
    <mergeCell ref="A4:D4"/>
    <mergeCell ref="A6:D6"/>
    <mergeCell ref="A62:D62"/>
  </mergeCells>
  <printOptions horizontalCentered="1"/>
  <pageMargins left="0.70866141732283472" right="0.70866141732283472" top="0.9034375" bottom="0.74803149606299213" header="0.31496062992125984" footer="0.31496062992125984"/>
  <pageSetup scale="58" orientation="portrait" r:id="rId1"/>
  <headerFooter>
    <oddHeader>&amp;L&amp;G&amp;C&amp;"Source Sans Pro,Negrita"&amp;80
&amp;85&amp;K000000
&amp;R&amp;"Roboto,Negrita"&amp;14&amp;K8F4899
ENERO - MARZO 2026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ENDEUDAMIENTO</vt:lpstr>
      <vt:lpstr>ENDEUDAMIENTO!Área_de_impresión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CDMX</dc:creator>
  <cp:lastModifiedBy>Finanzas CDMX</cp:lastModifiedBy>
  <cp:lastPrinted>2026-04-26T02:52:38Z</cp:lastPrinted>
  <dcterms:created xsi:type="dcterms:W3CDTF">2026-04-25T03:44:05Z</dcterms:created>
  <dcterms:modified xsi:type="dcterms:W3CDTF">2026-04-26T02:54:53Z</dcterms:modified>
</cp:coreProperties>
</file>